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lukas\OneDrive\Dokument\Fun stuff\Statsbudget\"/>
    </mc:Choice>
  </mc:AlternateContent>
  <xr:revisionPtr revIDLastSave="0" documentId="13_ncr:1_{5804D348-E4E6-4518-9051-92E8BF61B0F5}" xr6:coauthVersionLast="47" xr6:coauthVersionMax="47" xr10:uidLastSave="{00000000-0000-0000-0000-000000000000}"/>
  <bookViews>
    <workbookView xWindow="3560" yWindow="0" windowWidth="29320" windowHeight="20090" firstSheet="3" activeTab="5" xr2:uid="{976CA7C3-83D6-407F-B529-3E3662A23CA2}"/>
  </bookViews>
  <sheets>
    <sheet name="Ändring23_3" sheetId="8" state="hidden" r:id="rId1"/>
    <sheet name="Ändring23_2" sheetId="7" state="hidden" r:id="rId2"/>
    <sheet name="Ändring2023_1" sheetId="1" state="hidden" r:id="rId3"/>
    <sheet name="Transformer" sheetId="10" r:id="rId4"/>
    <sheet name="Report" sheetId="9" r:id="rId5"/>
    <sheet name="Compare" sheetId="11" r:id="rId6"/>
    <sheet name="DB" sheetId="6" r:id="rId7"/>
    <sheet name="Inkomster2023" sheetId="5" state="hidden" r:id="rId8"/>
    <sheet name="Ändring2022" sheetId="4" state="hidden" r:id="rId9"/>
    <sheet name="Utgifter2022" sheetId="3" state="hidden" r:id="rId10"/>
    <sheet name="Inkomster2022" sheetId="2" state="hidden" r:id="rId11"/>
  </sheets>
  <definedNames>
    <definedName name="_xlnm._FilterDatabase" localSheetId="6" hidden="1">DB!$B$10:$N$1179</definedName>
    <definedName name="_xlnm._FilterDatabase" localSheetId="3" hidden="1">Transformer!$B$10:$N$595</definedName>
    <definedName name="_xlnm._FilterDatabase" localSheetId="2" hidden="1">Ändring2023_1!$A$7:$H$120</definedName>
    <definedName name="Slicer_CalcIsSum">#N/A</definedName>
    <definedName name="Slicer_CalcIsSum1">#N/A</definedName>
    <definedName name="Slicer_Source">#N/A</definedName>
    <definedName name="Slicer_Source1">#N/A</definedName>
    <definedName name="TableKeep" localSheetId="9">Utgifter2022!#REF!</definedName>
    <definedName name="TableKeep" localSheetId="8">Ändring2022!$C$6</definedName>
    <definedName name="TableUnit" localSheetId="9">Utgifter2022!$B$3</definedName>
    <definedName name="TableUnit" localSheetId="8">Ändring2022!$C$5</definedName>
  </definedNames>
  <calcPr calcId="191029"/>
  <pivotCaches>
    <pivotCache cacheId="49" r:id="rId12"/>
  </pivotCaches>
  <extLst>
    <ext xmlns:x14="http://schemas.microsoft.com/office/spreadsheetml/2009/9/main" uri="{BBE1A952-AA13-448e-AADC-164F8A28A991}">
      <x14:slicerCaches>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79" i="6" l="1"/>
  <c r="L1178" i="6"/>
  <c r="L1177" i="6"/>
  <c r="L1176" i="6"/>
  <c r="L1175" i="6"/>
  <c r="L1174" i="6"/>
  <c r="L1173" i="6"/>
  <c r="L1172" i="6"/>
  <c r="L1171" i="6"/>
  <c r="L1170" i="6"/>
  <c r="M1170" i="6" s="1"/>
  <c r="L1169" i="6"/>
  <c r="L1168" i="6"/>
  <c r="M1168" i="6" s="1"/>
  <c r="L1167" i="6"/>
  <c r="L1166" i="6"/>
  <c r="L1165" i="6"/>
  <c r="L1164" i="6"/>
  <c r="L1163" i="6"/>
  <c r="L1162" i="6"/>
  <c r="L1161" i="6"/>
  <c r="L1160" i="6"/>
  <c r="L1159" i="6"/>
  <c r="L1158" i="6"/>
  <c r="M1158" i="6" s="1"/>
  <c r="L1157" i="6"/>
  <c r="M1157" i="6" s="1"/>
  <c r="L1156" i="6"/>
  <c r="L1155" i="6"/>
  <c r="L1154" i="6"/>
  <c r="L1153" i="6"/>
  <c r="L1152" i="6"/>
  <c r="L1151" i="6"/>
  <c r="L1150" i="6"/>
  <c r="L1149" i="6"/>
  <c r="L1148" i="6"/>
  <c r="L1147" i="6"/>
  <c r="L1146" i="6"/>
  <c r="M1146" i="6" s="1"/>
  <c r="L1145" i="6"/>
  <c r="M1145" i="6" s="1"/>
  <c r="L1144" i="6"/>
  <c r="L1143" i="6"/>
  <c r="L1142" i="6"/>
  <c r="L1141" i="6"/>
  <c r="L1140" i="6"/>
  <c r="L1139" i="6"/>
  <c r="L1138" i="6"/>
  <c r="L1137" i="6"/>
  <c r="L1136" i="6"/>
  <c r="L1135" i="6"/>
  <c r="L1134" i="6"/>
  <c r="M1134" i="6" s="1"/>
  <c r="L1133" i="6"/>
  <c r="M1133" i="6" s="1"/>
  <c r="L1132" i="6"/>
  <c r="M1132" i="6" s="1"/>
  <c r="L1131" i="6"/>
  <c r="L1130" i="6"/>
  <c r="L1129" i="6"/>
  <c r="L1128" i="6"/>
  <c r="L1127" i="6"/>
  <c r="L1126" i="6"/>
  <c r="L1125" i="6"/>
  <c r="L1124" i="6"/>
  <c r="L1123" i="6"/>
  <c r="L1122" i="6"/>
  <c r="M1122" i="6" s="1"/>
  <c r="L1121" i="6"/>
  <c r="M1121" i="6" s="1"/>
  <c r="L1120" i="6"/>
  <c r="M1120" i="6" s="1"/>
  <c r="L1119" i="6"/>
  <c r="L1118" i="6"/>
  <c r="L1117" i="6"/>
  <c r="L1116" i="6"/>
  <c r="L1115" i="6"/>
  <c r="L1114" i="6"/>
  <c r="L1113" i="6"/>
  <c r="L1112" i="6"/>
  <c r="L1111" i="6"/>
  <c r="L1110" i="6"/>
  <c r="L1109" i="6"/>
  <c r="M1109" i="6" s="1"/>
  <c r="L1108" i="6"/>
  <c r="M1108" i="6" s="1"/>
  <c r="L1107" i="6"/>
  <c r="L1106" i="6"/>
  <c r="L1105" i="6"/>
  <c r="L1104" i="6"/>
  <c r="L1103" i="6"/>
  <c r="L1102" i="6"/>
  <c r="L1101" i="6"/>
  <c r="L1100" i="6"/>
  <c r="L1099" i="6"/>
  <c r="L1098" i="6"/>
  <c r="M1098" i="6" s="1"/>
  <c r="L1097" i="6"/>
  <c r="L1096" i="6"/>
  <c r="M1096" i="6" s="1"/>
  <c r="L1095" i="6"/>
  <c r="L1094" i="6"/>
  <c r="L1093" i="6"/>
  <c r="L1092" i="6"/>
  <c r="L1091" i="6"/>
  <c r="L1090" i="6"/>
  <c r="L1089" i="6"/>
  <c r="L1088" i="6"/>
  <c r="L1087" i="6"/>
  <c r="L1086" i="6"/>
  <c r="M1086" i="6" s="1"/>
  <c r="L1085" i="6"/>
  <c r="M1085" i="6" s="1"/>
  <c r="L1084" i="6"/>
  <c r="M1084" i="6" s="1"/>
  <c r="L1083" i="6"/>
  <c r="L1082" i="6"/>
  <c r="L1081" i="6"/>
  <c r="L1080" i="6"/>
  <c r="L1079" i="6"/>
  <c r="L1078" i="6"/>
  <c r="L1077" i="6"/>
  <c r="L1076" i="6"/>
  <c r="L1075" i="6"/>
  <c r="L1074" i="6"/>
  <c r="L1073" i="6"/>
  <c r="L1072" i="6"/>
  <c r="M1072" i="6" s="1"/>
  <c r="L1071" i="6"/>
  <c r="L1070" i="6"/>
  <c r="L1069" i="6"/>
  <c r="L1068" i="6"/>
  <c r="L1067" i="6"/>
  <c r="L1066" i="6"/>
  <c r="L1065" i="6"/>
  <c r="L1064" i="6"/>
  <c r="L1063" i="6"/>
  <c r="L1062" i="6"/>
  <c r="M1062" i="6" s="1"/>
  <c r="L1061" i="6"/>
  <c r="M1061" i="6" s="1"/>
  <c r="L1060" i="6"/>
  <c r="M1060" i="6" s="1"/>
  <c r="L1059" i="6"/>
  <c r="L1058" i="6"/>
  <c r="L1057" i="6"/>
  <c r="L1056" i="6"/>
  <c r="L1055" i="6"/>
  <c r="L1054" i="6"/>
  <c r="L1053" i="6"/>
  <c r="L1052" i="6"/>
  <c r="L1051" i="6"/>
  <c r="L1050" i="6"/>
  <c r="L1049" i="6"/>
  <c r="M1049" i="6" s="1"/>
  <c r="L1048" i="6"/>
  <c r="M1048" i="6" s="1"/>
  <c r="L1047" i="6"/>
  <c r="L1046" i="6"/>
  <c r="L1045" i="6"/>
  <c r="L1044" i="6"/>
  <c r="L1043" i="6"/>
  <c r="L1042" i="6"/>
  <c r="L1041" i="6"/>
  <c r="L1040" i="6"/>
  <c r="L1039" i="6"/>
  <c r="L1038" i="6"/>
  <c r="L1037" i="6"/>
  <c r="M1037" i="6" s="1"/>
  <c r="L1036" i="6"/>
  <c r="M1036" i="6" s="1"/>
  <c r="L1035" i="6"/>
  <c r="L1034" i="6"/>
  <c r="L1033" i="6"/>
  <c r="L1032" i="6"/>
  <c r="L1031" i="6"/>
  <c r="L1030" i="6"/>
  <c r="L1029" i="6"/>
  <c r="L1028" i="6"/>
  <c r="L1027" i="6"/>
  <c r="L1026" i="6"/>
  <c r="M1026" i="6" s="1"/>
  <c r="L1025" i="6"/>
  <c r="M1025" i="6" s="1"/>
  <c r="L1024" i="6"/>
  <c r="M1024" i="6" s="1"/>
  <c r="L1023" i="6"/>
  <c r="L1022" i="6"/>
  <c r="L1021" i="6"/>
  <c r="L1020" i="6"/>
  <c r="L1019" i="6"/>
  <c r="L1018" i="6"/>
  <c r="M1018" i="6" s="1"/>
  <c r="L1017" i="6"/>
  <c r="L1016" i="6"/>
  <c r="L1015" i="6"/>
  <c r="L1014" i="6"/>
  <c r="L1013" i="6"/>
  <c r="M1013" i="6" s="1"/>
  <c r="L1012" i="6"/>
  <c r="M1012" i="6" s="1"/>
  <c r="L1011" i="6"/>
  <c r="L1010" i="6"/>
  <c r="L1009" i="6"/>
  <c r="L1008" i="6"/>
  <c r="L1007" i="6"/>
  <c r="L1006" i="6"/>
  <c r="M1006" i="6" s="1"/>
  <c r="L1005" i="6"/>
  <c r="L1004" i="6"/>
  <c r="L1003" i="6"/>
  <c r="L1002" i="6"/>
  <c r="M1002" i="6" s="1"/>
  <c r="L1001" i="6"/>
  <c r="M1001" i="6" s="1"/>
  <c r="L1000" i="6"/>
  <c r="M1000" i="6" s="1"/>
  <c r="L999" i="6"/>
  <c r="L998" i="6"/>
  <c r="L997" i="6"/>
  <c r="L996" i="6"/>
  <c r="L995" i="6"/>
  <c r="L994" i="6"/>
  <c r="M994" i="6" s="1"/>
  <c r="L993" i="6"/>
  <c r="L992" i="6"/>
  <c r="L991" i="6"/>
  <c r="L990" i="6"/>
  <c r="M990" i="6" s="1"/>
  <c r="L989" i="6"/>
  <c r="M989" i="6" s="1"/>
  <c r="L988" i="6"/>
  <c r="M988" i="6" s="1"/>
  <c r="L987" i="6"/>
  <c r="L986" i="6"/>
  <c r="L985" i="6"/>
  <c r="L984" i="6"/>
  <c r="L983" i="6"/>
  <c r="L982" i="6"/>
  <c r="M982" i="6" s="1"/>
  <c r="L981" i="6"/>
  <c r="L980" i="6"/>
  <c r="L979" i="6"/>
  <c r="L978" i="6"/>
  <c r="M978" i="6" s="1"/>
  <c r="L977" i="6"/>
  <c r="L976" i="6"/>
  <c r="M976" i="6" s="1"/>
  <c r="L975" i="6"/>
  <c r="L974" i="6"/>
  <c r="L973" i="6"/>
  <c r="L972" i="6"/>
  <c r="L971" i="6"/>
  <c r="L970" i="6"/>
  <c r="L969" i="6"/>
  <c r="L968" i="6"/>
  <c r="L967" i="6"/>
  <c r="L966" i="6"/>
  <c r="L965" i="6"/>
  <c r="M965" i="6" s="1"/>
  <c r="L964" i="6"/>
  <c r="M964" i="6" s="1"/>
  <c r="L963" i="6"/>
  <c r="L962" i="6"/>
  <c r="L961" i="6"/>
  <c r="L960" i="6"/>
  <c r="L959" i="6"/>
  <c r="L958" i="6"/>
  <c r="M958" i="6" s="1"/>
  <c r="L957" i="6"/>
  <c r="L956" i="6"/>
  <c r="L955" i="6"/>
  <c r="L954" i="6"/>
  <c r="M954" i="6" s="1"/>
  <c r="L953" i="6"/>
  <c r="M953" i="6" s="1"/>
  <c r="L952" i="6"/>
  <c r="M952" i="6" s="1"/>
  <c r="L951" i="6"/>
  <c r="L950" i="6"/>
  <c r="L949" i="6"/>
  <c r="L948" i="6"/>
  <c r="L947" i="6"/>
  <c r="L946" i="6"/>
  <c r="M946" i="6" s="1"/>
  <c r="L945" i="6"/>
  <c r="L944" i="6"/>
  <c r="L943" i="6"/>
  <c r="L942" i="6"/>
  <c r="M942" i="6" s="1"/>
  <c r="L941" i="6"/>
  <c r="L940" i="6"/>
  <c r="M940" i="6" s="1"/>
  <c r="L939" i="6"/>
  <c r="L938" i="6"/>
  <c r="L937" i="6"/>
  <c r="L936" i="6"/>
  <c r="L935" i="6"/>
  <c r="L934" i="6"/>
  <c r="M934" i="6" s="1"/>
  <c r="L933" i="6"/>
  <c r="L932" i="6"/>
  <c r="L931" i="6"/>
  <c r="L930" i="6"/>
  <c r="M930" i="6" s="1"/>
  <c r="L929" i="6"/>
  <c r="L928" i="6"/>
  <c r="M928" i="6" s="1"/>
  <c r="L927" i="6"/>
  <c r="L926" i="6"/>
  <c r="L925" i="6"/>
  <c r="L924" i="6"/>
  <c r="L923" i="6"/>
  <c r="L922" i="6"/>
  <c r="L921" i="6"/>
  <c r="L920" i="6"/>
  <c r="L919" i="6"/>
  <c r="L918" i="6"/>
  <c r="L917" i="6"/>
  <c r="M917" i="6" s="1"/>
  <c r="L916" i="6"/>
  <c r="M916" i="6" s="1"/>
  <c r="L915" i="6"/>
  <c r="L914" i="6"/>
  <c r="L913" i="6"/>
  <c r="L912" i="6"/>
  <c r="L911" i="6"/>
  <c r="L910" i="6"/>
  <c r="L909" i="6"/>
  <c r="L908" i="6"/>
  <c r="L907" i="6"/>
  <c r="L906" i="6"/>
  <c r="L905" i="6"/>
  <c r="M905" i="6" s="1"/>
  <c r="L904" i="6"/>
  <c r="M904" i="6" s="1"/>
  <c r="L903" i="6"/>
  <c r="L902" i="6"/>
  <c r="L901" i="6"/>
  <c r="L900" i="6"/>
  <c r="L899" i="6"/>
  <c r="L898" i="6"/>
  <c r="L897" i="6"/>
  <c r="L896" i="6"/>
  <c r="L895" i="6"/>
  <c r="L894" i="6"/>
  <c r="L893" i="6"/>
  <c r="M893" i="6" s="1"/>
  <c r="L892" i="6"/>
  <c r="M892" i="6" s="1"/>
  <c r="L891" i="6"/>
  <c r="L890" i="6"/>
  <c r="L889" i="6"/>
  <c r="L888" i="6"/>
  <c r="L887" i="6"/>
  <c r="L886" i="6"/>
  <c r="L885" i="6"/>
  <c r="L884" i="6"/>
  <c r="L883" i="6"/>
  <c r="L882" i="6"/>
  <c r="L881" i="6"/>
  <c r="M881" i="6" s="1"/>
  <c r="L880" i="6"/>
  <c r="M880" i="6" s="1"/>
  <c r="L879" i="6"/>
  <c r="L878" i="6"/>
  <c r="L877" i="6"/>
  <c r="L876" i="6"/>
  <c r="L875" i="6"/>
  <c r="L874" i="6"/>
  <c r="L873" i="6"/>
  <c r="L872" i="6"/>
  <c r="L871" i="6"/>
  <c r="L870" i="6"/>
  <c r="L869" i="6"/>
  <c r="M869" i="6" s="1"/>
  <c r="L868" i="6"/>
  <c r="M868" i="6" s="1"/>
  <c r="L867" i="6"/>
  <c r="L866" i="6"/>
  <c r="L865" i="6"/>
  <c r="L864" i="6"/>
  <c r="L863" i="6"/>
  <c r="L862" i="6"/>
  <c r="L861" i="6"/>
  <c r="L860" i="6"/>
  <c r="L859" i="6"/>
  <c r="L858" i="6"/>
  <c r="L857" i="6"/>
  <c r="M857" i="6" s="1"/>
  <c r="L856" i="6"/>
  <c r="M856" i="6" s="1"/>
  <c r="L855" i="6"/>
  <c r="L854" i="6"/>
  <c r="L853" i="6"/>
  <c r="L852" i="6"/>
  <c r="L851" i="6"/>
  <c r="L850" i="6"/>
  <c r="L849" i="6"/>
  <c r="L848" i="6"/>
  <c r="L847" i="6"/>
  <c r="L846" i="6"/>
  <c r="L845" i="6"/>
  <c r="M845" i="6" s="1"/>
  <c r="L844" i="6"/>
  <c r="M844" i="6" s="1"/>
  <c r="L843" i="6"/>
  <c r="L842" i="6"/>
  <c r="L841" i="6"/>
  <c r="L840" i="6"/>
  <c r="L839" i="6"/>
  <c r="L838" i="6"/>
  <c r="M838" i="6" s="1"/>
  <c r="L837" i="6"/>
  <c r="L836" i="6"/>
  <c r="L835" i="6"/>
  <c r="L834" i="6"/>
  <c r="L833" i="6"/>
  <c r="M833" i="6" s="1"/>
  <c r="L832" i="6"/>
  <c r="M832" i="6" s="1"/>
  <c r="L831" i="6"/>
  <c r="L830" i="6"/>
  <c r="L829" i="6"/>
  <c r="L828" i="6"/>
  <c r="L827" i="6"/>
  <c r="L826" i="6"/>
  <c r="M826" i="6" s="1"/>
  <c r="L825" i="6"/>
  <c r="L824" i="6"/>
  <c r="L823" i="6"/>
  <c r="L822" i="6"/>
  <c r="L821" i="6"/>
  <c r="M821" i="6" s="1"/>
  <c r="L820" i="6"/>
  <c r="M820" i="6" s="1"/>
  <c r="L819" i="6"/>
  <c r="L818" i="6"/>
  <c r="L817" i="6"/>
  <c r="L816" i="6"/>
  <c r="L815" i="6"/>
  <c r="L814" i="6"/>
  <c r="L813" i="6"/>
  <c r="L812" i="6"/>
  <c r="L811" i="6"/>
  <c r="L810" i="6"/>
  <c r="L809" i="6"/>
  <c r="M809" i="6" s="1"/>
  <c r="L808" i="6"/>
  <c r="M808" i="6" s="1"/>
  <c r="L807" i="6"/>
  <c r="L806" i="6"/>
  <c r="L805" i="6"/>
  <c r="L804" i="6"/>
  <c r="L803" i="6"/>
  <c r="L802" i="6"/>
  <c r="M802" i="6" s="1"/>
  <c r="L801" i="6"/>
  <c r="L800" i="6"/>
  <c r="L799" i="6"/>
  <c r="L798" i="6"/>
  <c r="M798" i="6" s="1"/>
  <c r="L797" i="6"/>
  <c r="L796" i="6"/>
  <c r="M796" i="6" s="1"/>
  <c r="L795" i="6"/>
  <c r="L794" i="6"/>
  <c r="L793" i="6"/>
  <c r="L792" i="6"/>
  <c r="L791" i="6"/>
  <c r="L790" i="6"/>
  <c r="M790" i="6" s="1"/>
  <c r="L789" i="6"/>
  <c r="L788" i="6"/>
  <c r="L787" i="6"/>
  <c r="L786" i="6"/>
  <c r="L785" i="6"/>
  <c r="M785" i="6" s="1"/>
  <c r="L784" i="6"/>
  <c r="M784" i="6" s="1"/>
  <c r="L783" i="6"/>
  <c r="L782" i="6"/>
  <c r="L781" i="6"/>
  <c r="L780" i="6"/>
  <c r="L779" i="6"/>
  <c r="L778" i="6"/>
  <c r="L777" i="6"/>
  <c r="L776" i="6"/>
  <c r="L775" i="6"/>
  <c r="L774" i="6"/>
  <c r="L773" i="6"/>
  <c r="L772" i="6"/>
  <c r="M772" i="6" s="1"/>
  <c r="L771" i="6"/>
  <c r="L770" i="6"/>
  <c r="L769" i="6"/>
  <c r="L768" i="6"/>
  <c r="L767" i="6"/>
  <c r="L766" i="6"/>
  <c r="L765" i="6"/>
  <c r="L764" i="6"/>
  <c r="L763" i="6"/>
  <c r="L762" i="6"/>
  <c r="L761" i="6"/>
  <c r="M761" i="6" s="1"/>
  <c r="L760" i="6"/>
  <c r="M760" i="6" s="1"/>
  <c r="L759" i="6"/>
  <c r="L758" i="6"/>
  <c r="L757" i="6"/>
  <c r="L756" i="6"/>
  <c r="L755" i="6"/>
  <c r="L754" i="6"/>
  <c r="M754" i="6" s="1"/>
  <c r="L753" i="6"/>
  <c r="L752" i="6"/>
  <c r="L751" i="6"/>
  <c r="L750" i="6"/>
  <c r="L749" i="6"/>
  <c r="M749" i="6" s="1"/>
  <c r="L748" i="6"/>
  <c r="M748" i="6" s="1"/>
  <c r="L747" i="6"/>
  <c r="L746" i="6"/>
  <c r="L745" i="6"/>
  <c r="L744" i="6"/>
  <c r="L743" i="6"/>
  <c r="L742" i="6"/>
  <c r="M742" i="6" s="1"/>
  <c r="L741" i="6"/>
  <c r="L740" i="6"/>
  <c r="L739" i="6"/>
  <c r="L738" i="6"/>
  <c r="L737" i="6"/>
  <c r="L736" i="6"/>
  <c r="M736" i="6" s="1"/>
  <c r="L735" i="6"/>
  <c r="L734" i="6"/>
  <c r="L733" i="6"/>
  <c r="L732" i="6"/>
  <c r="L731" i="6"/>
  <c r="L730" i="6"/>
  <c r="L729" i="6"/>
  <c r="L728" i="6"/>
  <c r="L727" i="6"/>
  <c r="L726" i="6"/>
  <c r="L725" i="6"/>
  <c r="M725" i="6" s="1"/>
  <c r="L724" i="6"/>
  <c r="M724" i="6" s="1"/>
  <c r="L723" i="6"/>
  <c r="L722" i="6"/>
  <c r="L721" i="6"/>
  <c r="L720" i="6"/>
  <c r="L719" i="6"/>
  <c r="L718" i="6"/>
  <c r="M718" i="6" s="1"/>
  <c r="L717" i="6"/>
  <c r="L716" i="6"/>
  <c r="L715" i="6"/>
  <c r="L714" i="6"/>
  <c r="L713" i="6"/>
  <c r="M713" i="6" s="1"/>
  <c r="L712" i="6"/>
  <c r="M712" i="6" s="1"/>
  <c r="L711" i="6"/>
  <c r="L710" i="6"/>
  <c r="L709" i="6"/>
  <c r="L708" i="6"/>
  <c r="L707" i="6"/>
  <c r="L706" i="6"/>
  <c r="M706" i="6" s="1"/>
  <c r="L705" i="6"/>
  <c r="L704" i="6"/>
  <c r="L703" i="6"/>
  <c r="L702" i="6"/>
  <c r="L701" i="6"/>
  <c r="L700" i="6"/>
  <c r="M700" i="6" s="1"/>
  <c r="L699" i="6"/>
  <c r="L698" i="6"/>
  <c r="L697" i="6"/>
  <c r="L696" i="6"/>
  <c r="L695" i="6"/>
  <c r="L694" i="6"/>
  <c r="M694" i="6" s="1"/>
  <c r="L693" i="6"/>
  <c r="L692" i="6"/>
  <c r="L691" i="6"/>
  <c r="L690" i="6"/>
  <c r="L689" i="6"/>
  <c r="L688" i="6"/>
  <c r="M688" i="6" s="1"/>
  <c r="L687" i="6"/>
  <c r="L686" i="6"/>
  <c r="L685" i="6"/>
  <c r="L684" i="6"/>
  <c r="L683" i="6"/>
  <c r="L682" i="6"/>
  <c r="M682" i="6" s="1"/>
  <c r="L681" i="6"/>
  <c r="L680" i="6"/>
  <c r="L679" i="6"/>
  <c r="L678" i="6"/>
  <c r="L677" i="6"/>
  <c r="M677" i="6" s="1"/>
  <c r="L676" i="6"/>
  <c r="M676" i="6" s="1"/>
  <c r="L675" i="6"/>
  <c r="L674" i="6"/>
  <c r="L673" i="6"/>
  <c r="L672" i="6"/>
  <c r="L671" i="6"/>
  <c r="L670" i="6"/>
  <c r="M670" i="6" s="1"/>
  <c r="L669" i="6"/>
  <c r="L668" i="6"/>
  <c r="L667" i="6"/>
  <c r="L666" i="6"/>
  <c r="L665" i="6"/>
  <c r="M665" i="6" s="1"/>
  <c r="L664" i="6"/>
  <c r="L663" i="6"/>
  <c r="L662" i="6"/>
  <c r="L661" i="6"/>
  <c r="L660" i="6"/>
  <c r="L659" i="6"/>
  <c r="L658" i="6"/>
  <c r="L657" i="6"/>
  <c r="L656" i="6"/>
  <c r="L655" i="6"/>
  <c r="L654" i="6"/>
  <c r="L653" i="6"/>
  <c r="M653" i="6" s="1"/>
  <c r="L652" i="6"/>
  <c r="L651" i="6"/>
  <c r="L650" i="6"/>
  <c r="L649" i="6"/>
  <c r="L648" i="6"/>
  <c r="L647" i="6"/>
  <c r="L646" i="6"/>
  <c r="M646" i="6" s="1"/>
  <c r="L645" i="6"/>
  <c r="L644" i="6"/>
  <c r="L643" i="6"/>
  <c r="L642" i="6"/>
  <c r="L641" i="6"/>
  <c r="M641" i="6" s="1"/>
  <c r="L640" i="6"/>
  <c r="M640" i="6" s="1"/>
  <c r="L639" i="6"/>
  <c r="L638" i="6"/>
  <c r="L637" i="6"/>
  <c r="L636" i="6"/>
  <c r="L635" i="6"/>
  <c r="L634" i="6"/>
  <c r="M634" i="6" s="1"/>
  <c r="L633" i="6"/>
  <c r="L632" i="6"/>
  <c r="L631" i="6"/>
  <c r="L630" i="6"/>
  <c r="L629" i="6"/>
  <c r="M629" i="6" s="1"/>
  <c r="L628" i="6"/>
  <c r="M628" i="6" s="1"/>
  <c r="L627" i="6"/>
  <c r="L626" i="6"/>
  <c r="L625" i="6"/>
  <c r="L624" i="6"/>
  <c r="L623" i="6"/>
  <c r="L622" i="6"/>
  <c r="M622" i="6" s="1"/>
  <c r="L621" i="6"/>
  <c r="L620" i="6"/>
  <c r="L619" i="6"/>
  <c r="L618" i="6"/>
  <c r="L617" i="6"/>
  <c r="M617" i="6" s="1"/>
  <c r="L616" i="6"/>
  <c r="M616" i="6" s="1"/>
  <c r="L615" i="6"/>
  <c r="L614" i="6"/>
  <c r="L613" i="6"/>
  <c r="L612" i="6"/>
  <c r="L611" i="6"/>
  <c r="L610" i="6"/>
  <c r="L609" i="6"/>
  <c r="L608" i="6"/>
  <c r="L607" i="6"/>
  <c r="L606" i="6"/>
  <c r="L605" i="6"/>
  <c r="M605" i="6" s="1"/>
  <c r="L604" i="6"/>
  <c r="M604" i="6" s="1"/>
  <c r="L603" i="6"/>
  <c r="L602" i="6"/>
  <c r="L601" i="6"/>
  <c r="L600" i="6"/>
  <c r="L599" i="6"/>
  <c r="L598" i="6"/>
  <c r="M598" i="6" s="1"/>
  <c r="L597" i="6"/>
  <c r="L596" i="6"/>
  <c r="L595" i="6"/>
  <c r="L594" i="6"/>
  <c r="L593" i="6"/>
  <c r="L592" i="6"/>
  <c r="M592" i="6" s="1"/>
  <c r="L591" i="6"/>
  <c r="L590" i="6"/>
  <c r="L589" i="6"/>
  <c r="L588" i="6"/>
  <c r="L587" i="6"/>
  <c r="L586" i="6"/>
  <c r="M586" i="6" s="1"/>
  <c r="L585" i="6"/>
  <c r="L584" i="6"/>
  <c r="L583" i="6"/>
  <c r="L582" i="6"/>
  <c r="L581" i="6"/>
  <c r="M581" i="6" s="1"/>
  <c r="L580" i="6"/>
  <c r="M580" i="6" s="1"/>
  <c r="L579" i="6"/>
  <c r="L578" i="6"/>
  <c r="L577" i="6"/>
  <c r="L576" i="6"/>
  <c r="L575" i="6"/>
  <c r="L574" i="6"/>
  <c r="M574" i="6" s="1"/>
  <c r="L573" i="6"/>
  <c r="L572" i="6"/>
  <c r="L571" i="6"/>
  <c r="L570" i="6"/>
  <c r="L569" i="6"/>
  <c r="L568" i="6"/>
  <c r="M568" i="6" s="1"/>
  <c r="L567" i="6"/>
  <c r="L566" i="6"/>
  <c r="L565" i="6"/>
  <c r="L564" i="6"/>
  <c r="L563" i="6"/>
  <c r="L562" i="6"/>
  <c r="L561" i="6"/>
  <c r="L560" i="6"/>
  <c r="L559" i="6"/>
  <c r="L558" i="6"/>
  <c r="L557" i="6"/>
  <c r="M557" i="6" s="1"/>
  <c r="L556" i="6"/>
  <c r="M556" i="6" s="1"/>
  <c r="L555" i="6"/>
  <c r="L554" i="6"/>
  <c r="L553" i="6"/>
  <c r="L552" i="6"/>
  <c r="L551" i="6"/>
  <c r="L550" i="6"/>
  <c r="M550" i="6" s="1"/>
  <c r="L549" i="6"/>
  <c r="L548" i="6"/>
  <c r="L547" i="6"/>
  <c r="L546" i="6"/>
  <c r="L545" i="6"/>
  <c r="M545" i="6" s="1"/>
  <c r="L544" i="6"/>
  <c r="M544" i="6" s="1"/>
  <c r="L543" i="6"/>
  <c r="L542" i="6"/>
  <c r="L541" i="6"/>
  <c r="L540" i="6"/>
  <c r="L539" i="6"/>
  <c r="L538" i="6"/>
  <c r="M538" i="6" s="1"/>
  <c r="L537" i="6"/>
  <c r="L536" i="6"/>
  <c r="L535" i="6"/>
  <c r="L534" i="6"/>
  <c r="L533" i="6"/>
  <c r="M533" i="6" s="1"/>
  <c r="L532" i="6"/>
  <c r="M532" i="6" s="1"/>
  <c r="L531" i="6"/>
  <c r="L530" i="6"/>
  <c r="L529" i="6"/>
  <c r="L528" i="6"/>
  <c r="L527" i="6"/>
  <c r="L526" i="6"/>
  <c r="M526" i="6" s="1"/>
  <c r="L525" i="6"/>
  <c r="L524" i="6"/>
  <c r="L523" i="6"/>
  <c r="L522" i="6"/>
  <c r="L521" i="6"/>
  <c r="M521" i="6" s="1"/>
  <c r="L520" i="6"/>
  <c r="M520" i="6" s="1"/>
  <c r="L519" i="6"/>
  <c r="L518" i="6"/>
  <c r="L517" i="6"/>
  <c r="L516" i="6"/>
  <c r="L515" i="6"/>
  <c r="L514" i="6"/>
  <c r="M514" i="6" s="1"/>
  <c r="L513" i="6"/>
  <c r="L512" i="6"/>
  <c r="L511" i="6"/>
  <c r="L510" i="6"/>
  <c r="L509" i="6"/>
  <c r="M509" i="6" s="1"/>
  <c r="L508" i="6"/>
  <c r="M508" i="6" s="1"/>
  <c r="L507" i="6"/>
  <c r="L506" i="6"/>
  <c r="L505" i="6"/>
  <c r="L504" i="6"/>
  <c r="L503" i="6"/>
  <c r="L502" i="6"/>
  <c r="L501" i="6"/>
  <c r="L500" i="6"/>
  <c r="L499" i="6"/>
  <c r="L498" i="6"/>
  <c r="L497" i="6"/>
  <c r="M497" i="6" s="1"/>
  <c r="L496" i="6"/>
  <c r="M496" i="6" s="1"/>
  <c r="L495" i="6"/>
  <c r="L494" i="6"/>
  <c r="L493" i="6"/>
  <c r="L492" i="6"/>
  <c r="L491" i="6"/>
  <c r="L490" i="6"/>
  <c r="M490" i="6" s="1"/>
  <c r="L489" i="6"/>
  <c r="L488" i="6"/>
  <c r="L487" i="6"/>
  <c r="L486" i="6"/>
  <c r="L485" i="6"/>
  <c r="L484" i="6"/>
  <c r="M484" i="6" s="1"/>
  <c r="L483" i="6"/>
  <c r="L482" i="6"/>
  <c r="L481" i="6"/>
  <c r="L480" i="6"/>
  <c r="L479" i="6"/>
  <c r="L478" i="6"/>
  <c r="M478" i="6" s="1"/>
  <c r="L477" i="6"/>
  <c r="L476" i="6"/>
  <c r="L475" i="6"/>
  <c r="L474" i="6"/>
  <c r="L473" i="6"/>
  <c r="M473" i="6" s="1"/>
  <c r="L472" i="6"/>
  <c r="M472" i="6" s="1"/>
  <c r="L471" i="6"/>
  <c r="L470" i="6"/>
  <c r="L469" i="6"/>
  <c r="L468" i="6"/>
  <c r="L467" i="6"/>
  <c r="L466" i="6"/>
  <c r="M466" i="6" s="1"/>
  <c r="L465" i="6"/>
  <c r="L464" i="6"/>
  <c r="L463" i="6"/>
  <c r="L462" i="6"/>
  <c r="L461" i="6"/>
  <c r="L460" i="6"/>
  <c r="M460" i="6" s="1"/>
  <c r="L459" i="6"/>
  <c r="L458" i="6"/>
  <c r="L457" i="6"/>
  <c r="L456" i="6"/>
  <c r="L455" i="6"/>
  <c r="L454" i="6"/>
  <c r="M454" i="6" s="1"/>
  <c r="L453" i="6"/>
  <c r="L452" i="6"/>
  <c r="L451" i="6"/>
  <c r="L450" i="6"/>
  <c r="L449" i="6"/>
  <c r="L448" i="6"/>
  <c r="M448" i="6" s="1"/>
  <c r="L447" i="6"/>
  <c r="L446" i="6"/>
  <c r="L445" i="6"/>
  <c r="L444" i="6"/>
  <c r="L443" i="6"/>
  <c r="L442" i="6"/>
  <c r="L441" i="6"/>
  <c r="L440" i="6"/>
  <c r="L439" i="6"/>
  <c r="L438" i="6"/>
  <c r="L437" i="6"/>
  <c r="M437" i="6" s="1"/>
  <c r="L436" i="6"/>
  <c r="M436" i="6" s="1"/>
  <c r="L435" i="6"/>
  <c r="L434" i="6"/>
  <c r="L433" i="6"/>
  <c r="L432" i="6"/>
  <c r="L431" i="6"/>
  <c r="L430" i="6"/>
  <c r="M430" i="6" s="1"/>
  <c r="L429" i="6"/>
  <c r="L428" i="6"/>
  <c r="L427" i="6"/>
  <c r="L426" i="6"/>
  <c r="L425" i="6"/>
  <c r="M425" i="6" s="1"/>
  <c r="L424" i="6"/>
  <c r="M424" i="6" s="1"/>
  <c r="L423" i="6"/>
  <c r="L422" i="6"/>
  <c r="L421" i="6"/>
  <c r="L420" i="6"/>
  <c r="L419" i="6"/>
  <c r="L418" i="6"/>
  <c r="M418" i="6" s="1"/>
  <c r="L417" i="6"/>
  <c r="L416" i="6"/>
  <c r="L415" i="6"/>
  <c r="L414" i="6"/>
  <c r="L413" i="6"/>
  <c r="L412" i="6"/>
  <c r="M412" i="6" s="1"/>
  <c r="L411" i="6"/>
  <c r="L410" i="6"/>
  <c r="L409" i="6"/>
  <c r="L408" i="6"/>
  <c r="L407" i="6"/>
  <c r="L406" i="6"/>
  <c r="L405" i="6"/>
  <c r="L404" i="6"/>
  <c r="L403" i="6"/>
  <c r="L402" i="6"/>
  <c r="L401" i="6"/>
  <c r="M401" i="6" s="1"/>
  <c r="L400" i="6"/>
  <c r="M400" i="6" s="1"/>
  <c r="L399" i="6"/>
  <c r="L398" i="6"/>
  <c r="L397" i="6"/>
  <c r="L396" i="6"/>
  <c r="L395" i="6"/>
  <c r="L394" i="6"/>
  <c r="M394" i="6" s="1"/>
  <c r="L393" i="6"/>
  <c r="L392" i="6"/>
  <c r="L391" i="6"/>
  <c r="L390" i="6"/>
  <c r="L389" i="6"/>
  <c r="M389" i="6" s="1"/>
  <c r="L388" i="6"/>
  <c r="M388" i="6" s="1"/>
  <c r="L387" i="6"/>
  <c r="L386" i="6"/>
  <c r="L385" i="6"/>
  <c r="L384" i="6"/>
  <c r="L383" i="6"/>
  <c r="L382" i="6"/>
  <c r="L381" i="6"/>
  <c r="L380" i="6"/>
  <c r="L379" i="6"/>
  <c r="L378" i="6"/>
  <c r="L377" i="6"/>
  <c r="M377" i="6" s="1"/>
  <c r="L376" i="6"/>
  <c r="M376" i="6" s="1"/>
  <c r="L375" i="6"/>
  <c r="L374" i="6"/>
  <c r="L373" i="6"/>
  <c r="L372" i="6"/>
  <c r="L371" i="6"/>
  <c r="L370" i="6"/>
  <c r="L369" i="6"/>
  <c r="L368" i="6"/>
  <c r="L367" i="6"/>
  <c r="L366" i="6"/>
  <c r="L365" i="6"/>
  <c r="L364" i="6"/>
  <c r="M364" i="6" s="1"/>
  <c r="L363" i="6"/>
  <c r="L362" i="6"/>
  <c r="L361" i="6"/>
  <c r="L360" i="6"/>
  <c r="L359" i="6"/>
  <c r="L358" i="6"/>
  <c r="M358" i="6" s="1"/>
  <c r="L357" i="6"/>
  <c r="L356" i="6"/>
  <c r="L355" i="6"/>
  <c r="L354" i="6"/>
  <c r="L353" i="6"/>
  <c r="M353" i="6" s="1"/>
  <c r="L352" i="6"/>
  <c r="M352" i="6" s="1"/>
  <c r="L351" i="6"/>
  <c r="L350" i="6"/>
  <c r="L349" i="6"/>
  <c r="L348" i="6"/>
  <c r="L347" i="6"/>
  <c r="L346" i="6"/>
  <c r="L345" i="6"/>
  <c r="L344" i="6"/>
  <c r="L343" i="6"/>
  <c r="L342" i="6"/>
  <c r="L341" i="6"/>
  <c r="M341" i="6" s="1"/>
  <c r="L340" i="6"/>
  <c r="M340" i="6" s="1"/>
  <c r="L339" i="6"/>
  <c r="L338" i="6"/>
  <c r="L337" i="6"/>
  <c r="L336" i="6"/>
  <c r="L335" i="6"/>
  <c r="L334" i="6"/>
  <c r="L333" i="6"/>
  <c r="L332" i="6"/>
  <c r="L331" i="6"/>
  <c r="L330" i="6"/>
  <c r="L329" i="6"/>
  <c r="L328" i="6"/>
  <c r="M328" i="6" s="1"/>
  <c r="L327" i="6"/>
  <c r="L326" i="6"/>
  <c r="L325" i="6"/>
  <c r="L324" i="6"/>
  <c r="L323" i="6"/>
  <c r="L322" i="6"/>
  <c r="L321" i="6"/>
  <c r="L320" i="6"/>
  <c r="L319" i="6"/>
  <c r="L318" i="6"/>
  <c r="L317" i="6"/>
  <c r="M317" i="6" s="1"/>
  <c r="L316" i="6"/>
  <c r="M316" i="6" s="1"/>
  <c r="L315" i="6"/>
  <c r="L314" i="6"/>
  <c r="L313" i="6"/>
  <c r="L312" i="6"/>
  <c r="L311" i="6"/>
  <c r="L310" i="6"/>
  <c r="M310" i="6" s="1"/>
  <c r="L309" i="6"/>
  <c r="L308" i="6"/>
  <c r="L307" i="6"/>
  <c r="L306" i="6"/>
  <c r="L305" i="6"/>
  <c r="L304" i="6"/>
  <c r="M304" i="6" s="1"/>
  <c r="L303" i="6"/>
  <c r="L302" i="6"/>
  <c r="L301" i="6"/>
  <c r="L300" i="6"/>
  <c r="L299" i="6"/>
  <c r="L298" i="6"/>
  <c r="M298" i="6" s="1"/>
  <c r="L297" i="6"/>
  <c r="L296" i="6"/>
  <c r="L295" i="6"/>
  <c r="L294" i="6"/>
  <c r="L293" i="6"/>
  <c r="L292" i="6"/>
  <c r="M292" i="6" s="1"/>
  <c r="L291" i="6"/>
  <c r="L290" i="6"/>
  <c r="L289" i="6"/>
  <c r="L288" i="6"/>
  <c r="L287" i="6"/>
  <c r="L286" i="6"/>
  <c r="M286" i="6" s="1"/>
  <c r="L285" i="6"/>
  <c r="L284" i="6"/>
  <c r="L283" i="6"/>
  <c r="L282" i="6"/>
  <c r="L281" i="6"/>
  <c r="M281" i="6" s="1"/>
  <c r="L280" i="6"/>
  <c r="M280" i="6" s="1"/>
  <c r="L279" i="6"/>
  <c r="L278" i="6"/>
  <c r="L277" i="6"/>
  <c r="L276" i="6"/>
  <c r="L275" i="6"/>
  <c r="L274" i="6"/>
  <c r="L273" i="6"/>
  <c r="L272" i="6"/>
  <c r="L271" i="6"/>
  <c r="L270" i="6"/>
  <c r="L269" i="6"/>
  <c r="M269" i="6" s="1"/>
  <c r="L268" i="6"/>
  <c r="M268" i="6" s="1"/>
  <c r="L267" i="6"/>
  <c r="L266" i="6"/>
  <c r="L265" i="6"/>
  <c r="L264" i="6"/>
  <c r="L263" i="6"/>
  <c r="L262" i="6"/>
  <c r="M262" i="6" s="1"/>
  <c r="L261" i="6"/>
  <c r="L260" i="6"/>
  <c r="L259" i="6"/>
  <c r="L258" i="6"/>
  <c r="L257" i="6"/>
  <c r="M257" i="6" s="1"/>
  <c r="L256" i="6"/>
  <c r="M256" i="6" s="1"/>
  <c r="L255" i="6"/>
  <c r="L254" i="6"/>
  <c r="L253" i="6"/>
  <c r="L252" i="6"/>
  <c r="L251" i="6"/>
  <c r="L250" i="6"/>
  <c r="M250" i="6" s="1"/>
  <c r="L249" i="6"/>
  <c r="L248" i="6"/>
  <c r="L247" i="6"/>
  <c r="L246" i="6"/>
  <c r="L245" i="6"/>
  <c r="M245" i="6" s="1"/>
  <c r="L244" i="6"/>
  <c r="M244" i="6" s="1"/>
  <c r="L243" i="6"/>
  <c r="L242" i="6"/>
  <c r="L241" i="6"/>
  <c r="L240" i="6"/>
  <c r="L239" i="6"/>
  <c r="L238" i="6"/>
  <c r="L237" i="6"/>
  <c r="L236" i="6"/>
  <c r="L235" i="6"/>
  <c r="L234" i="6"/>
  <c r="L233" i="6"/>
  <c r="M233" i="6" s="1"/>
  <c r="L232" i="6"/>
  <c r="M232" i="6" s="1"/>
  <c r="L231" i="6"/>
  <c r="L230" i="6"/>
  <c r="L229" i="6"/>
  <c r="L228" i="6"/>
  <c r="L227" i="6"/>
  <c r="L226" i="6"/>
  <c r="L225" i="6"/>
  <c r="L224" i="6"/>
  <c r="L223" i="6"/>
  <c r="L222" i="6"/>
  <c r="L221" i="6"/>
  <c r="L220" i="6"/>
  <c r="M220" i="6" s="1"/>
  <c r="L219" i="6"/>
  <c r="L218" i="6"/>
  <c r="L217" i="6"/>
  <c r="L216" i="6"/>
  <c r="L215" i="6"/>
  <c r="L214" i="6"/>
  <c r="L213" i="6"/>
  <c r="L212" i="6"/>
  <c r="L211" i="6"/>
  <c r="L210" i="6"/>
  <c r="L209" i="6"/>
  <c r="L208" i="6"/>
  <c r="M208" i="6" s="1"/>
  <c r="L207" i="6"/>
  <c r="L206" i="6"/>
  <c r="L205" i="6"/>
  <c r="L204" i="6"/>
  <c r="L203" i="6"/>
  <c r="L202" i="6"/>
  <c r="M202" i="6" s="1"/>
  <c r="L201" i="6"/>
  <c r="L200" i="6"/>
  <c r="L199" i="6"/>
  <c r="L198" i="6"/>
  <c r="L197" i="6"/>
  <c r="M197" i="6" s="1"/>
  <c r="L196" i="6"/>
  <c r="M196" i="6" s="1"/>
  <c r="L195" i="6"/>
  <c r="L194" i="6"/>
  <c r="L193" i="6"/>
  <c r="L192" i="6"/>
  <c r="L191" i="6"/>
  <c r="L190" i="6"/>
  <c r="M190" i="6" s="1"/>
  <c r="L189" i="6"/>
  <c r="L188" i="6"/>
  <c r="L187" i="6"/>
  <c r="L186" i="6"/>
  <c r="L185" i="6"/>
  <c r="M185" i="6" s="1"/>
  <c r="L184" i="6"/>
  <c r="M184" i="6" s="1"/>
  <c r="L183" i="6"/>
  <c r="L182" i="6"/>
  <c r="L181" i="6"/>
  <c r="L180" i="6"/>
  <c r="L179" i="6"/>
  <c r="L178" i="6"/>
  <c r="L177" i="6"/>
  <c r="L176" i="6"/>
  <c r="L175" i="6"/>
  <c r="L174" i="6"/>
  <c r="L173" i="6"/>
  <c r="L172" i="6"/>
  <c r="M172" i="6" s="1"/>
  <c r="L171" i="6"/>
  <c r="L170" i="6"/>
  <c r="L169" i="6"/>
  <c r="L168" i="6"/>
  <c r="L167" i="6"/>
  <c r="L166" i="6"/>
  <c r="M166" i="6" s="1"/>
  <c r="L165" i="6"/>
  <c r="L164" i="6"/>
  <c r="L163" i="6"/>
  <c r="L162" i="6"/>
  <c r="L161" i="6"/>
  <c r="L160" i="6"/>
  <c r="M160" i="6" s="1"/>
  <c r="L159" i="6"/>
  <c r="L158" i="6"/>
  <c r="L157" i="6"/>
  <c r="L156" i="6"/>
  <c r="L155" i="6"/>
  <c r="L154" i="6"/>
  <c r="M154" i="6" s="1"/>
  <c r="L153" i="6"/>
  <c r="L152" i="6"/>
  <c r="L151" i="6"/>
  <c r="L150" i="6"/>
  <c r="L149" i="6"/>
  <c r="M149" i="6" s="1"/>
  <c r="L148" i="6"/>
  <c r="M148" i="6" s="1"/>
  <c r="L147" i="6"/>
  <c r="L146" i="6"/>
  <c r="L145" i="6"/>
  <c r="L144" i="6"/>
  <c r="L143" i="6"/>
  <c r="L142" i="6"/>
  <c r="L141" i="6"/>
  <c r="L140" i="6"/>
  <c r="L139" i="6"/>
  <c r="L138" i="6"/>
  <c r="L137" i="6"/>
  <c r="M137" i="6" s="1"/>
  <c r="L136" i="6"/>
  <c r="M136" i="6" s="1"/>
  <c r="L135" i="6"/>
  <c r="L134" i="6"/>
  <c r="L133" i="6"/>
  <c r="L132" i="6"/>
  <c r="L131" i="6"/>
  <c r="L130" i="6"/>
  <c r="M130" i="6" s="1"/>
  <c r="L129" i="6"/>
  <c r="L128" i="6"/>
  <c r="L127" i="6"/>
  <c r="L126" i="6"/>
  <c r="L125" i="6"/>
  <c r="L124" i="6"/>
  <c r="M124" i="6" s="1"/>
  <c r="L123" i="6"/>
  <c r="L122" i="6"/>
  <c r="L121" i="6"/>
  <c r="L120" i="6"/>
  <c r="L119" i="6"/>
  <c r="L118" i="6"/>
  <c r="L117" i="6"/>
  <c r="L116" i="6"/>
  <c r="L115" i="6"/>
  <c r="L114" i="6"/>
  <c r="L113" i="6"/>
  <c r="M113" i="6" s="1"/>
  <c r="L112" i="6"/>
  <c r="M112" i="6" s="1"/>
  <c r="L111" i="6"/>
  <c r="L110" i="6"/>
  <c r="L109" i="6"/>
  <c r="L108" i="6"/>
  <c r="L107" i="6"/>
  <c r="L106" i="6"/>
  <c r="M106" i="6" s="1"/>
  <c r="L105" i="6"/>
  <c r="L104" i="6"/>
  <c r="L103" i="6"/>
  <c r="L102" i="6"/>
  <c r="L101" i="6"/>
  <c r="M101" i="6" s="1"/>
  <c r="L100" i="6"/>
  <c r="M100" i="6" s="1"/>
  <c r="L99" i="6"/>
  <c r="L98" i="6"/>
  <c r="L97" i="6"/>
  <c r="L96" i="6"/>
  <c r="L95" i="6"/>
  <c r="L94" i="6"/>
  <c r="L93" i="6"/>
  <c r="L92" i="6"/>
  <c r="L91" i="6"/>
  <c r="L90" i="6"/>
  <c r="L89" i="6"/>
  <c r="L88" i="6"/>
  <c r="M88" i="6" s="1"/>
  <c r="L87" i="6"/>
  <c r="L86" i="6"/>
  <c r="L85" i="6"/>
  <c r="L84" i="6"/>
  <c r="L83" i="6"/>
  <c r="L82" i="6"/>
  <c r="L81" i="6"/>
  <c r="L80" i="6"/>
  <c r="L79" i="6"/>
  <c r="L78" i="6"/>
  <c r="L77" i="6"/>
  <c r="M77" i="6" s="1"/>
  <c r="L76" i="6"/>
  <c r="M76" i="6" s="1"/>
  <c r="L75" i="6"/>
  <c r="L74" i="6"/>
  <c r="L73" i="6"/>
  <c r="L72" i="6"/>
  <c r="L71" i="6"/>
  <c r="L70" i="6"/>
  <c r="L69" i="6"/>
  <c r="L68" i="6"/>
  <c r="L67" i="6"/>
  <c r="L66" i="6"/>
  <c r="L65" i="6"/>
  <c r="M65" i="6" s="1"/>
  <c r="L64" i="6"/>
  <c r="M64" i="6" s="1"/>
  <c r="L63" i="6"/>
  <c r="L62" i="6"/>
  <c r="L61" i="6"/>
  <c r="L60" i="6"/>
  <c r="L59" i="6"/>
  <c r="L58" i="6"/>
  <c r="L57" i="6"/>
  <c r="L56" i="6"/>
  <c r="L55" i="6"/>
  <c r="L54" i="6"/>
  <c r="L53" i="6"/>
  <c r="L52" i="6"/>
  <c r="M52" i="6" s="1"/>
  <c r="L51" i="6"/>
  <c r="L50" i="6"/>
  <c r="L49" i="6"/>
  <c r="L48" i="6"/>
  <c r="L47" i="6"/>
  <c r="L46" i="6"/>
  <c r="M46" i="6" s="1"/>
  <c r="L45" i="6"/>
  <c r="L44" i="6"/>
  <c r="L43" i="6"/>
  <c r="L42" i="6"/>
  <c r="L41" i="6"/>
  <c r="L40" i="6"/>
  <c r="M40" i="6" s="1"/>
  <c r="L39" i="6"/>
  <c r="L38" i="6"/>
  <c r="L37" i="6"/>
  <c r="L36" i="6"/>
  <c r="L35" i="6"/>
  <c r="L34" i="6"/>
  <c r="L33" i="6"/>
  <c r="L32" i="6"/>
  <c r="L31" i="6"/>
  <c r="L30" i="6"/>
  <c r="L29" i="6"/>
  <c r="M29" i="6" s="1"/>
  <c r="L28" i="6"/>
  <c r="M28" i="6" s="1"/>
  <c r="L27" i="6"/>
  <c r="L26" i="6"/>
  <c r="L25" i="6"/>
  <c r="L24" i="6"/>
  <c r="L23" i="6"/>
  <c r="L22" i="6"/>
  <c r="L21" i="6"/>
  <c r="L20" i="6"/>
  <c r="L19" i="6"/>
  <c r="L18" i="6"/>
  <c r="L17" i="6"/>
  <c r="L16" i="6"/>
  <c r="M16" i="6" s="1"/>
  <c r="L15" i="6"/>
  <c r="L14" i="6"/>
  <c r="L13" i="6"/>
  <c r="L12" i="6"/>
  <c r="L4" i="6"/>
  <c r="M1179" i="6"/>
  <c r="K1179" i="6"/>
  <c r="F1179" i="6"/>
  <c r="M1178" i="6"/>
  <c r="K1178" i="6"/>
  <c r="F1178" i="6"/>
  <c r="M1177" i="6"/>
  <c r="K1177" i="6"/>
  <c r="I1177" i="6"/>
  <c r="H1177" i="6"/>
  <c r="H1178" i="6" s="1"/>
  <c r="H1179" i="6" s="1"/>
  <c r="F1177" i="6"/>
  <c r="E1177" i="6"/>
  <c r="E1178" i="6" s="1"/>
  <c r="E1179" i="6" s="1"/>
  <c r="M1176" i="6"/>
  <c r="K1176" i="6"/>
  <c r="F1176" i="6"/>
  <c r="M1175" i="6"/>
  <c r="K1175" i="6"/>
  <c r="F1175" i="6"/>
  <c r="M1174" i="6"/>
  <c r="K1174" i="6"/>
  <c r="F1174" i="6"/>
  <c r="M1173" i="6"/>
  <c r="K1173" i="6"/>
  <c r="I1173" i="6"/>
  <c r="H1173" i="6"/>
  <c r="H1174" i="6" s="1"/>
  <c r="H1175" i="6" s="1"/>
  <c r="H1176" i="6" s="1"/>
  <c r="F1173" i="6"/>
  <c r="E1173" i="6"/>
  <c r="E1174" i="6" s="1"/>
  <c r="E1175" i="6" s="1"/>
  <c r="E1176" i="6" s="1"/>
  <c r="M1172" i="6"/>
  <c r="K1172" i="6"/>
  <c r="F1172" i="6"/>
  <c r="M1171" i="6"/>
  <c r="K1171" i="6"/>
  <c r="F1171" i="6"/>
  <c r="K1170" i="6"/>
  <c r="F1170" i="6"/>
  <c r="M1169" i="6"/>
  <c r="K1169" i="6"/>
  <c r="F1169" i="6"/>
  <c r="K1168" i="6"/>
  <c r="F1168" i="6"/>
  <c r="M1167" i="6"/>
  <c r="K1167" i="6"/>
  <c r="I1167" i="6"/>
  <c r="H1167" i="6"/>
  <c r="H1168" i="6" s="1"/>
  <c r="H1169" i="6" s="1"/>
  <c r="H1170" i="6" s="1"/>
  <c r="H1171" i="6" s="1"/>
  <c r="H1172" i="6" s="1"/>
  <c r="F1167" i="6"/>
  <c r="E1167" i="6"/>
  <c r="E1168" i="6" s="1"/>
  <c r="E1169" i="6" s="1"/>
  <c r="E1170" i="6" s="1"/>
  <c r="E1171" i="6" s="1"/>
  <c r="E1172" i="6" s="1"/>
  <c r="M1166" i="6"/>
  <c r="K1166" i="6"/>
  <c r="F1166" i="6"/>
  <c r="M1165" i="6"/>
  <c r="K1165" i="6"/>
  <c r="F1165" i="6"/>
  <c r="M1164" i="6"/>
  <c r="K1164" i="6"/>
  <c r="F1164" i="6"/>
  <c r="M1163" i="6"/>
  <c r="K1163" i="6"/>
  <c r="F1163" i="6"/>
  <c r="M1162" i="6"/>
  <c r="K1162" i="6"/>
  <c r="F1162" i="6"/>
  <c r="M1161" i="6"/>
  <c r="K1161" i="6"/>
  <c r="F1161" i="6"/>
  <c r="M1160" i="6"/>
  <c r="K1160" i="6"/>
  <c r="F1160" i="6"/>
  <c r="M1159" i="6"/>
  <c r="K1159" i="6"/>
  <c r="F1159" i="6"/>
  <c r="K1158" i="6"/>
  <c r="F1158" i="6"/>
  <c r="K1157" i="6"/>
  <c r="F1157" i="6"/>
  <c r="M1156" i="6"/>
  <c r="K1156" i="6"/>
  <c r="F1156" i="6"/>
  <c r="M1155" i="6"/>
  <c r="K1155" i="6"/>
  <c r="F1155" i="6"/>
  <c r="M1154" i="6"/>
  <c r="K1154" i="6"/>
  <c r="F1154" i="6"/>
  <c r="M1153" i="6"/>
  <c r="K1153" i="6"/>
  <c r="F1153" i="6"/>
  <c r="M1152" i="6"/>
  <c r="K1152" i="6"/>
  <c r="F1152" i="6"/>
  <c r="M1151" i="6"/>
  <c r="K1151" i="6"/>
  <c r="F1151" i="6"/>
  <c r="M1150" i="6"/>
  <c r="K1150" i="6"/>
  <c r="F1150" i="6"/>
  <c r="M1149" i="6"/>
  <c r="K1149" i="6"/>
  <c r="F1149" i="6"/>
  <c r="M1148" i="6"/>
  <c r="K1148" i="6"/>
  <c r="F1148" i="6"/>
  <c r="M1147" i="6"/>
  <c r="K1147" i="6"/>
  <c r="F1147" i="6"/>
  <c r="K1146" i="6"/>
  <c r="F1146" i="6"/>
  <c r="K1145" i="6"/>
  <c r="F1145" i="6"/>
  <c r="M1144" i="6"/>
  <c r="K1144" i="6"/>
  <c r="F1144" i="6"/>
  <c r="M1143" i="6"/>
  <c r="K1143" i="6"/>
  <c r="F1143" i="6"/>
  <c r="M1142" i="6"/>
  <c r="K1142" i="6"/>
  <c r="F1142" i="6"/>
  <c r="M1141" i="6"/>
  <c r="K1141" i="6"/>
  <c r="F1141" i="6"/>
  <c r="M1140" i="6"/>
  <c r="K1140" i="6"/>
  <c r="F1140" i="6"/>
  <c r="M1139" i="6"/>
  <c r="K1139" i="6"/>
  <c r="F1139" i="6"/>
  <c r="M1138" i="6"/>
  <c r="K1138" i="6"/>
  <c r="F1138" i="6"/>
  <c r="M1137" i="6"/>
  <c r="K1137" i="6"/>
  <c r="F1137" i="6"/>
  <c r="M1136" i="6"/>
  <c r="K1136" i="6"/>
  <c r="F1136" i="6"/>
  <c r="M1135" i="6"/>
  <c r="K1135" i="6"/>
  <c r="F1135" i="6"/>
  <c r="K1134" i="6"/>
  <c r="F1134" i="6"/>
  <c r="K1133" i="6"/>
  <c r="I1133" i="6"/>
  <c r="I1134" i="6" s="1"/>
  <c r="I1135" i="6" s="1"/>
  <c r="I1136" i="6" s="1"/>
  <c r="I1137" i="6" s="1"/>
  <c r="I1138" i="6" s="1"/>
  <c r="I1139" i="6" s="1"/>
  <c r="I1140" i="6" s="1"/>
  <c r="I1141" i="6" s="1"/>
  <c r="H1133" i="6"/>
  <c r="H1134" i="6" s="1"/>
  <c r="H1135" i="6" s="1"/>
  <c r="H1136" i="6" s="1"/>
  <c r="H1137" i="6" s="1"/>
  <c r="H1138" i="6" s="1"/>
  <c r="H1139" i="6" s="1"/>
  <c r="H1140" i="6" s="1"/>
  <c r="H1141" i="6" s="1"/>
  <c r="H1142" i="6" s="1"/>
  <c r="H1143" i="6" s="1"/>
  <c r="H1144" i="6" s="1"/>
  <c r="H1145" i="6" s="1"/>
  <c r="H1146" i="6" s="1"/>
  <c r="H1147" i="6" s="1"/>
  <c r="H1148" i="6" s="1"/>
  <c r="H1149" i="6" s="1"/>
  <c r="H1150" i="6" s="1"/>
  <c r="H1151" i="6" s="1"/>
  <c r="H1152" i="6" s="1"/>
  <c r="H1153" i="6" s="1"/>
  <c r="H1154" i="6" s="1"/>
  <c r="H1155" i="6" s="1"/>
  <c r="H1156" i="6" s="1"/>
  <c r="H1157" i="6" s="1"/>
  <c r="H1158" i="6" s="1"/>
  <c r="H1159" i="6" s="1"/>
  <c r="H1160" i="6" s="1"/>
  <c r="H1161" i="6" s="1"/>
  <c r="H1162" i="6" s="1"/>
  <c r="H1163" i="6" s="1"/>
  <c r="H1164" i="6" s="1"/>
  <c r="H1165" i="6" s="1"/>
  <c r="H1166" i="6" s="1"/>
  <c r="F1133" i="6"/>
  <c r="E1133" i="6"/>
  <c r="E1134" i="6" s="1"/>
  <c r="E1135" i="6" s="1"/>
  <c r="E1136" i="6" s="1"/>
  <c r="E1137" i="6" s="1"/>
  <c r="E1138" i="6" s="1"/>
  <c r="E1139" i="6" s="1"/>
  <c r="E1140" i="6" s="1"/>
  <c r="E1141" i="6" s="1"/>
  <c r="E1142" i="6" s="1"/>
  <c r="E1143" i="6" s="1"/>
  <c r="E1144" i="6" s="1"/>
  <c r="E1145" i="6" s="1"/>
  <c r="E1146" i="6" s="1"/>
  <c r="E1147" i="6" s="1"/>
  <c r="E1148" i="6" s="1"/>
  <c r="E1149" i="6" s="1"/>
  <c r="E1150" i="6" s="1"/>
  <c r="E1151" i="6" s="1"/>
  <c r="E1152" i="6" s="1"/>
  <c r="E1153" i="6" s="1"/>
  <c r="E1154" i="6" s="1"/>
  <c r="E1155" i="6" s="1"/>
  <c r="E1156" i="6" s="1"/>
  <c r="E1157" i="6" s="1"/>
  <c r="E1158" i="6" s="1"/>
  <c r="E1159" i="6" s="1"/>
  <c r="E1160" i="6" s="1"/>
  <c r="E1161" i="6" s="1"/>
  <c r="E1162" i="6" s="1"/>
  <c r="E1163" i="6" s="1"/>
  <c r="E1164" i="6" s="1"/>
  <c r="E1165" i="6" s="1"/>
  <c r="E1166" i="6" s="1"/>
  <c r="K1132" i="6"/>
  <c r="F1132" i="6"/>
  <c r="M1131" i="6"/>
  <c r="K1131" i="6"/>
  <c r="F1131" i="6"/>
  <c r="M1130" i="6"/>
  <c r="K1130" i="6"/>
  <c r="F1130" i="6"/>
  <c r="M1129" i="6"/>
  <c r="K1129" i="6"/>
  <c r="F1129" i="6"/>
  <c r="M1128" i="6"/>
  <c r="K1128" i="6"/>
  <c r="F1128" i="6"/>
  <c r="M1127" i="6"/>
  <c r="K1127" i="6"/>
  <c r="F1127" i="6"/>
  <c r="M1126" i="6"/>
  <c r="K1126" i="6"/>
  <c r="F1126" i="6"/>
  <c r="M1125" i="6"/>
  <c r="K1125" i="6"/>
  <c r="F1125" i="6"/>
  <c r="M1124" i="6"/>
  <c r="K1124" i="6"/>
  <c r="F1124" i="6"/>
  <c r="M1123" i="6"/>
  <c r="K1123" i="6"/>
  <c r="F1123" i="6"/>
  <c r="K1122" i="6"/>
  <c r="F1122" i="6"/>
  <c r="K1121" i="6"/>
  <c r="F1121" i="6"/>
  <c r="K1120" i="6"/>
  <c r="F1120" i="6"/>
  <c r="M1119" i="6"/>
  <c r="K1119" i="6"/>
  <c r="F1119" i="6"/>
  <c r="M1118" i="6"/>
  <c r="K1118" i="6"/>
  <c r="F1118" i="6"/>
  <c r="M1117" i="6"/>
  <c r="K1117" i="6"/>
  <c r="F1117" i="6"/>
  <c r="M1116" i="6"/>
  <c r="K1116" i="6"/>
  <c r="F1116" i="6"/>
  <c r="M1115" i="6"/>
  <c r="K1115" i="6"/>
  <c r="F1115" i="6"/>
  <c r="M1114" i="6"/>
  <c r="K1114" i="6"/>
  <c r="F1114" i="6"/>
  <c r="M1113" i="6"/>
  <c r="K1113" i="6"/>
  <c r="F1113" i="6"/>
  <c r="M1112" i="6"/>
  <c r="K1112" i="6"/>
  <c r="F1112" i="6"/>
  <c r="M1111" i="6"/>
  <c r="K1111" i="6"/>
  <c r="F1111" i="6"/>
  <c r="M1110" i="6"/>
  <c r="K1110" i="6"/>
  <c r="F1110" i="6"/>
  <c r="K1109" i="6"/>
  <c r="F1109" i="6"/>
  <c r="K1108" i="6"/>
  <c r="F1108" i="6"/>
  <c r="M1107" i="6"/>
  <c r="K1107" i="6"/>
  <c r="F1107" i="6"/>
  <c r="M1106" i="6"/>
  <c r="K1106" i="6"/>
  <c r="F1106" i="6"/>
  <c r="M1105" i="6"/>
  <c r="K1105" i="6"/>
  <c r="F1105" i="6"/>
  <c r="M1104" i="6"/>
  <c r="K1104" i="6"/>
  <c r="F1104" i="6"/>
  <c r="M1103" i="6"/>
  <c r="K1103" i="6"/>
  <c r="I1103" i="6"/>
  <c r="H1103" i="6"/>
  <c r="H1104" i="6" s="1"/>
  <c r="H1105" i="6" s="1"/>
  <c r="H1106" i="6" s="1"/>
  <c r="H1107" i="6" s="1"/>
  <c r="H1108" i="6" s="1"/>
  <c r="H1109" i="6" s="1"/>
  <c r="H1110" i="6" s="1"/>
  <c r="H1111" i="6" s="1"/>
  <c r="H1112" i="6" s="1"/>
  <c r="H1113" i="6" s="1"/>
  <c r="H1114" i="6" s="1"/>
  <c r="H1115" i="6" s="1"/>
  <c r="H1116" i="6" s="1"/>
  <c r="H1117" i="6" s="1"/>
  <c r="H1118" i="6" s="1"/>
  <c r="H1119" i="6" s="1"/>
  <c r="H1120" i="6" s="1"/>
  <c r="H1121" i="6" s="1"/>
  <c r="H1122" i="6" s="1"/>
  <c r="H1123" i="6" s="1"/>
  <c r="H1124" i="6" s="1"/>
  <c r="H1125" i="6" s="1"/>
  <c r="H1126" i="6" s="1"/>
  <c r="H1127" i="6" s="1"/>
  <c r="H1128" i="6" s="1"/>
  <c r="H1129" i="6" s="1"/>
  <c r="H1130" i="6" s="1"/>
  <c r="H1131" i="6" s="1"/>
  <c r="H1132" i="6" s="1"/>
  <c r="F1103" i="6"/>
  <c r="E1103" i="6"/>
  <c r="E1104" i="6" s="1"/>
  <c r="E1105" i="6" s="1"/>
  <c r="E1106" i="6" s="1"/>
  <c r="E1107" i="6" s="1"/>
  <c r="E1108" i="6" s="1"/>
  <c r="E1109" i="6" s="1"/>
  <c r="E1110" i="6" s="1"/>
  <c r="E1111" i="6" s="1"/>
  <c r="E1112" i="6" s="1"/>
  <c r="E1113" i="6" s="1"/>
  <c r="E1114" i="6" s="1"/>
  <c r="E1115" i="6" s="1"/>
  <c r="E1116" i="6" s="1"/>
  <c r="E1117" i="6" s="1"/>
  <c r="E1118" i="6" s="1"/>
  <c r="E1119" i="6" s="1"/>
  <c r="E1120" i="6" s="1"/>
  <c r="E1121" i="6" s="1"/>
  <c r="E1122" i="6" s="1"/>
  <c r="E1123" i="6" s="1"/>
  <c r="E1124" i="6" s="1"/>
  <c r="E1125" i="6" s="1"/>
  <c r="E1126" i="6" s="1"/>
  <c r="E1127" i="6" s="1"/>
  <c r="E1128" i="6" s="1"/>
  <c r="E1129" i="6" s="1"/>
  <c r="E1130" i="6" s="1"/>
  <c r="E1131" i="6" s="1"/>
  <c r="E1132" i="6" s="1"/>
  <c r="M1102" i="6"/>
  <c r="K1102" i="6"/>
  <c r="F1102" i="6"/>
  <c r="M1101" i="6"/>
  <c r="K1101" i="6"/>
  <c r="F1101" i="6"/>
  <c r="M1100" i="6"/>
  <c r="K1100" i="6"/>
  <c r="F1100" i="6"/>
  <c r="M1099" i="6"/>
  <c r="K1099" i="6"/>
  <c r="F1099" i="6"/>
  <c r="K1098" i="6"/>
  <c r="F1098" i="6"/>
  <c r="M1097" i="6"/>
  <c r="K1097" i="6"/>
  <c r="F1097" i="6"/>
  <c r="K1096" i="6"/>
  <c r="F1096" i="6"/>
  <c r="M1095" i="6"/>
  <c r="K1095" i="6"/>
  <c r="F1095" i="6"/>
  <c r="M1094" i="6"/>
  <c r="K1094" i="6"/>
  <c r="F1094" i="6"/>
  <c r="M1093" i="6"/>
  <c r="K1093" i="6"/>
  <c r="F1093" i="6"/>
  <c r="M1092" i="6"/>
  <c r="K1092" i="6"/>
  <c r="F1092" i="6"/>
  <c r="M1091" i="6"/>
  <c r="K1091" i="6"/>
  <c r="F1091" i="6"/>
  <c r="M1090" i="6"/>
  <c r="K1090" i="6"/>
  <c r="F1090" i="6"/>
  <c r="M1089" i="6"/>
  <c r="K1089" i="6"/>
  <c r="F1089" i="6"/>
  <c r="M1088" i="6"/>
  <c r="K1088" i="6"/>
  <c r="F1088" i="6"/>
  <c r="M1087" i="6"/>
  <c r="K1087" i="6"/>
  <c r="F1087" i="6"/>
  <c r="K1086" i="6"/>
  <c r="F1086" i="6"/>
  <c r="K1085" i="6"/>
  <c r="F1085" i="6"/>
  <c r="K1084" i="6"/>
  <c r="F1084" i="6"/>
  <c r="M1083" i="6"/>
  <c r="K1083" i="6"/>
  <c r="F1083" i="6"/>
  <c r="M1082" i="6"/>
  <c r="K1082" i="6"/>
  <c r="F1082" i="6"/>
  <c r="M1081" i="6"/>
  <c r="K1081" i="6"/>
  <c r="F1081" i="6"/>
  <c r="M1080" i="6"/>
  <c r="K1080" i="6"/>
  <c r="F1080" i="6"/>
  <c r="M1079" i="6"/>
  <c r="K1079" i="6"/>
  <c r="F1079" i="6"/>
  <c r="M1078" i="6"/>
  <c r="K1078" i="6"/>
  <c r="F1078" i="6"/>
  <c r="M1077" i="6"/>
  <c r="K1077" i="6"/>
  <c r="F1077" i="6"/>
  <c r="M1076" i="6"/>
  <c r="K1076" i="6"/>
  <c r="F1076" i="6"/>
  <c r="M1075" i="6"/>
  <c r="K1075" i="6"/>
  <c r="F1075" i="6"/>
  <c r="M1074" i="6"/>
  <c r="K1074" i="6"/>
  <c r="I1074" i="6"/>
  <c r="H1074" i="6"/>
  <c r="H1075" i="6" s="1"/>
  <c r="H1076" i="6" s="1"/>
  <c r="H1077" i="6" s="1"/>
  <c r="H1078" i="6" s="1"/>
  <c r="H1079" i="6" s="1"/>
  <c r="H1080" i="6" s="1"/>
  <c r="H1081" i="6" s="1"/>
  <c r="H1082" i="6" s="1"/>
  <c r="H1083" i="6" s="1"/>
  <c r="H1084" i="6" s="1"/>
  <c r="H1085" i="6" s="1"/>
  <c r="H1086" i="6" s="1"/>
  <c r="H1087" i="6" s="1"/>
  <c r="H1088" i="6" s="1"/>
  <c r="H1089" i="6" s="1"/>
  <c r="H1090" i="6" s="1"/>
  <c r="H1091" i="6" s="1"/>
  <c r="H1092" i="6" s="1"/>
  <c r="H1093" i="6" s="1"/>
  <c r="H1094" i="6" s="1"/>
  <c r="H1095" i="6" s="1"/>
  <c r="H1096" i="6" s="1"/>
  <c r="H1097" i="6" s="1"/>
  <c r="H1098" i="6" s="1"/>
  <c r="H1099" i="6" s="1"/>
  <c r="H1100" i="6" s="1"/>
  <c r="H1101" i="6" s="1"/>
  <c r="H1102" i="6" s="1"/>
  <c r="F1074" i="6"/>
  <c r="E1074" i="6"/>
  <c r="E1075" i="6" s="1"/>
  <c r="E1076" i="6" s="1"/>
  <c r="E1077" i="6" s="1"/>
  <c r="E1078" i="6" s="1"/>
  <c r="E1079" i="6" s="1"/>
  <c r="E1080" i="6" s="1"/>
  <c r="E1081" i="6" s="1"/>
  <c r="E1082" i="6" s="1"/>
  <c r="E1083" i="6" s="1"/>
  <c r="E1084" i="6" s="1"/>
  <c r="E1085" i="6" s="1"/>
  <c r="E1086" i="6" s="1"/>
  <c r="E1087" i="6" s="1"/>
  <c r="E1088" i="6" s="1"/>
  <c r="E1089" i="6" s="1"/>
  <c r="E1090" i="6" s="1"/>
  <c r="E1091" i="6" s="1"/>
  <c r="E1092" i="6" s="1"/>
  <c r="E1093" i="6" s="1"/>
  <c r="E1094" i="6" s="1"/>
  <c r="E1095" i="6" s="1"/>
  <c r="E1096" i="6" s="1"/>
  <c r="E1097" i="6" s="1"/>
  <c r="E1098" i="6" s="1"/>
  <c r="E1099" i="6" s="1"/>
  <c r="E1100" i="6" s="1"/>
  <c r="E1101" i="6" s="1"/>
  <c r="E1102" i="6" s="1"/>
  <c r="M1073" i="6"/>
  <c r="K1073" i="6"/>
  <c r="F1073" i="6"/>
  <c r="K1072" i="6"/>
  <c r="F1072" i="6"/>
  <c r="M1071" i="6"/>
  <c r="K1071" i="6"/>
  <c r="F1071" i="6"/>
  <c r="M1070" i="6"/>
  <c r="K1070" i="6"/>
  <c r="F1070" i="6"/>
  <c r="M1069" i="6"/>
  <c r="K1069" i="6"/>
  <c r="F1069" i="6"/>
  <c r="M1068" i="6"/>
  <c r="K1068" i="6"/>
  <c r="F1068" i="6"/>
  <c r="M1067" i="6"/>
  <c r="K1067" i="6"/>
  <c r="F1067" i="6"/>
  <c r="M1066" i="6"/>
  <c r="K1066" i="6"/>
  <c r="F1066" i="6"/>
  <c r="M1065" i="6"/>
  <c r="K1065" i="6"/>
  <c r="F1065" i="6"/>
  <c r="M1064" i="6"/>
  <c r="K1064" i="6"/>
  <c r="F1064" i="6"/>
  <c r="M1063" i="6"/>
  <c r="K1063" i="6"/>
  <c r="F1063" i="6"/>
  <c r="K1062" i="6"/>
  <c r="I1062" i="6"/>
  <c r="H1062" i="6"/>
  <c r="H1063" i="6" s="1"/>
  <c r="H1064" i="6" s="1"/>
  <c r="H1065" i="6" s="1"/>
  <c r="H1066" i="6" s="1"/>
  <c r="H1067" i="6" s="1"/>
  <c r="H1068" i="6" s="1"/>
  <c r="H1069" i="6" s="1"/>
  <c r="H1070" i="6" s="1"/>
  <c r="H1071" i="6" s="1"/>
  <c r="H1072" i="6" s="1"/>
  <c r="H1073" i="6" s="1"/>
  <c r="F1062" i="6"/>
  <c r="E1062" i="6"/>
  <c r="E1063" i="6" s="1"/>
  <c r="E1064" i="6" s="1"/>
  <c r="E1065" i="6" s="1"/>
  <c r="E1066" i="6" s="1"/>
  <c r="E1067" i="6" s="1"/>
  <c r="E1068" i="6" s="1"/>
  <c r="E1069" i="6" s="1"/>
  <c r="E1070" i="6" s="1"/>
  <c r="E1071" i="6" s="1"/>
  <c r="E1072" i="6" s="1"/>
  <c r="E1073" i="6" s="1"/>
  <c r="K1061" i="6"/>
  <c r="F1061" i="6"/>
  <c r="K1060" i="6"/>
  <c r="F1060" i="6"/>
  <c r="M1059" i="6"/>
  <c r="K1059" i="6"/>
  <c r="F1059" i="6"/>
  <c r="M1058" i="6"/>
  <c r="K1058" i="6"/>
  <c r="F1058" i="6"/>
  <c r="M1057" i="6"/>
  <c r="K1057" i="6"/>
  <c r="F1057" i="6"/>
  <c r="M1056" i="6"/>
  <c r="K1056" i="6"/>
  <c r="F1056" i="6"/>
  <c r="M1055" i="6"/>
  <c r="K1055" i="6"/>
  <c r="F1055" i="6"/>
  <c r="M1054" i="6"/>
  <c r="K1054" i="6"/>
  <c r="F1054" i="6"/>
  <c r="M1053" i="6"/>
  <c r="K1053" i="6"/>
  <c r="F1053" i="6"/>
  <c r="M1052" i="6"/>
  <c r="K1052" i="6"/>
  <c r="F1052" i="6"/>
  <c r="M1051" i="6"/>
  <c r="K1051" i="6"/>
  <c r="F1051" i="6"/>
  <c r="M1050" i="6"/>
  <c r="K1050" i="6"/>
  <c r="F1050" i="6"/>
  <c r="K1049" i="6"/>
  <c r="F1049" i="6"/>
  <c r="K1048" i="6"/>
  <c r="F1048" i="6"/>
  <c r="M1047" i="6"/>
  <c r="K1047" i="6"/>
  <c r="F1047" i="6"/>
  <c r="M1046" i="6"/>
  <c r="K1046" i="6"/>
  <c r="F1046" i="6"/>
  <c r="M1045" i="6"/>
  <c r="K1045" i="6"/>
  <c r="F1045" i="6"/>
  <c r="M1044" i="6"/>
  <c r="K1044" i="6"/>
  <c r="F1044" i="6"/>
  <c r="M1043" i="6"/>
  <c r="K1043" i="6"/>
  <c r="F1043" i="6"/>
  <c r="M1042" i="6"/>
  <c r="K1042" i="6"/>
  <c r="F1042" i="6"/>
  <c r="M1041" i="6"/>
  <c r="K1041" i="6"/>
  <c r="F1041" i="6"/>
  <c r="M1040" i="6"/>
  <c r="K1040" i="6"/>
  <c r="F1040" i="6"/>
  <c r="M1039" i="6"/>
  <c r="K1039" i="6"/>
  <c r="F1039" i="6"/>
  <c r="M1038" i="6"/>
  <c r="K1038" i="6"/>
  <c r="F1038" i="6"/>
  <c r="K1037" i="6"/>
  <c r="I1037" i="6"/>
  <c r="H1037" i="6"/>
  <c r="H1038" i="6" s="1"/>
  <c r="H1039" i="6" s="1"/>
  <c r="H1040" i="6" s="1"/>
  <c r="H1041" i="6" s="1"/>
  <c r="H1042" i="6" s="1"/>
  <c r="H1043" i="6" s="1"/>
  <c r="H1044" i="6" s="1"/>
  <c r="H1045" i="6" s="1"/>
  <c r="H1046" i="6" s="1"/>
  <c r="H1047" i="6" s="1"/>
  <c r="H1048" i="6" s="1"/>
  <c r="H1049" i="6" s="1"/>
  <c r="H1050" i="6" s="1"/>
  <c r="H1051" i="6" s="1"/>
  <c r="H1052" i="6" s="1"/>
  <c r="H1053" i="6" s="1"/>
  <c r="H1054" i="6" s="1"/>
  <c r="H1055" i="6" s="1"/>
  <c r="H1056" i="6" s="1"/>
  <c r="H1057" i="6" s="1"/>
  <c r="H1058" i="6" s="1"/>
  <c r="H1059" i="6" s="1"/>
  <c r="H1060" i="6" s="1"/>
  <c r="H1061" i="6" s="1"/>
  <c r="F1037" i="6"/>
  <c r="E1037" i="6"/>
  <c r="E1038" i="6" s="1"/>
  <c r="E1039" i="6" s="1"/>
  <c r="E1040" i="6" s="1"/>
  <c r="E1041" i="6" s="1"/>
  <c r="E1042" i="6" s="1"/>
  <c r="E1043" i="6" s="1"/>
  <c r="E1044" i="6" s="1"/>
  <c r="E1045" i="6" s="1"/>
  <c r="E1046" i="6" s="1"/>
  <c r="E1047" i="6" s="1"/>
  <c r="E1048" i="6" s="1"/>
  <c r="E1049" i="6" s="1"/>
  <c r="E1050" i="6" s="1"/>
  <c r="E1051" i="6" s="1"/>
  <c r="E1052" i="6" s="1"/>
  <c r="E1053" i="6" s="1"/>
  <c r="E1054" i="6" s="1"/>
  <c r="E1055" i="6" s="1"/>
  <c r="E1056" i="6" s="1"/>
  <c r="E1057" i="6" s="1"/>
  <c r="E1058" i="6" s="1"/>
  <c r="E1059" i="6" s="1"/>
  <c r="E1060" i="6" s="1"/>
  <c r="E1061" i="6" s="1"/>
  <c r="K1036" i="6"/>
  <c r="F1036" i="6"/>
  <c r="M1035" i="6"/>
  <c r="K1035" i="6"/>
  <c r="F1035" i="6"/>
  <c r="M1034" i="6"/>
  <c r="K1034" i="6"/>
  <c r="F1034" i="6"/>
  <c r="M1033" i="6"/>
  <c r="K1033" i="6"/>
  <c r="F1033" i="6"/>
  <c r="M1032" i="6"/>
  <c r="K1032" i="6"/>
  <c r="I1032" i="6"/>
  <c r="H1032" i="6"/>
  <c r="H1033" i="6" s="1"/>
  <c r="H1034" i="6" s="1"/>
  <c r="H1035" i="6" s="1"/>
  <c r="H1036" i="6" s="1"/>
  <c r="F1032" i="6"/>
  <c r="E1032" i="6"/>
  <c r="E1033" i="6" s="1"/>
  <c r="E1034" i="6" s="1"/>
  <c r="E1035" i="6" s="1"/>
  <c r="E1036" i="6" s="1"/>
  <c r="M1031" i="6"/>
  <c r="K1031" i="6"/>
  <c r="F1031" i="6"/>
  <c r="M1030" i="6"/>
  <c r="K1030" i="6"/>
  <c r="F1030" i="6"/>
  <c r="M1029" i="6"/>
  <c r="K1029" i="6"/>
  <c r="F1029" i="6"/>
  <c r="M1028" i="6"/>
  <c r="K1028" i="6"/>
  <c r="F1028" i="6"/>
  <c r="M1027" i="6"/>
  <c r="K1027" i="6"/>
  <c r="F1027" i="6"/>
  <c r="K1026" i="6"/>
  <c r="F1026" i="6"/>
  <c r="K1025" i="6"/>
  <c r="F1025" i="6"/>
  <c r="K1024" i="6"/>
  <c r="F1024" i="6"/>
  <c r="M1023" i="6"/>
  <c r="K1023" i="6"/>
  <c r="F1023" i="6"/>
  <c r="M1022" i="6"/>
  <c r="K1022" i="6"/>
  <c r="F1022" i="6"/>
  <c r="M1021" i="6"/>
  <c r="K1021" i="6"/>
  <c r="F1021" i="6"/>
  <c r="M1020" i="6"/>
  <c r="K1020" i="6"/>
  <c r="F1020" i="6"/>
  <c r="M1019" i="6"/>
  <c r="K1019" i="6"/>
  <c r="F1019" i="6"/>
  <c r="K1018" i="6"/>
  <c r="F1018" i="6"/>
  <c r="M1017" i="6"/>
  <c r="K1017" i="6"/>
  <c r="F1017" i="6"/>
  <c r="M1016" i="6"/>
  <c r="K1016" i="6"/>
  <c r="I1016" i="6"/>
  <c r="H1016" i="6"/>
  <c r="H1017" i="6" s="1"/>
  <c r="H1018" i="6" s="1"/>
  <c r="H1019" i="6" s="1"/>
  <c r="H1020" i="6" s="1"/>
  <c r="H1021" i="6" s="1"/>
  <c r="H1022" i="6" s="1"/>
  <c r="H1023" i="6" s="1"/>
  <c r="H1024" i="6" s="1"/>
  <c r="H1025" i="6" s="1"/>
  <c r="H1026" i="6" s="1"/>
  <c r="H1027" i="6" s="1"/>
  <c r="H1028" i="6" s="1"/>
  <c r="H1029" i="6" s="1"/>
  <c r="H1030" i="6" s="1"/>
  <c r="H1031" i="6" s="1"/>
  <c r="F1016" i="6"/>
  <c r="E1016" i="6"/>
  <c r="E1017" i="6" s="1"/>
  <c r="E1018" i="6" s="1"/>
  <c r="E1019" i="6" s="1"/>
  <c r="E1020" i="6" s="1"/>
  <c r="E1021" i="6" s="1"/>
  <c r="E1022" i="6" s="1"/>
  <c r="E1023" i="6" s="1"/>
  <c r="E1024" i="6" s="1"/>
  <c r="E1025" i="6" s="1"/>
  <c r="E1026" i="6" s="1"/>
  <c r="E1027" i="6" s="1"/>
  <c r="E1028" i="6" s="1"/>
  <c r="E1029" i="6" s="1"/>
  <c r="E1030" i="6" s="1"/>
  <c r="E1031" i="6" s="1"/>
  <c r="M1015" i="6"/>
  <c r="K1015" i="6"/>
  <c r="F1015" i="6"/>
  <c r="M1014" i="6"/>
  <c r="K1014" i="6"/>
  <c r="F1014" i="6"/>
  <c r="K1013" i="6"/>
  <c r="F1013" i="6"/>
  <c r="K1012" i="6"/>
  <c r="F1012" i="6"/>
  <c r="M1011" i="6"/>
  <c r="K1011" i="6"/>
  <c r="F1011" i="6"/>
  <c r="M1010" i="6"/>
  <c r="K1010" i="6"/>
  <c r="F1010" i="6"/>
  <c r="M1009" i="6"/>
  <c r="K1009" i="6"/>
  <c r="F1009" i="6"/>
  <c r="M1008" i="6"/>
  <c r="K1008" i="6"/>
  <c r="F1008" i="6"/>
  <c r="M1007" i="6"/>
  <c r="K1007" i="6"/>
  <c r="F1007" i="6"/>
  <c r="K1006" i="6"/>
  <c r="F1006" i="6"/>
  <c r="M1005" i="6"/>
  <c r="K1005" i="6"/>
  <c r="F1005" i="6"/>
  <c r="M1004" i="6"/>
  <c r="K1004" i="6"/>
  <c r="F1004" i="6"/>
  <c r="M1003" i="6"/>
  <c r="K1003" i="6"/>
  <c r="F1003" i="6"/>
  <c r="K1002" i="6"/>
  <c r="F1002" i="6"/>
  <c r="K1001" i="6"/>
  <c r="F1001" i="6"/>
  <c r="K1000" i="6"/>
  <c r="F1000" i="6"/>
  <c r="M999" i="6"/>
  <c r="K999" i="6"/>
  <c r="F999" i="6"/>
  <c r="M998" i="6"/>
  <c r="K998" i="6"/>
  <c r="F998" i="6"/>
  <c r="M997" i="6"/>
  <c r="K997" i="6"/>
  <c r="F997" i="6"/>
  <c r="M996" i="6"/>
  <c r="K996" i="6"/>
  <c r="F996" i="6"/>
  <c r="M995" i="6"/>
  <c r="K995" i="6"/>
  <c r="F995" i="6"/>
  <c r="K994" i="6"/>
  <c r="F994" i="6"/>
  <c r="M993" i="6"/>
  <c r="K993" i="6"/>
  <c r="F993" i="6"/>
  <c r="M992" i="6"/>
  <c r="K992" i="6"/>
  <c r="F992" i="6"/>
  <c r="M991" i="6"/>
  <c r="K991" i="6"/>
  <c r="F991" i="6"/>
  <c r="K990" i="6"/>
  <c r="F990" i="6"/>
  <c r="K989" i="6"/>
  <c r="F989" i="6"/>
  <c r="K988" i="6"/>
  <c r="F988" i="6"/>
  <c r="M987" i="6"/>
  <c r="K987" i="6"/>
  <c r="F987" i="6"/>
  <c r="M986" i="6"/>
  <c r="K986" i="6"/>
  <c r="F986" i="6"/>
  <c r="M985" i="6"/>
  <c r="K985" i="6"/>
  <c r="F985" i="6"/>
  <c r="M984" i="6"/>
  <c r="K984" i="6"/>
  <c r="F984" i="6"/>
  <c r="M983" i="6"/>
  <c r="K983" i="6"/>
  <c r="F983" i="6"/>
  <c r="K982" i="6"/>
  <c r="F982" i="6"/>
  <c r="M981" i="6"/>
  <c r="K981" i="6"/>
  <c r="F981" i="6"/>
  <c r="M980" i="6"/>
  <c r="K980" i="6"/>
  <c r="F980" i="6"/>
  <c r="M979" i="6"/>
  <c r="K979" i="6"/>
  <c r="F979" i="6"/>
  <c r="K978" i="6"/>
  <c r="F978" i="6"/>
  <c r="M977" i="6"/>
  <c r="K977" i="6"/>
  <c r="F977" i="6"/>
  <c r="K976" i="6"/>
  <c r="F976" i="6"/>
  <c r="M975" i="6"/>
  <c r="K975" i="6"/>
  <c r="F975" i="6"/>
  <c r="M974" i="6"/>
  <c r="K974" i="6"/>
  <c r="F974" i="6"/>
  <c r="M973" i="6"/>
  <c r="K973" i="6"/>
  <c r="F973" i="6"/>
  <c r="M972" i="6"/>
  <c r="K972" i="6"/>
  <c r="F972" i="6"/>
  <c r="M971" i="6"/>
  <c r="K971" i="6"/>
  <c r="F971" i="6"/>
  <c r="M970" i="6"/>
  <c r="K970" i="6"/>
  <c r="F970" i="6"/>
  <c r="M969" i="6"/>
  <c r="K969" i="6"/>
  <c r="F969" i="6"/>
  <c r="M968" i="6"/>
  <c r="K968" i="6"/>
  <c r="F968" i="6"/>
  <c r="M967" i="6"/>
  <c r="K967" i="6"/>
  <c r="F967" i="6"/>
  <c r="M966" i="6"/>
  <c r="K966" i="6"/>
  <c r="F966" i="6"/>
  <c r="K965" i="6"/>
  <c r="F965" i="6"/>
  <c r="K964" i="6"/>
  <c r="F964" i="6"/>
  <c r="M963" i="6"/>
  <c r="K963" i="6"/>
  <c r="F963" i="6"/>
  <c r="M962" i="6"/>
  <c r="K962" i="6"/>
  <c r="F962" i="6"/>
  <c r="M961" i="6"/>
  <c r="K961" i="6"/>
  <c r="F961" i="6"/>
  <c r="M960" i="6"/>
  <c r="K960" i="6"/>
  <c r="F960" i="6"/>
  <c r="M959" i="6"/>
  <c r="K959" i="6"/>
  <c r="F959" i="6"/>
  <c r="K958" i="6"/>
  <c r="F958" i="6"/>
  <c r="M957" i="6"/>
  <c r="K957" i="6"/>
  <c r="F957" i="6"/>
  <c r="M956" i="6"/>
  <c r="K956" i="6"/>
  <c r="F956" i="6"/>
  <c r="M955" i="6"/>
  <c r="K955" i="6"/>
  <c r="F955" i="6"/>
  <c r="K954" i="6"/>
  <c r="F954" i="6"/>
  <c r="K953" i="6"/>
  <c r="F953" i="6"/>
  <c r="K952" i="6"/>
  <c r="F952" i="6"/>
  <c r="M951" i="6"/>
  <c r="K951" i="6"/>
  <c r="I951" i="6"/>
  <c r="I952" i="6" s="1"/>
  <c r="H951" i="6"/>
  <c r="H952" i="6" s="1"/>
  <c r="H953" i="6" s="1"/>
  <c r="H954" i="6" s="1"/>
  <c r="H955" i="6" s="1"/>
  <c r="H956" i="6" s="1"/>
  <c r="H957" i="6" s="1"/>
  <c r="H958" i="6" s="1"/>
  <c r="H959" i="6" s="1"/>
  <c r="H960" i="6" s="1"/>
  <c r="H961" i="6" s="1"/>
  <c r="H962" i="6" s="1"/>
  <c r="H963" i="6" s="1"/>
  <c r="H964" i="6" s="1"/>
  <c r="H965" i="6" s="1"/>
  <c r="H966" i="6" s="1"/>
  <c r="H967" i="6" s="1"/>
  <c r="H968" i="6" s="1"/>
  <c r="H969" i="6" s="1"/>
  <c r="H970" i="6" s="1"/>
  <c r="H971" i="6" s="1"/>
  <c r="H972" i="6" s="1"/>
  <c r="H973" i="6" s="1"/>
  <c r="H974" i="6" s="1"/>
  <c r="H975" i="6" s="1"/>
  <c r="H976" i="6" s="1"/>
  <c r="H977" i="6" s="1"/>
  <c r="H978" i="6" s="1"/>
  <c r="H979" i="6" s="1"/>
  <c r="H980" i="6" s="1"/>
  <c r="H981" i="6" s="1"/>
  <c r="H982" i="6" s="1"/>
  <c r="H983" i="6" s="1"/>
  <c r="H984" i="6" s="1"/>
  <c r="H985" i="6" s="1"/>
  <c r="H986" i="6" s="1"/>
  <c r="H987" i="6" s="1"/>
  <c r="H988" i="6" s="1"/>
  <c r="H989" i="6" s="1"/>
  <c r="H990" i="6" s="1"/>
  <c r="H991" i="6" s="1"/>
  <c r="H992" i="6" s="1"/>
  <c r="H993" i="6" s="1"/>
  <c r="H994" i="6" s="1"/>
  <c r="H995" i="6" s="1"/>
  <c r="H996" i="6" s="1"/>
  <c r="H997" i="6" s="1"/>
  <c r="H998" i="6" s="1"/>
  <c r="H999" i="6" s="1"/>
  <c r="H1000" i="6" s="1"/>
  <c r="H1001" i="6" s="1"/>
  <c r="H1002" i="6" s="1"/>
  <c r="H1003" i="6" s="1"/>
  <c r="H1004" i="6" s="1"/>
  <c r="H1005" i="6" s="1"/>
  <c r="H1006" i="6" s="1"/>
  <c r="H1007" i="6" s="1"/>
  <c r="H1008" i="6" s="1"/>
  <c r="H1009" i="6" s="1"/>
  <c r="H1010" i="6" s="1"/>
  <c r="H1011" i="6" s="1"/>
  <c r="H1012" i="6" s="1"/>
  <c r="H1013" i="6" s="1"/>
  <c r="H1014" i="6" s="1"/>
  <c r="H1015" i="6" s="1"/>
  <c r="F951" i="6"/>
  <c r="E951" i="6"/>
  <c r="E952" i="6" s="1"/>
  <c r="E953" i="6" s="1"/>
  <c r="E954" i="6" s="1"/>
  <c r="E955" i="6" s="1"/>
  <c r="E956" i="6" s="1"/>
  <c r="E957" i="6" s="1"/>
  <c r="E958" i="6" s="1"/>
  <c r="E959" i="6" s="1"/>
  <c r="E960" i="6" s="1"/>
  <c r="E961" i="6" s="1"/>
  <c r="E962" i="6" s="1"/>
  <c r="E963" i="6" s="1"/>
  <c r="E964" i="6" s="1"/>
  <c r="E965" i="6" s="1"/>
  <c r="E966" i="6" s="1"/>
  <c r="E967" i="6" s="1"/>
  <c r="E968" i="6" s="1"/>
  <c r="E969" i="6" s="1"/>
  <c r="E970" i="6" s="1"/>
  <c r="E971" i="6" s="1"/>
  <c r="E972" i="6" s="1"/>
  <c r="E973" i="6" s="1"/>
  <c r="E974" i="6" s="1"/>
  <c r="E975" i="6" s="1"/>
  <c r="E976" i="6" s="1"/>
  <c r="E977" i="6" s="1"/>
  <c r="E978" i="6" s="1"/>
  <c r="E979" i="6" s="1"/>
  <c r="E980" i="6" s="1"/>
  <c r="E981" i="6" s="1"/>
  <c r="E982" i="6" s="1"/>
  <c r="E983" i="6" s="1"/>
  <c r="E984" i="6" s="1"/>
  <c r="E985" i="6" s="1"/>
  <c r="E986" i="6" s="1"/>
  <c r="E987" i="6" s="1"/>
  <c r="E988" i="6" s="1"/>
  <c r="E989" i="6" s="1"/>
  <c r="E990" i="6" s="1"/>
  <c r="E991" i="6" s="1"/>
  <c r="E992" i="6" s="1"/>
  <c r="E993" i="6" s="1"/>
  <c r="E994" i="6" s="1"/>
  <c r="E995" i="6" s="1"/>
  <c r="E996" i="6" s="1"/>
  <c r="E997" i="6" s="1"/>
  <c r="E998" i="6" s="1"/>
  <c r="E999" i="6" s="1"/>
  <c r="E1000" i="6" s="1"/>
  <c r="E1001" i="6" s="1"/>
  <c r="E1002" i="6" s="1"/>
  <c r="E1003" i="6" s="1"/>
  <c r="E1004" i="6" s="1"/>
  <c r="E1005" i="6" s="1"/>
  <c r="E1006" i="6" s="1"/>
  <c r="E1007" i="6" s="1"/>
  <c r="E1008" i="6" s="1"/>
  <c r="E1009" i="6" s="1"/>
  <c r="E1010" i="6" s="1"/>
  <c r="E1011" i="6" s="1"/>
  <c r="E1012" i="6" s="1"/>
  <c r="E1013" i="6" s="1"/>
  <c r="E1014" i="6" s="1"/>
  <c r="E1015" i="6" s="1"/>
  <c r="M950" i="6"/>
  <c r="K950" i="6"/>
  <c r="F950" i="6"/>
  <c r="M949" i="6"/>
  <c r="K949" i="6"/>
  <c r="F949" i="6"/>
  <c r="M948" i="6"/>
  <c r="K948" i="6"/>
  <c r="F948" i="6"/>
  <c r="M947" i="6"/>
  <c r="K947" i="6"/>
  <c r="F947" i="6"/>
  <c r="K946" i="6"/>
  <c r="F946" i="6"/>
  <c r="M945" i="6"/>
  <c r="K945" i="6"/>
  <c r="F945" i="6"/>
  <c r="M944" i="6"/>
  <c r="K944" i="6"/>
  <c r="F944" i="6"/>
  <c r="M943" i="6"/>
  <c r="K943" i="6"/>
  <c r="F943" i="6"/>
  <c r="K942" i="6"/>
  <c r="F942" i="6"/>
  <c r="M941" i="6"/>
  <c r="K941" i="6"/>
  <c r="F941" i="6"/>
  <c r="K940" i="6"/>
  <c r="F940" i="6"/>
  <c r="M939" i="6"/>
  <c r="K939" i="6"/>
  <c r="F939" i="6"/>
  <c r="M938" i="6"/>
  <c r="K938" i="6"/>
  <c r="F938" i="6"/>
  <c r="M937" i="6"/>
  <c r="K937" i="6"/>
  <c r="F937" i="6"/>
  <c r="M936" i="6"/>
  <c r="K936" i="6"/>
  <c r="F936" i="6"/>
  <c r="M935" i="6"/>
  <c r="K935" i="6"/>
  <c r="F935" i="6"/>
  <c r="K934" i="6"/>
  <c r="F934" i="6"/>
  <c r="M933" i="6"/>
  <c r="K933" i="6"/>
  <c r="F933" i="6"/>
  <c r="M932" i="6"/>
  <c r="K932" i="6"/>
  <c r="F932" i="6"/>
  <c r="M931" i="6"/>
  <c r="K931" i="6"/>
  <c r="F931" i="6"/>
  <c r="K930" i="6"/>
  <c r="F930" i="6"/>
  <c r="M929" i="6"/>
  <c r="K929" i="6"/>
  <c r="F929" i="6"/>
  <c r="K928" i="6"/>
  <c r="F928" i="6"/>
  <c r="M927" i="6"/>
  <c r="K927" i="6"/>
  <c r="F927" i="6"/>
  <c r="M926" i="6"/>
  <c r="K926" i="6"/>
  <c r="F926" i="6"/>
  <c r="M925" i="6"/>
  <c r="K925" i="6"/>
  <c r="F925" i="6"/>
  <c r="M924" i="6"/>
  <c r="K924" i="6"/>
  <c r="F924" i="6"/>
  <c r="M923" i="6"/>
  <c r="K923" i="6"/>
  <c r="F923" i="6"/>
  <c r="M922" i="6"/>
  <c r="K922" i="6"/>
  <c r="F922" i="6"/>
  <c r="M921" i="6"/>
  <c r="K921" i="6"/>
  <c r="F921" i="6"/>
  <c r="M920" i="6"/>
  <c r="K920" i="6"/>
  <c r="F920" i="6"/>
  <c r="M919" i="6"/>
  <c r="K919" i="6"/>
  <c r="F919" i="6"/>
  <c r="M918" i="6"/>
  <c r="K918" i="6"/>
  <c r="F918" i="6"/>
  <c r="K917" i="6"/>
  <c r="F917" i="6"/>
  <c r="K916" i="6"/>
  <c r="F916" i="6"/>
  <c r="M915" i="6"/>
  <c r="K915" i="6"/>
  <c r="F915" i="6"/>
  <c r="M914" i="6"/>
  <c r="K914" i="6"/>
  <c r="F914" i="6"/>
  <c r="M913" i="6"/>
  <c r="K913" i="6"/>
  <c r="F913" i="6"/>
  <c r="M912" i="6"/>
  <c r="K912" i="6"/>
  <c r="F912" i="6"/>
  <c r="M911" i="6"/>
  <c r="K911" i="6"/>
  <c r="F911" i="6"/>
  <c r="M910" i="6"/>
  <c r="K910" i="6"/>
  <c r="F910" i="6"/>
  <c r="M909" i="6"/>
  <c r="K909" i="6"/>
  <c r="F909" i="6"/>
  <c r="M908" i="6"/>
  <c r="K908" i="6"/>
  <c r="F908" i="6"/>
  <c r="M907" i="6"/>
  <c r="K907" i="6"/>
  <c r="F907" i="6"/>
  <c r="M906" i="6"/>
  <c r="K906" i="6"/>
  <c r="F906" i="6"/>
  <c r="K905" i="6"/>
  <c r="F905" i="6"/>
  <c r="K904" i="6"/>
  <c r="F904" i="6"/>
  <c r="M903" i="6"/>
  <c r="K903" i="6"/>
  <c r="F903" i="6"/>
  <c r="M902" i="6"/>
  <c r="K902" i="6"/>
  <c r="F902" i="6"/>
  <c r="M901" i="6"/>
  <c r="K901" i="6"/>
  <c r="F901" i="6"/>
  <c r="M900" i="6"/>
  <c r="K900" i="6"/>
  <c r="F900" i="6"/>
  <c r="M899" i="6"/>
  <c r="K899" i="6"/>
  <c r="F899" i="6"/>
  <c r="M898" i="6"/>
  <c r="K898" i="6"/>
  <c r="F898" i="6"/>
  <c r="M897" i="6"/>
  <c r="K897" i="6"/>
  <c r="F897" i="6"/>
  <c r="M896" i="6"/>
  <c r="K896" i="6"/>
  <c r="F896" i="6"/>
  <c r="M895" i="6"/>
  <c r="K895" i="6"/>
  <c r="F895" i="6"/>
  <c r="M894" i="6"/>
  <c r="K894" i="6"/>
  <c r="F894" i="6"/>
  <c r="K893" i="6"/>
  <c r="F893" i="6"/>
  <c r="K892" i="6"/>
  <c r="F892" i="6"/>
  <c r="M891" i="6"/>
  <c r="K891" i="6"/>
  <c r="F891" i="6"/>
  <c r="M890" i="6"/>
  <c r="K890" i="6"/>
  <c r="F890" i="6"/>
  <c r="M889" i="6"/>
  <c r="K889" i="6"/>
  <c r="F889" i="6"/>
  <c r="M888" i="6"/>
  <c r="K888" i="6"/>
  <c r="F888" i="6"/>
  <c r="M887" i="6"/>
  <c r="K887" i="6"/>
  <c r="F887" i="6"/>
  <c r="M886" i="6"/>
  <c r="K886" i="6"/>
  <c r="F886" i="6"/>
  <c r="M885" i="6"/>
  <c r="K885" i="6"/>
  <c r="F885" i="6"/>
  <c r="M884" i="6"/>
  <c r="K884" i="6"/>
  <c r="F884" i="6"/>
  <c r="M883" i="6"/>
  <c r="K883" i="6"/>
  <c r="F883" i="6"/>
  <c r="M882" i="6"/>
  <c r="K882" i="6"/>
  <c r="F882" i="6"/>
  <c r="K881" i="6"/>
  <c r="F881" i="6"/>
  <c r="K880" i="6"/>
  <c r="F880" i="6"/>
  <c r="M879" i="6"/>
  <c r="K879" i="6"/>
  <c r="F879" i="6"/>
  <c r="M878" i="6"/>
  <c r="K878" i="6"/>
  <c r="F878" i="6"/>
  <c r="M877" i="6"/>
  <c r="K877" i="6"/>
  <c r="F877" i="6"/>
  <c r="M876" i="6"/>
  <c r="K876" i="6"/>
  <c r="F876" i="6"/>
  <c r="M875" i="6"/>
  <c r="K875" i="6"/>
  <c r="F875" i="6"/>
  <c r="M874" i="6"/>
  <c r="K874" i="6"/>
  <c r="F874" i="6"/>
  <c r="M873" i="6"/>
  <c r="K873" i="6"/>
  <c r="F873" i="6"/>
  <c r="M872" i="6"/>
  <c r="K872" i="6"/>
  <c r="F872" i="6"/>
  <c r="M871" i="6"/>
  <c r="K871" i="6"/>
  <c r="F871" i="6"/>
  <c r="M870" i="6"/>
  <c r="K870" i="6"/>
  <c r="F870" i="6"/>
  <c r="K869" i="6"/>
  <c r="F869" i="6"/>
  <c r="K868" i="6"/>
  <c r="F868" i="6"/>
  <c r="M867" i="6"/>
  <c r="K867" i="6"/>
  <c r="F867" i="6"/>
  <c r="M866" i="6"/>
  <c r="K866" i="6"/>
  <c r="F866" i="6"/>
  <c r="M865" i="6"/>
  <c r="K865" i="6"/>
  <c r="F865" i="6"/>
  <c r="M864" i="6"/>
  <c r="K864" i="6"/>
  <c r="F864" i="6"/>
  <c r="M863" i="6"/>
  <c r="K863" i="6"/>
  <c r="F863" i="6"/>
  <c r="M862" i="6"/>
  <c r="K862" i="6"/>
  <c r="F862" i="6"/>
  <c r="M861" i="6"/>
  <c r="K861" i="6"/>
  <c r="F861" i="6"/>
  <c r="M860" i="6"/>
  <c r="K860" i="6"/>
  <c r="F860" i="6"/>
  <c r="M859" i="6"/>
  <c r="K859" i="6"/>
  <c r="F859" i="6"/>
  <c r="M858" i="6"/>
  <c r="K858" i="6"/>
  <c r="F858" i="6"/>
  <c r="K857" i="6"/>
  <c r="F857" i="6"/>
  <c r="K856" i="6"/>
  <c r="F856" i="6"/>
  <c r="M855" i="6"/>
  <c r="K855" i="6"/>
  <c r="F855" i="6"/>
  <c r="M854" i="6"/>
  <c r="K854" i="6"/>
  <c r="F854" i="6"/>
  <c r="M853" i="6"/>
  <c r="K853" i="6"/>
  <c r="F853" i="6"/>
  <c r="M852" i="6"/>
  <c r="K852" i="6"/>
  <c r="F852" i="6"/>
  <c r="M851" i="6"/>
  <c r="K851" i="6"/>
  <c r="F851" i="6"/>
  <c r="M850" i="6"/>
  <c r="K850" i="6"/>
  <c r="F850" i="6"/>
  <c r="M849" i="6"/>
  <c r="K849" i="6"/>
  <c r="F849" i="6"/>
  <c r="M848" i="6"/>
  <c r="K848" i="6"/>
  <c r="F848" i="6"/>
  <c r="M847" i="6"/>
  <c r="K847" i="6"/>
  <c r="F847" i="6"/>
  <c r="M846" i="6"/>
  <c r="K846" i="6"/>
  <c r="F846" i="6"/>
  <c r="K845" i="6"/>
  <c r="F845" i="6"/>
  <c r="K844" i="6"/>
  <c r="F844" i="6"/>
  <c r="M843" i="6"/>
  <c r="K843" i="6"/>
  <c r="F843" i="6"/>
  <c r="M842" i="6"/>
  <c r="K842" i="6"/>
  <c r="I842" i="6"/>
  <c r="H842" i="6"/>
  <c r="H843" i="6" s="1"/>
  <c r="H844" i="6" s="1"/>
  <c r="H845" i="6" s="1"/>
  <c r="H846" i="6" s="1"/>
  <c r="H847" i="6" s="1"/>
  <c r="H848" i="6" s="1"/>
  <c r="H849" i="6" s="1"/>
  <c r="H850" i="6" s="1"/>
  <c r="H851" i="6" s="1"/>
  <c r="H852" i="6" s="1"/>
  <c r="H853" i="6" s="1"/>
  <c r="H854" i="6" s="1"/>
  <c r="H855" i="6" s="1"/>
  <c r="H856" i="6" s="1"/>
  <c r="H857" i="6" s="1"/>
  <c r="H858" i="6" s="1"/>
  <c r="H859" i="6" s="1"/>
  <c r="H860" i="6" s="1"/>
  <c r="H861" i="6" s="1"/>
  <c r="H862" i="6" s="1"/>
  <c r="H863" i="6" s="1"/>
  <c r="H864" i="6" s="1"/>
  <c r="H865" i="6" s="1"/>
  <c r="H866" i="6" s="1"/>
  <c r="H867" i="6" s="1"/>
  <c r="H868" i="6" s="1"/>
  <c r="H869" i="6" s="1"/>
  <c r="H870" i="6" s="1"/>
  <c r="H871" i="6" s="1"/>
  <c r="H872" i="6" s="1"/>
  <c r="H873" i="6" s="1"/>
  <c r="H874" i="6" s="1"/>
  <c r="H875" i="6" s="1"/>
  <c r="H876" i="6" s="1"/>
  <c r="H877" i="6" s="1"/>
  <c r="H878" i="6" s="1"/>
  <c r="H879" i="6" s="1"/>
  <c r="H880" i="6" s="1"/>
  <c r="H881" i="6" s="1"/>
  <c r="H882" i="6" s="1"/>
  <c r="H883" i="6" s="1"/>
  <c r="H884" i="6" s="1"/>
  <c r="H885" i="6" s="1"/>
  <c r="H886" i="6" s="1"/>
  <c r="H887" i="6" s="1"/>
  <c r="H888" i="6" s="1"/>
  <c r="H889" i="6" s="1"/>
  <c r="H890" i="6" s="1"/>
  <c r="H891" i="6" s="1"/>
  <c r="H892" i="6" s="1"/>
  <c r="H893" i="6" s="1"/>
  <c r="H894" i="6" s="1"/>
  <c r="H895" i="6" s="1"/>
  <c r="H896" i="6" s="1"/>
  <c r="H897" i="6" s="1"/>
  <c r="H898" i="6" s="1"/>
  <c r="H899" i="6" s="1"/>
  <c r="H900" i="6" s="1"/>
  <c r="H901" i="6" s="1"/>
  <c r="H902" i="6" s="1"/>
  <c r="H903" i="6" s="1"/>
  <c r="H904" i="6" s="1"/>
  <c r="H905" i="6" s="1"/>
  <c r="H906" i="6" s="1"/>
  <c r="H907" i="6" s="1"/>
  <c r="H908" i="6" s="1"/>
  <c r="H909" i="6" s="1"/>
  <c r="H910" i="6" s="1"/>
  <c r="H911" i="6" s="1"/>
  <c r="H912" i="6" s="1"/>
  <c r="H913" i="6" s="1"/>
  <c r="H914" i="6" s="1"/>
  <c r="H915" i="6" s="1"/>
  <c r="H916" i="6" s="1"/>
  <c r="H917" i="6" s="1"/>
  <c r="H918" i="6" s="1"/>
  <c r="H919" i="6" s="1"/>
  <c r="H920" i="6" s="1"/>
  <c r="H921" i="6" s="1"/>
  <c r="H922" i="6" s="1"/>
  <c r="H923" i="6" s="1"/>
  <c r="H924" i="6" s="1"/>
  <c r="H925" i="6" s="1"/>
  <c r="H926" i="6" s="1"/>
  <c r="H927" i="6" s="1"/>
  <c r="H928" i="6" s="1"/>
  <c r="H929" i="6" s="1"/>
  <c r="H930" i="6" s="1"/>
  <c r="H931" i="6" s="1"/>
  <c r="H932" i="6" s="1"/>
  <c r="H933" i="6" s="1"/>
  <c r="H934" i="6" s="1"/>
  <c r="H935" i="6" s="1"/>
  <c r="H936" i="6" s="1"/>
  <c r="H937" i="6" s="1"/>
  <c r="H938" i="6" s="1"/>
  <c r="H939" i="6" s="1"/>
  <c r="H940" i="6" s="1"/>
  <c r="H941" i="6" s="1"/>
  <c r="H942" i="6" s="1"/>
  <c r="H943" i="6" s="1"/>
  <c r="H944" i="6" s="1"/>
  <c r="H945" i="6" s="1"/>
  <c r="H946" i="6" s="1"/>
  <c r="H947" i="6" s="1"/>
  <c r="H948" i="6" s="1"/>
  <c r="H949" i="6" s="1"/>
  <c r="H950" i="6" s="1"/>
  <c r="F842" i="6"/>
  <c r="E842" i="6"/>
  <c r="E843" i="6" s="1"/>
  <c r="E844" i="6" s="1"/>
  <c r="E845" i="6" s="1"/>
  <c r="E846" i="6" s="1"/>
  <c r="E847" i="6" s="1"/>
  <c r="E848" i="6" s="1"/>
  <c r="E849" i="6" s="1"/>
  <c r="E850" i="6" s="1"/>
  <c r="E851" i="6" s="1"/>
  <c r="E852" i="6" s="1"/>
  <c r="E853" i="6" s="1"/>
  <c r="E854" i="6" s="1"/>
  <c r="E855" i="6" s="1"/>
  <c r="E856" i="6" s="1"/>
  <c r="E857" i="6" s="1"/>
  <c r="E858" i="6" s="1"/>
  <c r="E859" i="6" s="1"/>
  <c r="E860" i="6" s="1"/>
  <c r="E861" i="6" s="1"/>
  <c r="E862" i="6" s="1"/>
  <c r="E863" i="6" s="1"/>
  <c r="E864" i="6" s="1"/>
  <c r="E865" i="6" s="1"/>
  <c r="E866" i="6" s="1"/>
  <c r="E867" i="6" s="1"/>
  <c r="E868" i="6" s="1"/>
  <c r="E869" i="6" s="1"/>
  <c r="E870" i="6" s="1"/>
  <c r="E871" i="6" s="1"/>
  <c r="E872" i="6" s="1"/>
  <c r="E873" i="6" s="1"/>
  <c r="E874" i="6" s="1"/>
  <c r="E875" i="6" s="1"/>
  <c r="E876" i="6" s="1"/>
  <c r="E877" i="6" s="1"/>
  <c r="E878" i="6" s="1"/>
  <c r="E879" i="6" s="1"/>
  <c r="E880" i="6" s="1"/>
  <c r="E881" i="6" s="1"/>
  <c r="E882" i="6" s="1"/>
  <c r="E883" i="6" s="1"/>
  <c r="E884" i="6" s="1"/>
  <c r="E885" i="6" s="1"/>
  <c r="E886" i="6" s="1"/>
  <c r="E887" i="6" s="1"/>
  <c r="E888" i="6" s="1"/>
  <c r="E889" i="6" s="1"/>
  <c r="E890" i="6" s="1"/>
  <c r="E891" i="6" s="1"/>
  <c r="E892" i="6" s="1"/>
  <c r="E893" i="6" s="1"/>
  <c r="E894" i="6" s="1"/>
  <c r="E895" i="6" s="1"/>
  <c r="E896" i="6" s="1"/>
  <c r="E897" i="6" s="1"/>
  <c r="E898" i="6" s="1"/>
  <c r="E899" i="6" s="1"/>
  <c r="E900" i="6" s="1"/>
  <c r="E901" i="6" s="1"/>
  <c r="E902" i="6" s="1"/>
  <c r="E903" i="6" s="1"/>
  <c r="E904" i="6" s="1"/>
  <c r="E905" i="6" s="1"/>
  <c r="E906" i="6" s="1"/>
  <c r="E907" i="6" s="1"/>
  <c r="E908" i="6" s="1"/>
  <c r="E909" i="6" s="1"/>
  <c r="E910" i="6" s="1"/>
  <c r="E911" i="6" s="1"/>
  <c r="E912" i="6" s="1"/>
  <c r="E913" i="6" s="1"/>
  <c r="E914" i="6" s="1"/>
  <c r="E915" i="6" s="1"/>
  <c r="E916" i="6" s="1"/>
  <c r="E917" i="6" s="1"/>
  <c r="E918" i="6" s="1"/>
  <c r="E919" i="6" s="1"/>
  <c r="E920" i="6" s="1"/>
  <c r="E921" i="6" s="1"/>
  <c r="E922" i="6" s="1"/>
  <c r="E923" i="6" s="1"/>
  <c r="E924" i="6" s="1"/>
  <c r="E925" i="6" s="1"/>
  <c r="E926" i="6" s="1"/>
  <c r="E927" i="6" s="1"/>
  <c r="E928" i="6" s="1"/>
  <c r="E929" i="6" s="1"/>
  <c r="E930" i="6" s="1"/>
  <c r="E931" i="6" s="1"/>
  <c r="E932" i="6" s="1"/>
  <c r="E933" i="6" s="1"/>
  <c r="E934" i="6" s="1"/>
  <c r="E935" i="6" s="1"/>
  <c r="E936" i="6" s="1"/>
  <c r="E937" i="6" s="1"/>
  <c r="E938" i="6" s="1"/>
  <c r="E939" i="6" s="1"/>
  <c r="E940" i="6" s="1"/>
  <c r="E941" i="6" s="1"/>
  <c r="E942" i="6" s="1"/>
  <c r="E943" i="6" s="1"/>
  <c r="E944" i="6" s="1"/>
  <c r="E945" i="6" s="1"/>
  <c r="E946" i="6" s="1"/>
  <c r="E947" i="6" s="1"/>
  <c r="E948" i="6" s="1"/>
  <c r="E949" i="6" s="1"/>
  <c r="E950" i="6" s="1"/>
  <c r="M841" i="6"/>
  <c r="K841" i="6"/>
  <c r="F841" i="6"/>
  <c r="M840" i="6"/>
  <c r="K840" i="6"/>
  <c r="F840" i="6"/>
  <c r="M839" i="6"/>
  <c r="K839" i="6"/>
  <c r="F839" i="6"/>
  <c r="K838" i="6"/>
  <c r="F838" i="6"/>
  <c r="M837" i="6"/>
  <c r="K837" i="6"/>
  <c r="F837" i="6"/>
  <c r="M836" i="6"/>
  <c r="K836" i="6"/>
  <c r="F836" i="6"/>
  <c r="M835" i="6"/>
  <c r="K835" i="6"/>
  <c r="F835" i="6"/>
  <c r="M834" i="6"/>
  <c r="K834" i="6"/>
  <c r="F834" i="6"/>
  <c r="K833" i="6"/>
  <c r="F833" i="6"/>
  <c r="K832" i="6"/>
  <c r="I832" i="6"/>
  <c r="I833" i="6" s="1"/>
  <c r="H832" i="6"/>
  <c r="H833" i="6" s="1"/>
  <c r="H834" i="6" s="1"/>
  <c r="H835" i="6" s="1"/>
  <c r="H836" i="6" s="1"/>
  <c r="H837" i="6" s="1"/>
  <c r="H838" i="6" s="1"/>
  <c r="H839" i="6" s="1"/>
  <c r="H840" i="6" s="1"/>
  <c r="H841" i="6" s="1"/>
  <c r="F832" i="6"/>
  <c r="E832" i="6"/>
  <c r="E833" i="6" s="1"/>
  <c r="E834" i="6" s="1"/>
  <c r="E835" i="6" s="1"/>
  <c r="E836" i="6" s="1"/>
  <c r="E837" i="6" s="1"/>
  <c r="E838" i="6" s="1"/>
  <c r="E839" i="6" s="1"/>
  <c r="E840" i="6" s="1"/>
  <c r="E841" i="6" s="1"/>
  <c r="M831" i="6"/>
  <c r="K831" i="6"/>
  <c r="F831" i="6"/>
  <c r="M830" i="6"/>
  <c r="K830" i="6"/>
  <c r="F830" i="6"/>
  <c r="M829" i="6"/>
  <c r="K829" i="6"/>
  <c r="F829" i="6"/>
  <c r="M828" i="6"/>
  <c r="K828" i="6"/>
  <c r="F828" i="6"/>
  <c r="M827" i="6"/>
  <c r="K827" i="6"/>
  <c r="F827" i="6"/>
  <c r="K826" i="6"/>
  <c r="F826" i="6"/>
  <c r="M825" i="6"/>
  <c r="K825" i="6"/>
  <c r="F825" i="6"/>
  <c r="M824" i="6"/>
  <c r="K824" i="6"/>
  <c r="F824" i="6"/>
  <c r="M823" i="6"/>
  <c r="K823" i="6"/>
  <c r="F823" i="6"/>
  <c r="M822" i="6"/>
  <c r="K822" i="6"/>
  <c r="F822" i="6"/>
  <c r="K821" i="6"/>
  <c r="F821" i="6"/>
  <c r="K820" i="6"/>
  <c r="F820" i="6"/>
  <c r="M819" i="6"/>
  <c r="K819" i="6"/>
  <c r="F819" i="6"/>
  <c r="M818" i="6"/>
  <c r="K818" i="6"/>
  <c r="F818" i="6"/>
  <c r="M817" i="6"/>
  <c r="K817" i="6"/>
  <c r="F817" i="6"/>
  <c r="M816" i="6"/>
  <c r="K816" i="6"/>
  <c r="F816" i="6"/>
  <c r="M815" i="6"/>
  <c r="K815" i="6"/>
  <c r="F815" i="6"/>
  <c r="M814" i="6"/>
  <c r="K814" i="6"/>
  <c r="F814" i="6"/>
  <c r="M813" i="6"/>
  <c r="K813" i="6"/>
  <c r="F813" i="6"/>
  <c r="M812" i="6"/>
  <c r="K812" i="6"/>
  <c r="F812" i="6"/>
  <c r="M811" i="6"/>
  <c r="K811" i="6"/>
  <c r="F811" i="6"/>
  <c r="M810" i="6"/>
  <c r="K810" i="6"/>
  <c r="F810" i="6"/>
  <c r="K809" i="6"/>
  <c r="F809" i="6"/>
  <c r="K808" i="6"/>
  <c r="I808" i="6"/>
  <c r="H808" i="6"/>
  <c r="H809" i="6" s="1"/>
  <c r="H810" i="6" s="1"/>
  <c r="H811" i="6" s="1"/>
  <c r="H812" i="6" s="1"/>
  <c r="H813" i="6" s="1"/>
  <c r="H814" i="6" s="1"/>
  <c r="H815" i="6" s="1"/>
  <c r="H816" i="6" s="1"/>
  <c r="H817" i="6" s="1"/>
  <c r="H818" i="6" s="1"/>
  <c r="H819" i="6" s="1"/>
  <c r="H820" i="6" s="1"/>
  <c r="H821" i="6" s="1"/>
  <c r="H822" i="6" s="1"/>
  <c r="H823" i="6" s="1"/>
  <c r="H824" i="6" s="1"/>
  <c r="H825" i="6" s="1"/>
  <c r="H826" i="6" s="1"/>
  <c r="H827" i="6" s="1"/>
  <c r="H828" i="6" s="1"/>
  <c r="H829" i="6" s="1"/>
  <c r="H830" i="6" s="1"/>
  <c r="H831" i="6" s="1"/>
  <c r="F808" i="6"/>
  <c r="E808" i="6"/>
  <c r="E809" i="6" s="1"/>
  <c r="E810" i="6" s="1"/>
  <c r="E811" i="6" s="1"/>
  <c r="E812" i="6" s="1"/>
  <c r="E813" i="6" s="1"/>
  <c r="E814" i="6" s="1"/>
  <c r="E815" i="6" s="1"/>
  <c r="E816" i="6" s="1"/>
  <c r="E817" i="6" s="1"/>
  <c r="E818" i="6" s="1"/>
  <c r="E819" i="6" s="1"/>
  <c r="E820" i="6" s="1"/>
  <c r="E821" i="6" s="1"/>
  <c r="E822" i="6" s="1"/>
  <c r="E823" i="6" s="1"/>
  <c r="E824" i="6" s="1"/>
  <c r="E825" i="6" s="1"/>
  <c r="E826" i="6" s="1"/>
  <c r="E827" i="6" s="1"/>
  <c r="E828" i="6" s="1"/>
  <c r="E829" i="6" s="1"/>
  <c r="E830" i="6" s="1"/>
  <c r="E831" i="6" s="1"/>
  <c r="M807" i="6"/>
  <c r="K807" i="6"/>
  <c r="F807" i="6"/>
  <c r="M806" i="6"/>
  <c r="K806" i="6"/>
  <c r="F806" i="6"/>
  <c r="M805" i="6"/>
  <c r="K805" i="6"/>
  <c r="F805" i="6"/>
  <c r="M804" i="6"/>
  <c r="K804" i="6"/>
  <c r="F804" i="6"/>
  <c r="M803" i="6"/>
  <c r="K803" i="6"/>
  <c r="F803" i="6"/>
  <c r="K802" i="6"/>
  <c r="F802" i="6"/>
  <c r="M801" i="6"/>
  <c r="K801" i="6"/>
  <c r="F801" i="6"/>
  <c r="M800" i="6"/>
  <c r="K800" i="6"/>
  <c r="F800" i="6"/>
  <c r="M799" i="6"/>
  <c r="K799" i="6"/>
  <c r="F799" i="6"/>
  <c r="K798" i="6"/>
  <c r="F798" i="6"/>
  <c r="M797" i="6"/>
  <c r="K797" i="6"/>
  <c r="F797" i="6"/>
  <c r="K796" i="6"/>
  <c r="F796" i="6"/>
  <c r="M795" i="6"/>
  <c r="K795" i="6"/>
  <c r="I795" i="6"/>
  <c r="I796" i="6" s="1"/>
  <c r="H795" i="6"/>
  <c r="H796" i="6" s="1"/>
  <c r="H797" i="6" s="1"/>
  <c r="H798" i="6" s="1"/>
  <c r="H799" i="6" s="1"/>
  <c r="H800" i="6" s="1"/>
  <c r="H801" i="6" s="1"/>
  <c r="H802" i="6" s="1"/>
  <c r="H803" i="6" s="1"/>
  <c r="H804" i="6" s="1"/>
  <c r="H805" i="6" s="1"/>
  <c r="H806" i="6" s="1"/>
  <c r="H807" i="6" s="1"/>
  <c r="F795" i="6"/>
  <c r="E795" i="6"/>
  <c r="E796" i="6" s="1"/>
  <c r="E797" i="6" s="1"/>
  <c r="E798" i="6" s="1"/>
  <c r="E799" i="6" s="1"/>
  <c r="E800" i="6" s="1"/>
  <c r="E801" i="6" s="1"/>
  <c r="E802" i="6" s="1"/>
  <c r="E803" i="6" s="1"/>
  <c r="E804" i="6" s="1"/>
  <c r="E805" i="6" s="1"/>
  <c r="E806" i="6" s="1"/>
  <c r="E807" i="6" s="1"/>
  <c r="M794" i="6"/>
  <c r="K794" i="6"/>
  <c r="F794" i="6"/>
  <c r="M793" i="6"/>
  <c r="K793" i="6"/>
  <c r="F793" i="6"/>
  <c r="M792" i="6"/>
  <c r="K792" i="6"/>
  <c r="F792" i="6"/>
  <c r="M791" i="6"/>
  <c r="K791" i="6"/>
  <c r="F791" i="6"/>
  <c r="K790" i="6"/>
  <c r="F790" i="6"/>
  <c r="M789" i="6"/>
  <c r="K789" i="6"/>
  <c r="F789" i="6"/>
  <c r="M788" i="6"/>
  <c r="K788" i="6"/>
  <c r="F788" i="6"/>
  <c r="M787" i="6"/>
  <c r="K787" i="6"/>
  <c r="F787" i="6"/>
  <c r="M786" i="6"/>
  <c r="K786" i="6"/>
  <c r="I786" i="6"/>
  <c r="H786" i="6"/>
  <c r="H787" i="6" s="1"/>
  <c r="H788" i="6" s="1"/>
  <c r="H789" i="6" s="1"/>
  <c r="H790" i="6" s="1"/>
  <c r="H791" i="6" s="1"/>
  <c r="H792" i="6" s="1"/>
  <c r="H793" i="6" s="1"/>
  <c r="H794" i="6" s="1"/>
  <c r="F786" i="6"/>
  <c r="E786" i="6"/>
  <c r="E787" i="6" s="1"/>
  <c r="E788" i="6" s="1"/>
  <c r="E789" i="6" s="1"/>
  <c r="E790" i="6" s="1"/>
  <c r="E791" i="6" s="1"/>
  <c r="E792" i="6" s="1"/>
  <c r="E793" i="6" s="1"/>
  <c r="E794" i="6" s="1"/>
  <c r="K785" i="6"/>
  <c r="F785" i="6"/>
  <c r="K784" i="6"/>
  <c r="F784" i="6"/>
  <c r="M783" i="6"/>
  <c r="K783" i="6"/>
  <c r="F783" i="6"/>
  <c r="M782" i="6"/>
  <c r="K782" i="6"/>
  <c r="F782" i="6"/>
  <c r="M781" i="6"/>
  <c r="K781" i="6"/>
  <c r="F781" i="6"/>
  <c r="M780" i="6"/>
  <c r="K780" i="6"/>
  <c r="F780" i="6"/>
  <c r="M779" i="6"/>
  <c r="K779" i="6"/>
  <c r="F779" i="6"/>
  <c r="M778" i="6"/>
  <c r="K778" i="6"/>
  <c r="F778" i="6"/>
  <c r="M777" i="6"/>
  <c r="K777" i="6"/>
  <c r="I777" i="6"/>
  <c r="H777" i="6"/>
  <c r="H778" i="6" s="1"/>
  <c r="H779" i="6" s="1"/>
  <c r="H780" i="6" s="1"/>
  <c r="H781" i="6" s="1"/>
  <c r="H782" i="6" s="1"/>
  <c r="H783" i="6" s="1"/>
  <c r="H784" i="6" s="1"/>
  <c r="H785" i="6" s="1"/>
  <c r="F777" i="6"/>
  <c r="E777" i="6"/>
  <c r="E778" i="6" s="1"/>
  <c r="E779" i="6" s="1"/>
  <c r="E780" i="6" s="1"/>
  <c r="E781" i="6" s="1"/>
  <c r="E782" i="6" s="1"/>
  <c r="E783" i="6" s="1"/>
  <c r="E784" i="6" s="1"/>
  <c r="E785" i="6" s="1"/>
  <c r="M776" i="6"/>
  <c r="K776" i="6"/>
  <c r="F776" i="6"/>
  <c r="M775" i="6"/>
  <c r="K775" i="6"/>
  <c r="F775" i="6"/>
  <c r="M774" i="6"/>
  <c r="K774" i="6"/>
  <c r="F774" i="6"/>
  <c r="M773" i="6"/>
  <c r="K773" i="6"/>
  <c r="F773" i="6"/>
  <c r="K772" i="6"/>
  <c r="F772" i="6"/>
  <c r="M771" i="6"/>
  <c r="K771" i="6"/>
  <c r="F771" i="6"/>
  <c r="M770" i="6"/>
  <c r="K770" i="6"/>
  <c r="F770" i="6"/>
  <c r="M769" i="6"/>
  <c r="K769" i="6"/>
  <c r="F769" i="6"/>
  <c r="M768" i="6"/>
  <c r="K768" i="6"/>
  <c r="F768" i="6"/>
  <c r="M767" i="6"/>
  <c r="K767" i="6"/>
  <c r="F767" i="6"/>
  <c r="M766" i="6"/>
  <c r="K766" i="6"/>
  <c r="F766" i="6"/>
  <c r="M765" i="6"/>
  <c r="K765" i="6"/>
  <c r="I765" i="6"/>
  <c r="H765" i="6"/>
  <c r="H766" i="6" s="1"/>
  <c r="H767" i="6" s="1"/>
  <c r="H768" i="6" s="1"/>
  <c r="H769" i="6" s="1"/>
  <c r="H770" i="6" s="1"/>
  <c r="H771" i="6" s="1"/>
  <c r="H772" i="6" s="1"/>
  <c r="H773" i="6" s="1"/>
  <c r="H774" i="6" s="1"/>
  <c r="H775" i="6" s="1"/>
  <c r="H776" i="6" s="1"/>
  <c r="F765" i="6"/>
  <c r="E765" i="6"/>
  <c r="E766" i="6" s="1"/>
  <c r="E767" i="6" s="1"/>
  <c r="E768" i="6" s="1"/>
  <c r="E769" i="6" s="1"/>
  <c r="E770" i="6" s="1"/>
  <c r="E771" i="6" s="1"/>
  <c r="E772" i="6" s="1"/>
  <c r="E773" i="6" s="1"/>
  <c r="E774" i="6" s="1"/>
  <c r="E775" i="6" s="1"/>
  <c r="E776" i="6" s="1"/>
  <c r="M764" i="6"/>
  <c r="K764" i="6"/>
  <c r="F764" i="6"/>
  <c r="M763" i="6"/>
  <c r="K763" i="6"/>
  <c r="F763" i="6"/>
  <c r="M762" i="6"/>
  <c r="K762" i="6"/>
  <c r="F762" i="6"/>
  <c r="K761" i="6"/>
  <c r="F761" i="6"/>
  <c r="K760" i="6"/>
  <c r="F760" i="6"/>
  <c r="M759" i="6"/>
  <c r="K759" i="6"/>
  <c r="F759" i="6"/>
  <c r="M758" i="6"/>
  <c r="K758" i="6"/>
  <c r="F758" i="6"/>
  <c r="M757" i="6"/>
  <c r="K757" i="6"/>
  <c r="F757" i="6"/>
  <c r="M756" i="6"/>
  <c r="K756" i="6"/>
  <c r="F756" i="6"/>
  <c r="M755" i="6"/>
  <c r="K755" i="6"/>
  <c r="F755" i="6"/>
  <c r="K754" i="6"/>
  <c r="F754" i="6"/>
  <c r="M753" i="6"/>
  <c r="K753" i="6"/>
  <c r="F753" i="6"/>
  <c r="M752" i="6"/>
  <c r="K752" i="6"/>
  <c r="F752" i="6"/>
  <c r="M751" i="6"/>
  <c r="K751" i="6"/>
  <c r="F751" i="6"/>
  <c r="M750" i="6"/>
  <c r="K750" i="6"/>
  <c r="F750" i="6"/>
  <c r="K749" i="6"/>
  <c r="F749" i="6"/>
  <c r="K748" i="6"/>
  <c r="F748" i="6"/>
  <c r="M747" i="6"/>
  <c r="K747" i="6"/>
  <c r="F747" i="6"/>
  <c r="M746" i="6"/>
  <c r="K746" i="6"/>
  <c r="F746" i="6"/>
  <c r="M745" i="6"/>
  <c r="K745" i="6"/>
  <c r="F745" i="6"/>
  <c r="M744" i="6"/>
  <c r="K744" i="6"/>
  <c r="F744" i="6"/>
  <c r="M743" i="6"/>
  <c r="K743" i="6"/>
  <c r="F743" i="6"/>
  <c r="K742" i="6"/>
  <c r="F742" i="6"/>
  <c r="M741" i="6"/>
  <c r="K741" i="6"/>
  <c r="F741" i="6"/>
  <c r="M740" i="6"/>
  <c r="K740" i="6"/>
  <c r="F740" i="6"/>
  <c r="M739" i="6"/>
  <c r="K739" i="6"/>
  <c r="F739" i="6"/>
  <c r="M738" i="6"/>
  <c r="K738" i="6"/>
  <c r="F738" i="6"/>
  <c r="M737" i="6"/>
  <c r="K737" i="6"/>
  <c r="F737" i="6"/>
  <c r="K736" i="6"/>
  <c r="F736" i="6"/>
  <c r="M735" i="6"/>
  <c r="K735" i="6"/>
  <c r="F735" i="6"/>
  <c r="M734" i="6"/>
  <c r="K734" i="6"/>
  <c r="F734" i="6"/>
  <c r="M733" i="6"/>
  <c r="K733" i="6"/>
  <c r="F733" i="6"/>
  <c r="M732" i="6"/>
  <c r="K732" i="6"/>
  <c r="F732" i="6"/>
  <c r="M731" i="6"/>
  <c r="K731" i="6"/>
  <c r="F731" i="6"/>
  <c r="M730" i="6"/>
  <c r="K730" i="6"/>
  <c r="F730" i="6"/>
  <c r="M729" i="6"/>
  <c r="K729" i="6"/>
  <c r="F729" i="6"/>
  <c r="M728" i="6"/>
  <c r="K728" i="6"/>
  <c r="F728" i="6"/>
  <c r="M727" i="6"/>
  <c r="K727" i="6"/>
  <c r="F727" i="6"/>
  <c r="M726" i="6"/>
  <c r="K726" i="6"/>
  <c r="F726" i="6"/>
  <c r="K725" i="6"/>
  <c r="F725" i="6"/>
  <c r="K724" i="6"/>
  <c r="I724" i="6"/>
  <c r="H724" i="6"/>
  <c r="H725" i="6" s="1"/>
  <c r="H726" i="6" s="1"/>
  <c r="H727" i="6" s="1"/>
  <c r="H728" i="6" s="1"/>
  <c r="H729" i="6" s="1"/>
  <c r="H730" i="6" s="1"/>
  <c r="H731" i="6" s="1"/>
  <c r="H732" i="6" s="1"/>
  <c r="H733" i="6" s="1"/>
  <c r="H734" i="6" s="1"/>
  <c r="H735" i="6" s="1"/>
  <c r="H736" i="6" s="1"/>
  <c r="H737" i="6" s="1"/>
  <c r="H738" i="6" s="1"/>
  <c r="H739" i="6" s="1"/>
  <c r="H740" i="6" s="1"/>
  <c r="H741" i="6" s="1"/>
  <c r="H742" i="6" s="1"/>
  <c r="H743" i="6" s="1"/>
  <c r="H744" i="6" s="1"/>
  <c r="H745" i="6" s="1"/>
  <c r="H746" i="6" s="1"/>
  <c r="H747" i="6" s="1"/>
  <c r="H748" i="6" s="1"/>
  <c r="H749" i="6" s="1"/>
  <c r="H750" i="6" s="1"/>
  <c r="H751" i="6" s="1"/>
  <c r="H752" i="6" s="1"/>
  <c r="H753" i="6" s="1"/>
  <c r="H754" i="6" s="1"/>
  <c r="H755" i="6" s="1"/>
  <c r="H756" i="6" s="1"/>
  <c r="H757" i="6" s="1"/>
  <c r="H758" i="6" s="1"/>
  <c r="H759" i="6" s="1"/>
  <c r="H760" i="6" s="1"/>
  <c r="H761" i="6" s="1"/>
  <c r="H762" i="6" s="1"/>
  <c r="H763" i="6" s="1"/>
  <c r="H764" i="6" s="1"/>
  <c r="F724" i="6"/>
  <c r="E724" i="6"/>
  <c r="E725" i="6" s="1"/>
  <c r="E726" i="6" s="1"/>
  <c r="E727" i="6" s="1"/>
  <c r="E728" i="6" s="1"/>
  <c r="E729" i="6" s="1"/>
  <c r="E730" i="6" s="1"/>
  <c r="E731" i="6" s="1"/>
  <c r="E732" i="6" s="1"/>
  <c r="E733" i="6" s="1"/>
  <c r="E734" i="6" s="1"/>
  <c r="E735" i="6" s="1"/>
  <c r="E736" i="6" s="1"/>
  <c r="E737" i="6" s="1"/>
  <c r="E738" i="6" s="1"/>
  <c r="E739" i="6" s="1"/>
  <c r="E740" i="6" s="1"/>
  <c r="E741" i="6" s="1"/>
  <c r="E742" i="6" s="1"/>
  <c r="E743" i="6" s="1"/>
  <c r="E744" i="6" s="1"/>
  <c r="E745" i="6" s="1"/>
  <c r="E746" i="6" s="1"/>
  <c r="E747" i="6" s="1"/>
  <c r="E748" i="6" s="1"/>
  <c r="E749" i="6" s="1"/>
  <c r="E750" i="6" s="1"/>
  <c r="E751" i="6" s="1"/>
  <c r="E752" i="6" s="1"/>
  <c r="E753" i="6" s="1"/>
  <c r="E754" i="6" s="1"/>
  <c r="E755" i="6" s="1"/>
  <c r="E756" i="6" s="1"/>
  <c r="E757" i="6" s="1"/>
  <c r="E758" i="6" s="1"/>
  <c r="E759" i="6" s="1"/>
  <c r="E760" i="6" s="1"/>
  <c r="E761" i="6" s="1"/>
  <c r="E762" i="6" s="1"/>
  <c r="E763" i="6" s="1"/>
  <c r="E764" i="6" s="1"/>
  <c r="M723" i="6"/>
  <c r="K723" i="6"/>
  <c r="F723" i="6"/>
  <c r="M722" i="6"/>
  <c r="K722" i="6"/>
  <c r="F722" i="6"/>
  <c r="M721" i="6"/>
  <c r="K721" i="6"/>
  <c r="F721" i="6"/>
  <c r="M720" i="6"/>
  <c r="K720" i="6"/>
  <c r="F720" i="6"/>
  <c r="M719" i="6"/>
  <c r="K719" i="6"/>
  <c r="F719" i="6"/>
  <c r="K718" i="6"/>
  <c r="F718" i="6"/>
  <c r="M717" i="6"/>
  <c r="K717" i="6"/>
  <c r="F717" i="6"/>
  <c r="M716" i="6"/>
  <c r="K716" i="6"/>
  <c r="F716" i="6"/>
  <c r="M715" i="6"/>
  <c r="K715" i="6"/>
  <c r="I715" i="6"/>
  <c r="H715" i="6"/>
  <c r="H716" i="6" s="1"/>
  <c r="H717" i="6" s="1"/>
  <c r="H718" i="6" s="1"/>
  <c r="H719" i="6" s="1"/>
  <c r="H720" i="6" s="1"/>
  <c r="H721" i="6" s="1"/>
  <c r="H722" i="6" s="1"/>
  <c r="H723" i="6" s="1"/>
  <c r="F715" i="6"/>
  <c r="E715" i="6"/>
  <c r="E716" i="6" s="1"/>
  <c r="E717" i="6" s="1"/>
  <c r="E718" i="6" s="1"/>
  <c r="E719" i="6" s="1"/>
  <c r="E720" i="6" s="1"/>
  <c r="E721" i="6" s="1"/>
  <c r="E722" i="6" s="1"/>
  <c r="E723" i="6" s="1"/>
  <c r="M714" i="6"/>
  <c r="K714" i="6"/>
  <c r="F714" i="6"/>
  <c r="K713" i="6"/>
  <c r="F713" i="6"/>
  <c r="K712" i="6"/>
  <c r="F712" i="6"/>
  <c r="M711" i="6"/>
  <c r="K711" i="6"/>
  <c r="F711" i="6"/>
  <c r="M710" i="6"/>
  <c r="K710" i="6"/>
  <c r="F710" i="6"/>
  <c r="M709" i="6"/>
  <c r="K709" i="6"/>
  <c r="F709" i="6"/>
  <c r="M708" i="6"/>
  <c r="K708" i="6"/>
  <c r="F708" i="6"/>
  <c r="M707" i="6"/>
  <c r="K707" i="6"/>
  <c r="I707" i="6"/>
  <c r="H707" i="6"/>
  <c r="H708" i="6" s="1"/>
  <c r="H709" i="6" s="1"/>
  <c r="H710" i="6" s="1"/>
  <c r="H711" i="6" s="1"/>
  <c r="H712" i="6" s="1"/>
  <c r="H713" i="6" s="1"/>
  <c r="H714" i="6" s="1"/>
  <c r="F707" i="6"/>
  <c r="E707" i="6"/>
  <c r="E708" i="6" s="1"/>
  <c r="E709" i="6" s="1"/>
  <c r="E710" i="6" s="1"/>
  <c r="E711" i="6" s="1"/>
  <c r="E712" i="6" s="1"/>
  <c r="E713" i="6" s="1"/>
  <c r="E714" i="6" s="1"/>
  <c r="K706" i="6"/>
  <c r="F706" i="6"/>
  <c r="M705" i="6"/>
  <c r="K705" i="6"/>
  <c r="F705" i="6"/>
  <c r="M704" i="6"/>
  <c r="K704" i="6"/>
  <c r="F704" i="6"/>
  <c r="M703" i="6"/>
  <c r="K703" i="6"/>
  <c r="F703" i="6"/>
  <c r="M702" i="6"/>
  <c r="K702" i="6"/>
  <c r="F702" i="6"/>
  <c r="M701" i="6"/>
  <c r="K701" i="6"/>
  <c r="F701" i="6"/>
  <c r="K700" i="6"/>
  <c r="F700" i="6"/>
  <c r="M699" i="6"/>
  <c r="K699" i="6"/>
  <c r="F699" i="6"/>
  <c r="M698" i="6"/>
  <c r="K698" i="6"/>
  <c r="F698" i="6"/>
  <c r="M697" i="6"/>
  <c r="K697" i="6"/>
  <c r="F697" i="6"/>
  <c r="M696" i="6"/>
  <c r="K696" i="6"/>
  <c r="F696" i="6"/>
  <c r="M695" i="6"/>
  <c r="K695" i="6"/>
  <c r="F695" i="6"/>
  <c r="K694" i="6"/>
  <c r="F694" i="6"/>
  <c r="M693" i="6"/>
  <c r="K693" i="6"/>
  <c r="F693" i="6"/>
  <c r="M692" i="6"/>
  <c r="K692" i="6"/>
  <c r="F692" i="6"/>
  <c r="M691" i="6"/>
  <c r="K691" i="6"/>
  <c r="F691" i="6"/>
  <c r="M690" i="6"/>
  <c r="K690" i="6"/>
  <c r="F690" i="6"/>
  <c r="M689" i="6"/>
  <c r="K689" i="6"/>
  <c r="F689" i="6"/>
  <c r="K688" i="6"/>
  <c r="F688" i="6"/>
  <c r="M687" i="6"/>
  <c r="K687" i="6"/>
  <c r="F687" i="6"/>
  <c r="M686" i="6"/>
  <c r="K686" i="6"/>
  <c r="F686" i="6"/>
  <c r="M685" i="6"/>
  <c r="K685" i="6"/>
  <c r="F685" i="6"/>
  <c r="M684" i="6"/>
  <c r="K684" i="6"/>
  <c r="F684" i="6"/>
  <c r="M683" i="6"/>
  <c r="K683" i="6"/>
  <c r="F683" i="6"/>
  <c r="K682" i="6"/>
  <c r="F682" i="6"/>
  <c r="M681" i="6"/>
  <c r="K681" i="6"/>
  <c r="F681" i="6"/>
  <c r="M680" i="6"/>
  <c r="K680" i="6"/>
  <c r="I680" i="6"/>
  <c r="I681" i="6" s="1"/>
  <c r="I682" i="6" s="1"/>
  <c r="I683" i="6" s="1"/>
  <c r="I684" i="6" s="1"/>
  <c r="H680" i="6"/>
  <c r="H681" i="6" s="1"/>
  <c r="H682" i="6" s="1"/>
  <c r="H683" i="6" s="1"/>
  <c r="H684" i="6" s="1"/>
  <c r="H685" i="6" s="1"/>
  <c r="H686" i="6" s="1"/>
  <c r="H687" i="6" s="1"/>
  <c r="H688" i="6" s="1"/>
  <c r="H689" i="6" s="1"/>
  <c r="H690" i="6" s="1"/>
  <c r="H691" i="6" s="1"/>
  <c r="H692" i="6" s="1"/>
  <c r="H693" i="6" s="1"/>
  <c r="H694" i="6" s="1"/>
  <c r="H695" i="6" s="1"/>
  <c r="H696" i="6" s="1"/>
  <c r="H697" i="6" s="1"/>
  <c r="H698" i="6" s="1"/>
  <c r="H699" i="6" s="1"/>
  <c r="H700" i="6" s="1"/>
  <c r="H701" i="6" s="1"/>
  <c r="H702" i="6" s="1"/>
  <c r="H703" i="6" s="1"/>
  <c r="H704" i="6" s="1"/>
  <c r="H705" i="6" s="1"/>
  <c r="H706" i="6" s="1"/>
  <c r="F680" i="6"/>
  <c r="E680" i="6"/>
  <c r="E681" i="6" s="1"/>
  <c r="E682" i="6" s="1"/>
  <c r="E683" i="6" s="1"/>
  <c r="E684" i="6" s="1"/>
  <c r="E685" i="6" s="1"/>
  <c r="E686" i="6" s="1"/>
  <c r="E687" i="6" s="1"/>
  <c r="E688" i="6" s="1"/>
  <c r="E689" i="6" s="1"/>
  <c r="E690" i="6" s="1"/>
  <c r="E691" i="6" s="1"/>
  <c r="E692" i="6" s="1"/>
  <c r="E693" i="6" s="1"/>
  <c r="E694" i="6" s="1"/>
  <c r="E695" i="6" s="1"/>
  <c r="E696" i="6" s="1"/>
  <c r="E697" i="6" s="1"/>
  <c r="E698" i="6" s="1"/>
  <c r="E699" i="6" s="1"/>
  <c r="E700" i="6" s="1"/>
  <c r="E701" i="6" s="1"/>
  <c r="E702" i="6" s="1"/>
  <c r="E703" i="6" s="1"/>
  <c r="E704" i="6" s="1"/>
  <c r="E705" i="6" s="1"/>
  <c r="E706" i="6" s="1"/>
  <c r="M679" i="6"/>
  <c r="K679" i="6"/>
  <c r="F679" i="6"/>
  <c r="M678" i="6"/>
  <c r="K678" i="6"/>
  <c r="F678" i="6"/>
  <c r="K677" i="6"/>
  <c r="F677" i="6"/>
  <c r="K676" i="6"/>
  <c r="F676" i="6"/>
  <c r="M675" i="6"/>
  <c r="K675" i="6"/>
  <c r="F675" i="6"/>
  <c r="M674" i="6"/>
  <c r="K674" i="6"/>
  <c r="F674" i="6"/>
  <c r="M673" i="6"/>
  <c r="K673" i="6"/>
  <c r="F673" i="6"/>
  <c r="M672" i="6"/>
  <c r="K672" i="6"/>
  <c r="F672" i="6"/>
  <c r="M671" i="6"/>
  <c r="K671" i="6"/>
  <c r="F671" i="6"/>
  <c r="K670" i="6"/>
  <c r="F670" i="6"/>
  <c r="M669" i="6"/>
  <c r="K669" i="6"/>
  <c r="F669" i="6"/>
  <c r="M668" i="6"/>
  <c r="K668" i="6"/>
  <c r="I668" i="6"/>
  <c r="H668" i="6"/>
  <c r="H669" i="6" s="1"/>
  <c r="H670" i="6" s="1"/>
  <c r="H671" i="6" s="1"/>
  <c r="H672" i="6" s="1"/>
  <c r="H673" i="6" s="1"/>
  <c r="H674" i="6" s="1"/>
  <c r="H675" i="6" s="1"/>
  <c r="H676" i="6" s="1"/>
  <c r="H677" i="6" s="1"/>
  <c r="H678" i="6" s="1"/>
  <c r="H679" i="6" s="1"/>
  <c r="F668" i="6"/>
  <c r="E668" i="6"/>
  <c r="E669" i="6" s="1"/>
  <c r="E670" i="6" s="1"/>
  <c r="E671" i="6" s="1"/>
  <c r="E672" i="6" s="1"/>
  <c r="E673" i="6" s="1"/>
  <c r="E674" i="6" s="1"/>
  <c r="E675" i="6" s="1"/>
  <c r="E676" i="6" s="1"/>
  <c r="E677" i="6" s="1"/>
  <c r="E678" i="6" s="1"/>
  <c r="E679" i="6" s="1"/>
  <c r="M667" i="6"/>
  <c r="K667" i="6"/>
  <c r="F667" i="6"/>
  <c r="M666" i="6"/>
  <c r="K666" i="6"/>
  <c r="F666" i="6"/>
  <c r="K665" i="6"/>
  <c r="F665" i="6"/>
  <c r="M664" i="6"/>
  <c r="K664" i="6"/>
  <c r="F664" i="6"/>
  <c r="M663" i="6"/>
  <c r="K663" i="6"/>
  <c r="F663" i="6"/>
  <c r="M662" i="6"/>
  <c r="K662" i="6"/>
  <c r="F662" i="6"/>
  <c r="M661" i="6"/>
  <c r="K661" i="6"/>
  <c r="F661" i="6"/>
  <c r="M660" i="6"/>
  <c r="K660" i="6"/>
  <c r="F660" i="6"/>
  <c r="M659" i="6"/>
  <c r="K659" i="6"/>
  <c r="F659" i="6"/>
  <c r="M658" i="6"/>
  <c r="K658" i="6"/>
  <c r="F658" i="6"/>
  <c r="M657" i="6"/>
  <c r="K657" i="6"/>
  <c r="F657" i="6"/>
  <c r="M656" i="6"/>
  <c r="K656" i="6"/>
  <c r="F656" i="6"/>
  <c r="M655" i="6"/>
  <c r="K655" i="6"/>
  <c r="F655" i="6"/>
  <c r="M654" i="6"/>
  <c r="K654" i="6"/>
  <c r="F654" i="6"/>
  <c r="K653" i="6"/>
  <c r="F653" i="6"/>
  <c r="M652" i="6"/>
  <c r="K652" i="6"/>
  <c r="F652" i="6"/>
  <c r="M651" i="6"/>
  <c r="K651" i="6"/>
  <c r="F651" i="6"/>
  <c r="M650" i="6"/>
  <c r="K650" i="6"/>
  <c r="I650" i="6"/>
  <c r="H650" i="6"/>
  <c r="H651" i="6" s="1"/>
  <c r="H652" i="6" s="1"/>
  <c r="H653" i="6" s="1"/>
  <c r="H654" i="6" s="1"/>
  <c r="H655" i="6" s="1"/>
  <c r="H656" i="6" s="1"/>
  <c r="H657" i="6" s="1"/>
  <c r="H658" i="6" s="1"/>
  <c r="H659" i="6" s="1"/>
  <c r="H660" i="6" s="1"/>
  <c r="H661" i="6" s="1"/>
  <c r="H662" i="6" s="1"/>
  <c r="H663" i="6" s="1"/>
  <c r="H664" i="6" s="1"/>
  <c r="H665" i="6" s="1"/>
  <c r="H666" i="6" s="1"/>
  <c r="H667" i="6" s="1"/>
  <c r="F650" i="6"/>
  <c r="E650" i="6"/>
  <c r="E651" i="6" s="1"/>
  <c r="E652" i="6" s="1"/>
  <c r="E653" i="6" s="1"/>
  <c r="E654" i="6" s="1"/>
  <c r="E655" i="6" s="1"/>
  <c r="E656" i="6" s="1"/>
  <c r="E657" i="6" s="1"/>
  <c r="E658" i="6" s="1"/>
  <c r="E659" i="6" s="1"/>
  <c r="E660" i="6" s="1"/>
  <c r="E661" i="6" s="1"/>
  <c r="E662" i="6" s="1"/>
  <c r="E663" i="6" s="1"/>
  <c r="E664" i="6" s="1"/>
  <c r="E665" i="6" s="1"/>
  <c r="E666" i="6" s="1"/>
  <c r="E667" i="6" s="1"/>
  <c r="M649" i="6"/>
  <c r="K649" i="6"/>
  <c r="F649" i="6"/>
  <c r="M648" i="6"/>
  <c r="K648" i="6"/>
  <c r="F648" i="6"/>
  <c r="M647" i="6"/>
  <c r="K647" i="6"/>
  <c r="F647" i="6"/>
  <c r="K646" i="6"/>
  <c r="F646" i="6"/>
  <c r="M645" i="6"/>
  <c r="K645" i="6"/>
  <c r="I645" i="6"/>
  <c r="H645" i="6"/>
  <c r="H646" i="6" s="1"/>
  <c r="H647" i="6" s="1"/>
  <c r="H648" i="6" s="1"/>
  <c r="H649" i="6" s="1"/>
  <c r="F645" i="6"/>
  <c r="E645" i="6"/>
  <c r="E646" i="6" s="1"/>
  <c r="E647" i="6" s="1"/>
  <c r="E648" i="6" s="1"/>
  <c r="E649" i="6" s="1"/>
  <c r="M644" i="6"/>
  <c r="K644" i="6"/>
  <c r="F644" i="6"/>
  <c r="M643" i="6"/>
  <c r="K643" i="6"/>
  <c r="F643" i="6"/>
  <c r="M642" i="6"/>
  <c r="K642" i="6"/>
  <c r="F642" i="6"/>
  <c r="K641" i="6"/>
  <c r="F641" i="6"/>
  <c r="K640" i="6"/>
  <c r="F640" i="6"/>
  <c r="M639" i="6"/>
  <c r="K639" i="6"/>
  <c r="F639" i="6"/>
  <c r="M638" i="6"/>
  <c r="K638" i="6"/>
  <c r="F638" i="6"/>
  <c r="M637" i="6"/>
  <c r="K637" i="6"/>
  <c r="F637" i="6"/>
  <c r="M636" i="6"/>
  <c r="K636" i="6"/>
  <c r="F636" i="6"/>
  <c r="M635" i="6"/>
  <c r="K635" i="6"/>
  <c r="F635" i="6"/>
  <c r="K634" i="6"/>
  <c r="F634" i="6"/>
  <c r="M633" i="6"/>
  <c r="K633" i="6"/>
  <c r="F633" i="6"/>
  <c r="M632" i="6"/>
  <c r="K632" i="6"/>
  <c r="F632" i="6"/>
  <c r="M631" i="6"/>
  <c r="K631" i="6"/>
  <c r="F631" i="6"/>
  <c r="M630" i="6"/>
  <c r="K630" i="6"/>
  <c r="F630" i="6"/>
  <c r="K629" i="6"/>
  <c r="F629" i="6"/>
  <c r="K628" i="6"/>
  <c r="F628" i="6"/>
  <c r="M627" i="6"/>
  <c r="K627" i="6"/>
  <c r="F627" i="6"/>
  <c r="M626" i="6"/>
  <c r="K626" i="6"/>
  <c r="I626" i="6"/>
  <c r="H626" i="6"/>
  <c r="H627" i="6" s="1"/>
  <c r="H628" i="6" s="1"/>
  <c r="H629" i="6" s="1"/>
  <c r="H630" i="6" s="1"/>
  <c r="H631" i="6" s="1"/>
  <c r="H632" i="6" s="1"/>
  <c r="H633" i="6" s="1"/>
  <c r="H634" i="6" s="1"/>
  <c r="H635" i="6" s="1"/>
  <c r="H636" i="6" s="1"/>
  <c r="H637" i="6" s="1"/>
  <c r="H638" i="6" s="1"/>
  <c r="H639" i="6" s="1"/>
  <c r="H640" i="6" s="1"/>
  <c r="H641" i="6" s="1"/>
  <c r="H642" i="6" s="1"/>
  <c r="H643" i="6" s="1"/>
  <c r="H644" i="6" s="1"/>
  <c r="F626" i="6"/>
  <c r="E626" i="6"/>
  <c r="E627" i="6" s="1"/>
  <c r="E628" i="6" s="1"/>
  <c r="E629" i="6" s="1"/>
  <c r="E630" i="6" s="1"/>
  <c r="E631" i="6" s="1"/>
  <c r="E632" i="6" s="1"/>
  <c r="E633" i="6" s="1"/>
  <c r="E634" i="6" s="1"/>
  <c r="E635" i="6" s="1"/>
  <c r="E636" i="6" s="1"/>
  <c r="E637" i="6" s="1"/>
  <c r="E638" i="6" s="1"/>
  <c r="E639" i="6" s="1"/>
  <c r="E640" i="6" s="1"/>
  <c r="E641" i="6" s="1"/>
  <c r="E642" i="6" s="1"/>
  <c r="E643" i="6" s="1"/>
  <c r="E644" i="6" s="1"/>
  <c r="M625" i="6"/>
  <c r="K625" i="6"/>
  <c r="F625" i="6"/>
  <c r="M624" i="6"/>
  <c r="K624" i="6"/>
  <c r="F624" i="6"/>
  <c r="M623" i="6"/>
  <c r="K623" i="6"/>
  <c r="F623" i="6"/>
  <c r="K622" i="6"/>
  <c r="F622" i="6"/>
  <c r="M621" i="6"/>
  <c r="K621" i="6"/>
  <c r="F621" i="6"/>
  <c r="M620" i="6"/>
  <c r="K620" i="6"/>
  <c r="F620" i="6"/>
  <c r="M619" i="6"/>
  <c r="K619" i="6"/>
  <c r="F619" i="6"/>
  <c r="M618" i="6"/>
  <c r="K618" i="6"/>
  <c r="F618" i="6"/>
  <c r="K617" i="6"/>
  <c r="F617" i="6"/>
  <c r="K616" i="6"/>
  <c r="F616" i="6"/>
  <c r="M615" i="6"/>
  <c r="K615" i="6"/>
  <c r="F615" i="6"/>
  <c r="M614" i="6"/>
  <c r="K614" i="6"/>
  <c r="F614" i="6"/>
  <c r="M613" i="6"/>
  <c r="K613" i="6"/>
  <c r="F613" i="6"/>
  <c r="M612" i="6"/>
  <c r="K612" i="6"/>
  <c r="F612" i="6"/>
  <c r="M611" i="6"/>
  <c r="K611" i="6"/>
  <c r="F611" i="6"/>
  <c r="M610" i="6"/>
  <c r="K610" i="6"/>
  <c r="F610" i="6"/>
  <c r="M609" i="6"/>
  <c r="K609" i="6"/>
  <c r="F609" i="6"/>
  <c r="M608" i="6"/>
  <c r="K608" i="6"/>
  <c r="F608" i="6"/>
  <c r="M607" i="6"/>
  <c r="K607" i="6"/>
  <c r="F607" i="6"/>
  <c r="M606" i="6"/>
  <c r="K606" i="6"/>
  <c r="F606" i="6"/>
  <c r="K605" i="6"/>
  <c r="F605" i="6"/>
  <c r="K604" i="6"/>
  <c r="F604" i="6"/>
  <c r="M603" i="6"/>
  <c r="K603" i="6"/>
  <c r="F603" i="6"/>
  <c r="M602" i="6"/>
  <c r="K602" i="6"/>
  <c r="F602" i="6"/>
  <c r="M601" i="6"/>
  <c r="K601" i="6"/>
  <c r="F601" i="6"/>
  <c r="M600" i="6"/>
  <c r="K600" i="6"/>
  <c r="F600" i="6"/>
  <c r="M599" i="6"/>
  <c r="K599" i="6"/>
  <c r="F599" i="6"/>
  <c r="K598" i="6"/>
  <c r="F598" i="6"/>
  <c r="M597" i="6"/>
  <c r="K597" i="6"/>
  <c r="F597" i="6"/>
  <c r="M596" i="6"/>
  <c r="K596" i="6"/>
  <c r="I596" i="6"/>
  <c r="I597" i="6" s="1"/>
  <c r="I598" i="6" s="1"/>
  <c r="I599" i="6" s="1"/>
  <c r="I600" i="6" s="1"/>
  <c r="I601" i="6" s="1"/>
  <c r="I602" i="6" s="1"/>
  <c r="I603" i="6" s="1"/>
  <c r="I604" i="6" s="1"/>
  <c r="H596" i="6"/>
  <c r="H597" i="6" s="1"/>
  <c r="H598" i="6" s="1"/>
  <c r="H599" i="6" s="1"/>
  <c r="H600" i="6" s="1"/>
  <c r="H601" i="6" s="1"/>
  <c r="H602" i="6" s="1"/>
  <c r="H603" i="6" s="1"/>
  <c r="H604" i="6" s="1"/>
  <c r="H605" i="6" s="1"/>
  <c r="H606" i="6" s="1"/>
  <c r="H607" i="6" s="1"/>
  <c r="H608" i="6" s="1"/>
  <c r="H609" i="6" s="1"/>
  <c r="H610" i="6" s="1"/>
  <c r="H611" i="6" s="1"/>
  <c r="H612" i="6" s="1"/>
  <c r="H613" i="6" s="1"/>
  <c r="H614" i="6" s="1"/>
  <c r="H615" i="6" s="1"/>
  <c r="H616" i="6" s="1"/>
  <c r="H617" i="6" s="1"/>
  <c r="H618" i="6" s="1"/>
  <c r="H619" i="6" s="1"/>
  <c r="H620" i="6" s="1"/>
  <c r="H621" i="6" s="1"/>
  <c r="H622" i="6" s="1"/>
  <c r="H623" i="6" s="1"/>
  <c r="H624" i="6" s="1"/>
  <c r="H625" i="6" s="1"/>
  <c r="F596" i="6"/>
  <c r="E596" i="6"/>
  <c r="E597" i="6" s="1"/>
  <c r="E598" i="6" s="1"/>
  <c r="E599" i="6" s="1"/>
  <c r="E600" i="6" s="1"/>
  <c r="E601" i="6" s="1"/>
  <c r="E602" i="6" s="1"/>
  <c r="E603" i="6" s="1"/>
  <c r="E604" i="6" s="1"/>
  <c r="E605" i="6" s="1"/>
  <c r="E606" i="6" s="1"/>
  <c r="E607" i="6" s="1"/>
  <c r="E608" i="6" s="1"/>
  <c r="E609" i="6" s="1"/>
  <c r="E610" i="6" s="1"/>
  <c r="E611" i="6" s="1"/>
  <c r="E612" i="6" s="1"/>
  <c r="E613" i="6" s="1"/>
  <c r="E614" i="6" s="1"/>
  <c r="E615" i="6" s="1"/>
  <c r="E616" i="6" s="1"/>
  <c r="E617" i="6" s="1"/>
  <c r="E618" i="6" s="1"/>
  <c r="E619" i="6" s="1"/>
  <c r="E620" i="6" s="1"/>
  <c r="E621" i="6" s="1"/>
  <c r="E622" i="6" s="1"/>
  <c r="E623" i="6" s="1"/>
  <c r="E624" i="6" s="1"/>
  <c r="E625" i="6" s="1"/>
  <c r="M595" i="6"/>
  <c r="K595" i="6"/>
  <c r="F595" i="6"/>
  <c r="M594" i="6"/>
  <c r="K594" i="6"/>
  <c r="F594" i="6"/>
  <c r="M593" i="6"/>
  <c r="K593" i="6"/>
  <c r="I593" i="6"/>
  <c r="H593" i="6"/>
  <c r="H594" i="6" s="1"/>
  <c r="H595" i="6" s="1"/>
  <c r="F593" i="6"/>
  <c r="E593" i="6"/>
  <c r="E594" i="6" s="1"/>
  <c r="E595" i="6" s="1"/>
  <c r="K592" i="6"/>
  <c r="F592" i="6"/>
  <c r="M591" i="6"/>
  <c r="K591" i="6"/>
  <c r="F591" i="6"/>
  <c r="M590" i="6"/>
  <c r="K590" i="6"/>
  <c r="F590" i="6"/>
  <c r="M589" i="6"/>
  <c r="K589" i="6"/>
  <c r="I589" i="6"/>
  <c r="H589" i="6"/>
  <c r="H590" i="6" s="1"/>
  <c r="H591" i="6" s="1"/>
  <c r="H592" i="6" s="1"/>
  <c r="F589" i="6"/>
  <c r="E589" i="6"/>
  <c r="E590" i="6" s="1"/>
  <c r="E591" i="6" s="1"/>
  <c r="E592" i="6" s="1"/>
  <c r="M588" i="6"/>
  <c r="K588" i="6"/>
  <c r="F588" i="6"/>
  <c r="M587" i="6"/>
  <c r="K587" i="6"/>
  <c r="F587" i="6"/>
  <c r="K586" i="6"/>
  <c r="F586" i="6"/>
  <c r="M585" i="6"/>
  <c r="K585" i="6"/>
  <c r="F585" i="6"/>
  <c r="M584" i="6"/>
  <c r="K584" i="6"/>
  <c r="F584" i="6"/>
  <c r="M583" i="6"/>
  <c r="K583" i="6"/>
  <c r="I583" i="6"/>
  <c r="H583" i="6"/>
  <c r="H584" i="6" s="1"/>
  <c r="H585" i="6" s="1"/>
  <c r="H586" i="6" s="1"/>
  <c r="H587" i="6" s="1"/>
  <c r="H588" i="6" s="1"/>
  <c r="F583" i="6"/>
  <c r="E583" i="6"/>
  <c r="E584" i="6" s="1"/>
  <c r="E585" i="6" s="1"/>
  <c r="E586" i="6" s="1"/>
  <c r="E587" i="6" s="1"/>
  <c r="E588" i="6" s="1"/>
  <c r="M582" i="6"/>
  <c r="K582" i="6"/>
  <c r="F582" i="6"/>
  <c r="K581" i="6"/>
  <c r="F581" i="6"/>
  <c r="K580" i="6"/>
  <c r="F580" i="6"/>
  <c r="M579" i="6"/>
  <c r="K579" i="6"/>
  <c r="F579" i="6"/>
  <c r="M578" i="6"/>
  <c r="K578" i="6"/>
  <c r="F578" i="6"/>
  <c r="M577" i="6"/>
  <c r="K577" i="6"/>
  <c r="F577" i="6"/>
  <c r="M576" i="6"/>
  <c r="K576" i="6"/>
  <c r="F576" i="6"/>
  <c r="M575" i="6"/>
  <c r="K575" i="6"/>
  <c r="F575" i="6"/>
  <c r="K574" i="6"/>
  <c r="F574" i="6"/>
  <c r="M573" i="6"/>
  <c r="K573" i="6"/>
  <c r="F573" i="6"/>
  <c r="M572" i="6"/>
  <c r="K572" i="6"/>
  <c r="F572" i="6"/>
  <c r="M571" i="6"/>
  <c r="K571" i="6"/>
  <c r="F571" i="6"/>
  <c r="M570" i="6"/>
  <c r="K570" i="6"/>
  <c r="F570" i="6"/>
  <c r="M569" i="6"/>
  <c r="K569" i="6"/>
  <c r="F569" i="6"/>
  <c r="K568" i="6"/>
  <c r="F568" i="6"/>
  <c r="M567" i="6"/>
  <c r="K567" i="6"/>
  <c r="F567" i="6"/>
  <c r="M566" i="6"/>
  <c r="K566" i="6"/>
  <c r="F566" i="6"/>
  <c r="M565" i="6"/>
  <c r="K565" i="6"/>
  <c r="F565" i="6"/>
  <c r="M564" i="6"/>
  <c r="K564" i="6"/>
  <c r="F564" i="6"/>
  <c r="M563" i="6"/>
  <c r="K563" i="6"/>
  <c r="F563" i="6"/>
  <c r="M562" i="6"/>
  <c r="K562" i="6"/>
  <c r="F562" i="6"/>
  <c r="M561" i="6"/>
  <c r="K561" i="6"/>
  <c r="F561" i="6"/>
  <c r="M560" i="6"/>
  <c r="K560" i="6"/>
  <c r="F560" i="6"/>
  <c r="M559" i="6"/>
  <c r="K559" i="6"/>
  <c r="F559" i="6"/>
  <c r="M558" i="6"/>
  <c r="K558" i="6"/>
  <c r="F558" i="6"/>
  <c r="K557" i="6"/>
  <c r="F557" i="6"/>
  <c r="K556" i="6"/>
  <c r="F556" i="6"/>
  <c r="M555" i="6"/>
  <c r="K555" i="6"/>
  <c r="F555" i="6"/>
  <c r="M554" i="6"/>
  <c r="K554" i="6"/>
  <c r="F554" i="6"/>
  <c r="M553" i="6"/>
  <c r="K553" i="6"/>
  <c r="F553" i="6"/>
  <c r="M552" i="6"/>
  <c r="K552" i="6"/>
  <c r="F552" i="6"/>
  <c r="M551" i="6"/>
  <c r="K551" i="6"/>
  <c r="F551" i="6"/>
  <c r="K550" i="6"/>
  <c r="F550" i="6"/>
  <c r="M549" i="6"/>
  <c r="K549" i="6"/>
  <c r="I549" i="6"/>
  <c r="I550" i="6" s="1"/>
  <c r="I551" i="6" s="1"/>
  <c r="I552" i="6" s="1"/>
  <c r="I553" i="6" s="1"/>
  <c r="I554" i="6" s="1"/>
  <c r="I555" i="6" s="1"/>
  <c r="I556" i="6" s="1"/>
  <c r="H549" i="6"/>
  <c r="H550" i="6" s="1"/>
  <c r="H551" i="6" s="1"/>
  <c r="H552" i="6" s="1"/>
  <c r="H553" i="6" s="1"/>
  <c r="H554" i="6" s="1"/>
  <c r="H555" i="6" s="1"/>
  <c r="H556" i="6" s="1"/>
  <c r="H557" i="6" s="1"/>
  <c r="H558" i="6" s="1"/>
  <c r="H559" i="6" s="1"/>
  <c r="H560" i="6" s="1"/>
  <c r="H561" i="6" s="1"/>
  <c r="H562" i="6" s="1"/>
  <c r="H563" i="6" s="1"/>
  <c r="H564" i="6" s="1"/>
  <c r="H565" i="6" s="1"/>
  <c r="H566" i="6" s="1"/>
  <c r="H567" i="6" s="1"/>
  <c r="H568" i="6" s="1"/>
  <c r="H569" i="6" s="1"/>
  <c r="H570" i="6" s="1"/>
  <c r="H571" i="6" s="1"/>
  <c r="H572" i="6" s="1"/>
  <c r="H573" i="6" s="1"/>
  <c r="H574" i="6" s="1"/>
  <c r="H575" i="6" s="1"/>
  <c r="H576" i="6" s="1"/>
  <c r="H577" i="6" s="1"/>
  <c r="H578" i="6" s="1"/>
  <c r="H579" i="6" s="1"/>
  <c r="H580" i="6" s="1"/>
  <c r="H581" i="6" s="1"/>
  <c r="H582" i="6" s="1"/>
  <c r="F549" i="6"/>
  <c r="E549" i="6"/>
  <c r="E550" i="6" s="1"/>
  <c r="E551" i="6" s="1"/>
  <c r="E552" i="6" s="1"/>
  <c r="E553" i="6" s="1"/>
  <c r="E554" i="6" s="1"/>
  <c r="E555" i="6" s="1"/>
  <c r="E556" i="6" s="1"/>
  <c r="E557" i="6" s="1"/>
  <c r="E558" i="6" s="1"/>
  <c r="E559" i="6" s="1"/>
  <c r="E560" i="6" s="1"/>
  <c r="E561" i="6" s="1"/>
  <c r="E562" i="6" s="1"/>
  <c r="E563" i="6" s="1"/>
  <c r="E564" i="6" s="1"/>
  <c r="E565" i="6" s="1"/>
  <c r="E566" i="6" s="1"/>
  <c r="E567" i="6" s="1"/>
  <c r="E568" i="6" s="1"/>
  <c r="E569" i="6" s="1"/>
  <c r="E570" i="6" s="1"/>
  <c r="E571" i="6" s="1"/>
  <c r="E572" i="6" s="1"/>
  <c r="E573" i="6" s="1"/>
  <c r="E574" i="6" s="1"/>
  <c r="E575" i="6" s="1"/>
  <c r="E576" i="6" s="1"/>
  <c r="E577" i="6" s="1"/>
  <c r="E578" i="6" s="1"/>
  <c r="E579" i="6" s="1"/>
  <c r="E580" i="6" s="1"/>
  <c r="E581" i="6" s="1"/>
  <c r="E582" i="6" s="1"/>
  <c r="M548" i="6"/>
  <c r="K548" i="6"/>
  <c r="F548" i="6"/>
  <c r="M547" i="6"/>
  <c r="K547" i="6"/>
  <c r="F547" i="6"/>
  <c r="M546" i="6"/>
  <c r="K546" i="6"/>
  <c r="F546" i="6"/>
  <c r="K545" i="6"/>
  <c r="F545" i="6"/>
  <c r="K544" i="6"/>
  <c r="F544" i="6"/>
  <c r="M543" i="6"/>
  <c r="K543" i="6"/>
  <c r="F543" i="6"/>
  <c r="M542" i="6"/>
  <c r="K542" i="6"/>
  <c r="F542" i="6"/>
  <c r="M541" i="6"/>
  <c r="K541" i="6"/>
  <c r="F541" i="6"/>
  <c r="M540" i="6"/>
  <c r="K540" i="6"/>
  <c r="F540" i="6"/>
  <c r="M539" i="6"/>
  <c r="K539" i="6"/>
  <c r="F539" i="6"/>
  <c r="K538" i="6"/>
  <c r="F538" i="6"/>
  <c r="M537" i="6"/>
  <c r="K537" i="6"/>
  <c r="F537" i="6"/>
  <c r="M536" i="6"/>
  <c r="K536" i="6"/>
  <c r="F536" i="6"/>
  <c r="M535" i="6"/>
  <c r="K535" i="6"/>
  <c r="F535" i="6"/>
  <c r="M534" i="6"/>
  <c r="K534" i="6"/>
  <c r="F534" i="6"/>
  <c r="K533" i="6"/>
  <c r="F533" i="6"/>
  <c r="K532" i="6"/>
  <c r="F532" i="6"/>
  <c r="M531" i="6"/>
  <c r="K531" i="6"/>
  <c r="F531" i="6"/>
  <c r="M530" i="6"/>
  <c r="K530" i="6"/>
  <c r="F530" i="6"/>
  <c r="M529" i="6"/>
  <c r="K529" i="6"/>
  <c r="F529" i="6"/>
  <c r="M528" i="6"/>
  <c r="K528" i="6"/>
  <c r="F528" i="6"/>
  <c r="M527" i="6"/>
  <c r="K527" i="6"/>
  <c r="F527" i="6"/>
  <c r="K526" i="6"/>
  <c r="F526" i="6"/>
  <c r="M525" i="6"/>
  <c r="K525" i="6"/>
  <c r="F525" i="6"/>
  <c r="M524" i="6"/>
  <c r="K524" i="6"/>
  <c r="F524" i="6"/>
  <c r="M523" i="6"/>
  <c r="K523" i="6"/>
  <c r="F523" i="6"/>
  <c r="M522" i="6"/>
  <c r="K522" i="6"/>
  <c r="F522" i="6"/>
  <c r="K521" i="6"/>
  <c r="F521" i="6"/>
  <c r="K520" i="6"/>
  <c r="F520" i="6"/>
  <c r="M519" i="6"/>
  <c r="K519" i="6"/>
  <c r="F519" i="6"/>
  <c r="M518" i="6"/>
  <c r="K518" i="6"/>
  <c r="F518" i="6"/>
  <c r="M517" i="6"/>
  <c r="K517" i="6"/>
  <c r="I517" i="6"/>
  <c r="H517" i="6"/>
  <c r="H518" i="6" s="1"/>
  <c r="H519" i="6" s="1"/>
  <c r="H520" i="6" s="1"/>
  <c r="H521" i="6" s="1"/>
  <c r="H522" i="6" s="1"/>
  <c r="H523" i="6" s="1"/>
  <c r="H524" i="6" s="1"/>
  <c r="H525" i="6" s="1"/>
  <c r="H526" i="6" s="1"/>
  <c r="H527" i="6" s="1"/>
  <c r="H528" i="6" s="1"/>
  <c r="H529" i="6" s="1"/>
  <c r="H530" i="6" s="1"/>
  <c r="H531" i="6" s="1"/>
  <c r="H532" i="6" s="1"/>
  <c r="H533" i="6" s="1"/>
  <c r="H534" i="6" s="1"/>
  <c r="H535" i="6" s="1"/>
  <c r="H536" i="6" s="1"/>
  <c r="H537" i="6" s="1"/>
  <c r="H538" i="6" s="1"/>
  <c r="H539" i="6" s="1"/>
  <c r="H540" i="6" s="1"/>
  <c r="H541" i="6" s="1"/>
  <c r="H542" i="6" s="1"/>
  <c r="H543" i="6" s="1"/>
  <c r="H544" i="6" s="1"/>
  <c r="H545" i="6" s="1"/>
  <c r="H546" i="6" s="1"/>
  <c r="H547" i="6" s="1"/>
  <c r="H548" i="6" s="1"/>
  <c r="F517" i="6"/>
  <c r="E517" i="6"/>
  <c r="E518" i="6" s="1"/>
  <c r="E519" i="6" s="1"/>
  <c r="E520" i="6" s="1"/>
  <c r="E521" i="6" s="1"/>
  <c r="E522" i="6" s="1"/>
  <c r="E523" i="6" s="1"/>
  <c r="E524" i="6" s="1"/>
  <c r="E525" i="6" s="1"/>
  <c r="E526" i="6" s="1"/>
  <c r="E527" i="6" s="1"/>
  <c r="E528" i="6" s="1"/>
  <c r="E529" i="6" s="1"/>
  <c r="E530" i="6" s="1"/>
  <c r="E531" i="6" s="1"/>
  <c r="E532" i="6" s="1"/>
  <c r="E533" i="6" s="1"/>
  <c r="E534" i="6" s="1"/>
  <c r="E535" i="6" s="1"/>
  <c r="E536" i="6" s="1"/>
  <c r="E537" i="6" s="1"/>
  <c r="E538" i="6" s="1"/>
  <c r="E539" i="6" s="1"/>
  <c r="E540" i="6" s="1"/>
  <c r="E541" i="6" s="1"/>
  <c r="E542" i="6" s="1"/>
  <c r="E543" i="6" s="1"/>
  <c r="E544" i="6" s="1"/>
  <c r="E545" i="6" s="1"/>
  <c r="E546" i="6" s="1"/>
  <c r="E547" i="6" s="1"/>
  <c r="E548" i="6" s="1"/>
  <c r="M516" i="6"/>
  <c r="K516" i="6"/>
  <c r="F516" i="6"/>
  <c r="M515" i="6"/>
  <c r="K515" i="6"/>
  <c r="F515" i="6"/>
  <c r="K514" i="6"/>
  <c r="F514" i="6"/>
  <c r="M513" i="6"/>
  <c r="K513" i="6"/>
  <c r="F513" i="6"/>
  <c r="M512" i="6"/>
  <c r="K512" i="6"/>
  <c r="F512" i="6"/>
  <c r="M511" i="6"/>
  <c r="K511" i="6"/>
  <c r="F511" i="6"/>
  <c r="M510" i="6"/>
  <c r="K510" i="6"/>
  <c r="F510" i="6"/>
  <c r="K509" i="6"/>
  <c r="F509" i="6"/>
  <c r="K508" i="6"/>
  <c r="F508" i="6"/>
  <c r="M507" i="6"/>
  <c r="K507" i="6"/>
  <c r="F507" i="6"/>
  <c r="M506" i="6"/>
  <c r="K506" i="6"/>
  <c r="F506" i="6"/>
  <c r="M505" i="6"/>
  <c r="K505" i="6"/>
  <c r="F505" i="6"/>
  <c r="M504" i="6"/>
  <c r="K504" i="6"/>
  <c r="F504" i="6"/>
  <c r="M503" i="6"/>
  <c r="K503" i="6"/>
  <c r="F503" i="6"/>
  <c r="M502" i="6"/>
  <c r="K502" i="6"/>
  <c r="F502" i="6"/>
  <c r="M501" i="6"/>
  <c r="K501" i="6"/>
  <c r="F501" i="6"/>
  <c r="M500" i="6"/>
  <c r="K500" i="6"/>
  <c r="F500" i="6"/>
  <c r="M499" i="6"/>
  <c r="K499" i="6"/>
  <c r="F499" i="6"/>
  <c r="M498" i="6"/>
  <c r="K498" i="6"/>
  <c r="F498" i="6"/>
  <c r="K497" i="6"/>
  <c r="F497" i="6"/>
  <c r="K496" i="6"/>
  <c r="F496" i="6"/>
  <c r="M495" i="6"/>
  <c r="K495" i="6"/>
  <c r="F495" i="6"/>
  <c r="M494" i="6"/>
  <c r="K494" i="6"/>
  <c r="F494" i="6"/>
  <c r="M493" i="6"/>
  <c r="K493" i="6"/>
  <c r="F493" i="6"/>
  <c r="M492" i="6"/>
  <c r="K492" i="6"/>
  <c r="F492" i="6"/>
  <c r="M491" i="6"/>
  <c r="K491" i="6"/>
  <c r="F491" i="6"/>
  <c r="K490" i="6"/>
  <c r="F490" i="6"/>
  <c r="M489" i="6"/>
  <c r="K489" i="6"/>
  <c r="F489" i="6"/>
  <c r="M488" i="6"/>
  <c r="K488" i="6"/>
  <c r="I488" i="6"/>
  <c r="H488" i="6"/>
  <c r="H489" i="6" s="1"/>
  <c r="H490" i="6" s="1"/>
  <c r="H491" i="6" s="1"/>
  <c r="H492" i="6" s="1"/>
  <c r="H493" i="6" s="1"/>
  <c r="H494" i="6" s="1"/>
  <c r="H495" i="6" s="1"/>
  <c r="H496" i="6" s="1"/>
  <c r="H497" i="6" s="1"/>
  <c r="H498" i="6" s="1"/>
  <c r="H499" i="6" s="1"/>
  <c r="H500" i="6" s="1"/>
  <c r="H501" i="6" s="1"/>
  <c r="H502" i="6" s="1"/>
  <c r="H503" i="6" s="1"/>
  <c r="H504" i="6" s="1"/>
  <c r="H505" i="6" s="1"/>
  <c r="H506" i="6" s="1"/>
  <c r="H507" i="6" s="1"/>
  <c r="H508" i="6" s="1"/>
  <c r="H509" i="6" s="1"/>
  <c r="H510" i="6" s="1"/>
  <c r="H511" i="6" s="1"/>
  <c r="H512" i="6" s="1"/>
  <c r="H513" i="6" s="1"/>
  <c r="H514" i="6" s="1"/>
  <c r="H515" i="6" s="1"/>
  <c r="H516" i="6" s="1"/>
  <c r="F488" i="6"/>
  <c r="E488" i="6"/>
  <c r="E489" i="6" s="1"/>
  <c r="E490" i="6" s="1"/>
  <c r="E491" i="6" s="1"/>
  <c r="E492" i="6" s="1"/>
  <c r="E493" i="6" s="1"/>
  <c r="E494" i="6" s="1"/>
  <c r="E495" i="6" s="1"/>
  <c r="E496" i="6" s="1"/>
  <c r="E497" i="6" s="1"/>
  <c r="E498" i="6" s="1"/>
  <c r="E499" i="6" s="1"/>
  <c r="E500" i="6" s="1"/>
  <c r="E501" i="6" s="1"/>
  <c r="E502" i="6" s="1"/>
  <c r="E503" i="6" s="1"/>
  <c r="E504" i="6" s="1"/>
  <c r="E505" i="6" s="1"/>
  <c r="E506" i="6" s="1"/>
  <c r="E507" i="6" s="1"/>
  <c r="E508" i="6" s="1"/>
  <c r="E509" i="6" s="1"/>
  <c r="E510" i="6" s="1"/>
  <c r="E511" i="6" s="1"/>
  <c r="E512" i="6" s="1"/>
  <c r="E513" i="6" s="1"/>
  <c r="E514" i="6" s="1"/>
  <c r="E515" i="6" s="1"/>
  <c r="E516" i="6" s="1"/>
  <c r="M487" i="6"/>
  <c r="K487" i="6"/>
  <c r="F487" i="6"/>
  <c r="M486" i="6"/>
  <c r="K486" i="6"/>
  <c r="F486" i="6"/>
  <c r="M485" i="6"/>
  <c r="K485" i="6"/>
  <c r="F485" i="6"/>
  <c r="K484" i="6"/>
  <c r="F484" i="6"/>
  <c r="M483" i="6"/>
  <c r="K483" i="6"/>
  <c r="F483" i="6"/>
  <c r="M482" i="6"/>
  <c r="K482" i="6"/>
  <c r="F482" i="6"/>
  <c r="M481" i="6"/>
  <c r="K481" i="6"/>
  <c r="F481" i="6"/>
  <c r="M480" i="6"/>
  <c r="K480" i="6"/>
  <c r="F480" i="6"/>
  <c r="M479" i="6"/>
  <c r="K479" i="6"/>
  <c r="F479" i="6"/>
  <c r="K478" i="6"/>
  <c r="F478" i="6"/>
  <c r="M477" i="6"/>
  <c r="K477" i="6"/>
  <c r="F477" i="6"/>
  <c r="M476" i="6"/>
  <c r="K476" i="6"/>
  <c r="I476" i="6"/>
  <c r="H476" i="6"/>
  <c r="H477" i="6" s="1"/>
  <c r="H478" i="6" s="1"/>
  <c r="H479" i="6" s="1"/>
  <c r="H480" i="6" s="1"/>
  <c r="H481" i="6" s="1"/>
  <c r="H482" i="6" s="1"/>
  <c r="H483" i="6" s="1"/>
  <c r="H484" i="6" s="1"/>
  <c r="H485" i="6" s="1"/>
  <c r="H486" i="6" s="1"/>
  <c r="H487" i="6" s="1"/>
  <c r="F476" i="6"/>
  <c r="E476" i="6"/>
  <c r="E477" i="6" s="1"/>
  <c r="E478" i="6" s="1"/>
  <c r="E479" i="6" s="1"/>
  <c r="E480" i="6" s="1"/>
  <c r="E481" i="6" s="1"/>
  <c r="E482" i="6" s="1"/>
  <c r="E483" i="6" s="1"/>
  <c r="E484" i="6" s="1"/>
  <c r="E485" i="6" s="1"/>
  <c r="E486" i="6" s="1"/>
  <c r="E487" i="6" s="1"/>
  <c r="M475" i="6"/>
  <c r="K475" i="6"/>
  <c r="F475" i="6"/>
  <c r="M474" i="6"/>
  <c r="K474" i="6"/>
  <c r="F474" i="6"/>
  <c r="K473" i="6"/>
  <c r="F473" i="6"/>
  <c r="K472" i="6"/>
  <c r="F472" i="6"/>
  <c r="M471" i="6"/>
  <c r="K471" i="6"/>
  <c r="F471" i="6"/>
  <c r="M470" i="6"/>
  <c r="K470" i="6"/>
  <c r="F470" i="6"/>
  <c r="M469" i="6"/>
  <c r="K469" i="6"/>
  <c r="F469" i="6"/>
  <c r="M468" i="6"/>
  <c r="K468" i="6"/>
  <c r="F468" i="6"/>
  <c r="M467" i="6"/>
  <c r="K467" i="6"/>
  <c r="F467" i="6"/>
  <c r="K466" i="6"/>
  <c r="F466" i="6"/>
  <c r="M465" i="6"/>
  <c r="K465" i="6"/>
  <c r="F465" i="6"/>
  <c r="M464" i="6"/>
  <c r="K464" i="6"/>
  <c r="F464" i="6"/>
  <c r="M463" i="6"/>
  <c r="K463" i="6"/>
  <c r="F463" i="6"/>
  <c r="M462" i="6"/>
  <c r="K462" i="6"/>
  <c r="F462" i="6"/>
  <c r="M461" i="6"/>
  <c r="K461" i="6"/>
  <c r="F461" i="6"/>
  <c r="K460" i="6"/>
  <c r="F460" i="6"/>
  <c r="M459" i="6"/>
  <c r="K459" i="6"/>
  <c r="F459" i="6"/>
  <c r="M458" i="6"/>
  <c r="K458" i="6"/>
  <c r="F458" i="6"/>
  <c r="M457" i="6"/>
  <c r="K457" i="6"/>
  <c r="F457" i="6"/>
  <c r="M456" i="6"/>
  <c r="K456" i="6"/>
  <c r="F456" i="6"/>
  <c r="M455" i="6"/>
  <c r="K455" i="6"/>
  <c r="F455" i="6"/>
  <c r="K454" i="6"/>
  <c r="F454" i="6"/>
  <c r="M453" i="6"/>
  <c r="K453" i="6"/>
  <c r="F453" i="6"/>
  <c r="M452" i="6"/>
  <c r="K452" i="6"/>
  <c r="F452" i="6"/>
  <c r="M451" i="6"/>
  <c r="K451" i="6"/>
  <c r="F451" i="6"/>
  <c r="M450" i="6"/>
  <c r="K450" i="6"/>
  <c r="I450" i="6"/>
  <c r="H450" i="6"/>
  <c r="H451" i="6" s="1"/>
  <c r="H452" i="6" s="1"/>
  <c r="H453" i="6" s="1"/>
  <c r="H454" i="6" s="1"/>
  <c r="H455" i="6" s="1"/>
  <c r="H456" i="6" s="1"/>
  <c r="H457" i="6" s="1"/>
  <c r="H458" i="6" s="1"/>
  <c r="H459" i="6" s="1"/>
  <c r="H460" i="6" s="1"/>
  <c r="H461" i="6" s="1"/>
  <c r="H462" i="6" s="1"/>
  <c r="H463" i="6" s="1"/>
  <c r="H464" i="6" s="1"/>
  <c r="H465" i="6" s="1"/>
  <c r="H466" i="6" s="1"/>
  <c r="H467" i="6" s="1"/>
  <c r="H468" i="6" s="1"/>
  <c r="H469" i="6" s="1"/>
  <c r="H470" i="6" s="1"/>
  <c r="H471" i="6" s="1"/>
  <c r="H472" i="6" s="1"/>
  <c r="H473" i="6" s="1"/>
  <c r="H474" i="6" s="1"/>
  <c r="H475" i="6" s="1"/>
  <c r="F450" i="6"/>
  <c r="E450" i="6"/>
  <c r="E451" i="6" s="1"/>
  <c r="E452" i="6" s="1"/>
  <c r="E453" i="6" s="1"/>
  <c r="E454" i="6" s="1"/>
  <c r="E455" i="6" s="1"/>
  <c r="E456" i="6" s="1"/>
  <c r="E457" i="6" s="1"/>
  <c r="E458" i="6" s="1"/>
  <c r="E459" i="6" s="1"/>
  <c r="E460" i="6" s="1"/>
  <c r="E461" i="6" s="1"/>
  <c r="E462" i="6" s="1"/>
  <c r="E463" i="6" s="1"/>
  <c r="E464" i="6" s="1"/>
  <c r="E465" i="6" s="1"/>
  <c r="E466" i="6" s="1"/>
  <c r="E467" i="6" s="1"/>
  <c r="E468" i="6" s="1"/>
  <c r="E469" i="6" s="1"/>
  <c r="E470" i="6" s="1"/>
  <c r="E471" i="6" s="1"/>
  <c r="E472" i="6" s="1"/>
  <c r="E473" i="6" s="1"/>
  <c r="E474" i="6" s="1"/>
  <c r="E475" i="6" s="1"/>
  <c r="M449" i="6"/>
  <c r="K449" i="6"/>
  <c r="F449" i="6"/>
  <c r="K448" i="6"/>
  <c r="F448" i="6"/>
  <c r="M447" i="6"/>
  <c r="K447" i="6"/>
  <c r="F447" i="6"/>
  <c r="M446" i="6"/>
  <c r="K446" i="6"/>
  <c r="F446" i="6"/>
  <c r="M445" i="6"/>
  <c r="K445" i="6"/>
  <c r="I445" i="6"/>
  <c r="H445" i="6"/>
  <c r="H446" i="6" s="1"/>
  <c r="H447" i="6" s="1"/>
  <c r="H448" i="6" s="1"/>
  <c r="H449" i="6" s="1"/>
  <c r="F445" i="6"/>
  <c r="E445" i="6"/>
  <c r="E446" i="6" s="1"/>
  <c r="E447" i="6" s="1"/>
  <c r="E448" i="6" s="1"/>
  <c r="E449" i="6" s="1"/>
  <c r="M444" i="6"/>
  <c r="K444" i="6"/>
  <c r="F444" i="6"/>
  <c r="M443" i="6"/>
  <c r="K443" i="6"/>
  <c r="F443" i="6"/>
  <c r="M442" i="6"/>
  <c r="K442" i="6"/>
  <c r="F442" i="6"/>
  <c r="M441" i="6"/>
  <c r="K441" i="6"/>
  <c r="F441" i="6"/>
  <c r="M440" i="6"/>
  <c r="K440" i="6"/>
  <c r="F440" i="6"/>
  <c r="M439" i="6"/>
  <c r="K439" i="6"/>
  <c r="F439" i="6"/>
  <c r="M438" i="6"/>
  <c r="K438" i="6"/>
  <c r="F438" i="6"/>
  <c r="K437" i="6"/>
  <c r="F437" i="6"/>
  <c r="K436" i="6"/>
  <c r="F436" i="6"/>
  <c r="M435" i="6"/>
  <c r="K435" i="6"/>
  <c r="F435" i="6"/>
  <c r="M434" i="6"/>
  <c r="K434" i="6"/>
  <c r="F434" i="6"/>
  <c r="M433" i="6"/>
  <c r="K433" i="6"/>
  <c r="F433" i="6"/>
  <c r="M432" i="6"/>
  <c r="K432" i="6"/>
  <c r="F432" i="6"/>
  <c r="M431" i="6"/>
  <c r="K431" i="6"/>
  <c r="F431" i="6"/>
  <c r="K430" i="6"/>
  <c r="F430" i="6"/>
  <c r="M429" i="6"/>
  <c r="K429" i="6"/>
  <c r="I429" i="6"/>
  <c r="H429" i="6"/>
  <c r="H430" i="6" s="1"/>
  <c r="H431" i="6" s="1"/>
  <c r="H432" i="6" s="1"/>
  <c r="H433" i="6" s="1"/>
  <c r="H434" i="6" s="1"/>
  <c r="H435" i="6" s="1"/>
  <c r="H436" i="6" s="1"/>
  <c r="H437" i="6" s="1"/>
  <c r="H438" i="6" s="1"/>
  <c r="H439" i="6" s="1"/>
  <c r="H440" i="6" s="1"/>
  <c r="H441" i="6" s="1"/>
  <c r="H442" i="6" s="1"/>
  <c r="H443" i="6" s="1"/>
  <c r="H444" i="6" s="1"/>
  <c r="F429" i="6"/>
  <c r="E429" i="6"/>
  <c r="E430" i="6" s="1"/>
  <c r="E431" i="6" s="1"/>
  <c r="E432" i="6" s="1"/>
  <c r="E433" i="6" s="1"/>
  <c r="E434" i="6" s="1"/>
  <c r="E435" i="6" s="1"/>
  <c r="E436" i="6" s="1"/>
  <c r="E437" i="6" s="1"/>
  <c r="E438" i="6" s="1"/>
  <c r="E439" i="6" s="1"/>
  <c r="E440" i="6" s="1"/>
  <c r="E441" i="6" s="1"/>
  <c r="E442" i="6" s="1"/>
  <c r="E443" i="6" s="1"/>
  <c r="E444" i="6" s="1"/>
  <c r="M428" i="6"/>
  <c r="K428" i="6"/>
  <c r="F428" i="6"/>
  <c r="M427" i="6"/>
  <c r="K427" i="6"/>
  <c r="F427" i="6"/>
  <c r="M426" i="6"/>
  <c r="K426" i="6"/>
  <c r="F426" i="6"/>
  <c r="K425" i="6"/>
  <c r="F425" i="6"/>
  <c r="K424" i="6"/>
  <c r="F424" i="6"/>
  <c r="M423" i="6"/>
  <c r="K423" i="6"/>
  <c r="F423" i="6"/>
  <c r="M422" i="6"/>
  <c r="K422" i="6"/>
  <c r="F422" i="6"/>
  <c r="M421" i="6"/>
  <c r="K421" i="6"/>
  <c r="F421" i="6"/>
  <c r="M420" i="6"/>
  <c r="K420" i="6"/>
  <c r="F420" i="6"/>
  <c r="M419" i="6"/>
  <c r="K419" i="6"/>
  <c r="F419" i="6"/>
  <c r="K418" i="6"/>
  <c r="F418" i="6"/>
  <c r="M417" i="6"/>
  <c r="K417" i="6"/>
  <c r="F417" i="6"/>
  <c r="M416" i="6"/>
  <c r="K416" i="6"/>
  <c r="F416" i="6"/>
  <c r="M415" i="6"/>
  <c r="K415" i="6"/>
  <c r="F415" i="6"/>
  <c r="M414" i="6"/>
  <c r="K414" i="6"/>
  <c r="F414" i="6"/>
  <c r="M413" i="6"/>
  <c r="K413" i="6"/>
  <c r="F413" i="6"/>
  <c r="K412" i="6"/>
  <c r="F412" i="6"/>
  <c r="M411" i="6"/>
  <c r="K411" i="6"/>
  <c r="F411" i="6"/>
  <c r="M410" i="6"/>
  <c r="K410" i="6"/>
  <c r="F410" i="6"/>
  <c r="M409" i="6"/>
  <c r="K409" i="6"/>
  <c r="F409" i="6"/>
  <c r="M408" i="6"/>
  <c r="K408" i="6"/>
  <c r="F408" i="6"/>
  <c r="M407" i="6"/>
  <c r="K407" i="6"/>
  <c r="F407" i="6"/>
  <c r="M406" i="6"/>
  <c r="K406" i="6"/>
  <c r="F406" i="6"/>
  <c r="M405" i="6"/>
  <c r="K405" i="6"/>
  <c r="F405" i="6"/>
  <c r="M404" i="6"/>
  <c r="K404" i="6"/>
  <c r="F404" i="6"/>
  <c r="M403" i="6"/>
  <c r="K403" i="6"/>
  <c r="F403" i="6"/>
  <c r="M402" i="6"/>
  <c r="K402" i="6"/>
  <c r="F402" i="6"/>
  <c r="K401" i="6"/>
  <c r="F401" i="6"/>
  <c r="K400" i="6"/>
  <c r="F400" i="6"/>
  <c r="M399" i="6"/>
  <c r="K399" i="6"/>
  <c r="F399" i="6"/>
  <c r="M398" i="6"/>
  <c r="K398" i="6"/>
  <c r="F398" i="6"/>
  <c r="M397" i="6"/>
  <c r="K397" i="6"/>
  <c r="F397" i="6"/>
  <c r="M396" i="6"/>
  <c r="K396" i="6"/>
  <c r="F396" i="6"/>
  <c r="M395" i="6"/>
  <c r="K395" i="6"/>
  <c r="F395" i="6"/>
  <c r="K394" i="6"/>
  <c r="F394" i="6"/>
  <c r="M393" i="6"/>
  <c r="K393" i="6"/>
  <c r="F393" i="6"/>
  <c r="M392" i="6"/>
  <c r="K392" i="6"/>
  <c r="F392" i="6"/>
  <c r="M391" i="6"/>
  <c r="K391" i="6"/>
  <c r="F391" i="6"/>
  <c r="M390" i="6"/>
  <c r="K390" i="6"/>
  <c r="F390" i="6"/>
  <c r="K389" i="6"/>
  <c r="F389" i="6"/>
  <c r="K388" i="6"/>
  <c r="F388" i="6"/>
  <c r="M387" i="6"/>
  <c r="K387" i="6"/>
  <c r="F387" i="6"/>
  <c r="M386" i="6"/>
  <c r="K386" i="6"/>
  <c r="F386" i="6"/>
  <c r="M385" i="6"/>
  <c r="K385" i="6"/>
  <c r="F385" i="6"/>
  <c r="M384" i="6"/>
  <c r="K384" i="6"/>
  <c r="F384" i="6"/>
  <c r="M383" i="6"/>
  <c r="K383" i="6"/>
  <c r="F383" i="6"/>
  <c r="M382" i="6"/>
  <c r="K382" i="6"/>
  <c r="F382" i="6"/>
  <c r="M381" i="6"/>
  <c r="K381" i="6"/>
  <c r="F381" i="6"/>
  <c r="M380" i="6"/>
  <c r="K380" i="6"/>
  <c r="F380" i="6"/>
  <c r="M379" i="6"/>
  <c r="K379" i="6"/>
  <c r="F379" i="6"/>
  <c r="M378" i="6"/>
  <c r="K378" i="6"/>
  <c r="F378" i="6"/>
  <c r="K377" i="6"/>
  <c r="F377" i="6"/>
  <c r="K376" i="6"/>
  <c r="F376" i="6"/>
  <c r="M375" i="6"/>
  <c r="K375" i="6"/>
  <c r="F375" i="6"/>
  <c r="M374" i="6"/>
  <c r="K374" i="6"/>
  <c r="F374" i="6"/>
  <c r="M373" i="6"/>
  <c r="K373" i="6"/>
  <c r="F373" i="6"/>
  <c r="M372" i="6"/>
  <c r="K372" i="6"/>
  <c r="F372" i="6"/>
  <c r="M371" i="6"/>
  <c r="K371" i="6"/>
  <c r="F371" i="6"/>
  <c r="M370" i="6"/>
  <c r="K370" i="6"/>
  <c r="F370" i="6"/>
  <c r="M369" i="6"/>
  <c r="K369" i="6"/>
  <c r="F369" i="6"/>
  <c r="M368" i="6"/>
  <c r="K368" i="6"/>
  <c r="F368" i="6"/>
  <c r="M367" i="6"/>
  <c r="K367" i="6"/>
  <c r="F367" i="6"/>
  <c r="M366" i="6"/>
  <c r="K366" i="6"/>
  <c r="F366" i="6"/>
  <c r="M365" i="6"/>
  <c r="K365" i="6"/>
  <c r="F365" i="6"/>
  <c r="K364" i="6"/>
  <c r="F364" i="6"/>
  <c r="M363" i="6"/>
  <c r="K363" i="6"/>
  <c r="I363" i="6"/>
  <c r="H363" i="6"/>
  <c r="H364" i="6" s="1"/>
  <c r="H365" i="6" s="1"/>
  <c r="H366" i="6" s="1"/>
  <c r="H367" i="6" s="1"/>
  <c r="H368" i="6" s="1"/>
  <c r="H369" i="6" s="1"/>
  <c r="H370" i="6" s="1"/>
  <c r="H371" i="6" s="1"/>
  <c r="H372" i="6" s="1"/>
  <c r="H373" i="6" s="1"/>
  <c r="H374" i="6" s="1"/>
  <c r="H375" i="6" s="1"/>
  <c r="H376" i="6" s="1"/>
  <c r="H377" i="6" s="1"/>
  <c r="H378" i="6" s="1"/>
  <c r="H379" i="6" s="1"/>
  <c r="H380" i="6" s="1"/>
  <c r="H381" i="6" s="1"/>
  <c r="H382" i="6" s="1"/>
  <c r="H383" i="6" s="1"/>
  <c r="H384" i="6" s="1"/>
  <c r="H385" i="6" s="1"/>
  <c r="H386" i="6" s="1"/>
  <c r="H387" i="6" s="1"/>
  <c r="H388" i="6" s="1"/>
  <c r="H389" i="6" s="1"/>
  <c r="H390" i="6" s="1"/>
  <c r="H391" i="6" s="1"/>
  <c r="H392" i="6" s="1"/>
  <c r="H393" i="6" s="1"/>
  <c r="H394" i="6" s="1"/>
  <c r="H395" i="6" s="1"/>
  <c r="H396" i="6" s="1"/>
  <c r="H397" i="6" s="1"/>
  <c r="H398" i="6" s="1"/>
  <c r="H399" i="6" s="1"/>
  <c r="H400" i="6" s="1"/>
  <c r="H401" i="6" s="1"/>
  <c r="H402" i="6" s="1"/>
  <c r="H403" i="6" s="1"/>
  <c r="H404" i="6" s="1"/>
  <c r="H405" i="6" s="1"/>
  <c r="H406" i="6" s="1"/>
  <c r="H407" i="6" s="1"/>
  <c r="H408" i="6" s="1"/>
  <c r="H409" i="6" s="1"/>
  <c r="H410" i="6" s="1"/>
  <c r="H411" i="6" s="1"/>
  <c r="H412" i="6" s="1"/>
  <c r="H413" i="6" s="1"/>
  <c r="H414" i="6" s="1"/>
  <c r="H415" i="6" s="1"/>
  <c r="H416" i="6" s="1"/>
  <c r="H417" i="6" s="1"/>
  <c r="H418" i="6" s="1"/>
  <c r="H419" i="6" s="1"/>
  <c r="H420" i="6" s="1"/>
  <c r="H421" i="6" s="1"/>
  <c r="H422" i="6" s="1"/>
  <c r="H423" i="6" s="1"/>
  <c r="H424" i="6" s="1"/>
  <c r="H425" i="6" s="1"/>
  <c r="H426" i="6" s="1"/>
  <c r="H427" i="6" s="1"/>
  <c r="H428" i="6" s="1"/>
  <c r="F363" i="6"/>
  <c r="E363" i="6"/>
  <c r="E364" i="6" s="1"/>
  <c r="E365" i="6" s="1"/>
  <c r="E366" i="6" s="1"/>
  <c r="E367" i="6" s="1"/>
  <c r="E368" i="6" s="1"/>
  <c r="E369" i="6" s="1"/>
  <c r="E370" i="6" s="1"/>
  <c r="E371" i="6" s="1"/>
  <c r="E372" i="6" s="1"/>
  <c r="E373" i="6" s="1"/>
  <c r="E374" i="6" s="1"/>
  <c r="E375" i="6" s="1"/>
  <c r="E376" i="6" s="1"/>
  <c r="E377" i="6" s="1"/>
  <c r="E378" i="6" s="1"/>
  <c r="E379" i="6" s="1"/>
  <c r="E380" i="6" s="1"/>
  <c r="E381" i="6" s="1"/>
  <c r="E382" i="6" s="1"/>
  <c r="E383" i="6" s="1"/>
  <c r="E384" i="6" s="1"/>
  <c r="E385" i="6" s="1"/>
  <c r="E386" i="6" s="1"/>
  <c r="E387" i="6" s="1"/>
  <c r="E388" i="6" s="1"/>
  <c r="E389" i="6" s="1"/>
  <c r="E390" i="6" s="1"/>
  <c r="E391" i="6" s="1"/>
  <c r="E392" i="6" s="1"/>
  <c r="E393" i="6" s="1"/>
  <c r="E394" i="6" s="1"/>
  <c r="E395" i="6" s="1"/>
  <c r="E396" i="6" s="1"/>
  <c r="E397" i="6" s="1"/>
  <c r="E398" i="6" s="1"/>
  <c r="E399" i="6" s="1"/>
  <c r="E400" i="6" s="1"/>
  <c r="E401" i="6" s="1"/>
  <c r="E402" i="6" s="1"/>
  <c r="E403" i="6" s="1"/>
  <c r="E404" i="6" s="1"/>
  <c r="E405" i="6" s="1"/>
  <c r="E406" i="6" s="1"/>
  <c r="E407" i="6" s="1"/>
  <c r="E408" i="6" s="1"/>
  <c r="E409" i="6" s="1"/>
  <c r="E410" i="6" s="1"/>
  <c r="E411" i="6" s="1"/>
  <c r="E412" i="6" s="1"/>
  <c r="E413" i="6" s="1"/>
  <c r="E414" i="6" s="1"/>
  <c r="E415" i="6" s="1"/>
  <c r="E416" i="6" s="1"/>
  <c r="E417" i="6" s="1"/>
  <c r="E418" i="6" s="1"/>
  <c r="E419" i="6" s="1"/>
  <c r="E420" i="6" s="1"/>
  <c r="E421" i="6" s="1"/>
  <c r="E422" i="6" s="1"/>
  <c r="E423" i="6" s="1"/>
  <c r="E424" i="6" s="1"/>
  <c r="E425" i="6" s="1"/>
  <c r="E426" i="6" s="1"/>
  <c r="E427" i="6" s="1"/>
  <c r="E428" i="6" s="1"/>
  <c r="M362" i="6"/>
  <c r="K362" i="6"/>
  <c r="F362" i="6"/>
  <c r="M361" i="6"/>
  <c r="K361" i="6"/>
  <c r="F361" i="6"/>
  <c r="M360" i="6"/>
  <c r="K360" i="6"/>
  <c r="F360" i="6"/>
  <c r="M359" i="6"/>
  <c r="K359" i="6"/>
  <c r="F359" i="6"/>
  <c r="K358" i="6"/>
  <c r="F358" i="6"/>
  <c r="M357" i="6"/>
  <c r="K357" i="6"/>
  <c r="F357" i="6"/>
  <c r="M356" i="6"/>
  <c r="K356" i="6"/>
  <c r="F356" i="6"/>
  <c r="M355" i="6"/>
  <c r="K355" i="6"/>
  <c r="F355" i="6"/>
  <c r="M354" i="6"/>
  <c r="K354" i="6"/>
  <c r="F354" i="6"/>
  <c r="K353" i="6"/>
  <c r="F353" i="6"/>
  <c r="K352" i="6"/>
  <c r="F352" i="6"/>
  <c r="M351" i="6"/>
  <c r="K351" i="6"/>
  <c r="F351" i="6"/>
  <c r="M350" i="6"/>
  <c r="K350" i="6"/>
  <c r="F350" i="6"/>
  <c r="M349" i="6"/>
  <c r="K349" i="6"/>
  <c r="F349" i="6"/>
  <c r="M348" i="6"/>
  <c r="K348" i="6"/>
  <c r="F348" i="6"/>
  <c r="M347" i="6"/>
  <c r="K347" i="6"/>
  <c r="F347" i="6"/>
  <c r="M346" i="6"/>
  <c r="K346" i="6"/>
  <c r="F346" i="6"/>
  <c r="M345" i="6"/>
  <c r="K345" i="6"/>
  <c r="F345" i="6"/>
  <c r="M344" i="6"/>
  <c r="K344" i="6"/>
  <c r="F344" i="6"/>
  <c r="M343" i="6"/>
  <c r="K343" i="6"/>
  <c r="F343" i="6"/>
  <c r="M342" i="6"/>
  <c r="K342" i="6"/>
  <c r="F342" i="6"/>
  <c r="K341" i="6"/>
  <c r="F341" i="6"/>
  <c r="K340" i="6"/>
  <c r="F340" i="6"/>
  <c r="M339" i="6"/>
  <c r="K339" i="6"/>
  <c r="F339" i="6"/>
  <c r="M338" i="6"/>
  <c r="K338" i="6"/>
  <c r="F338" i="6"/>
  <c r="M337" i="6"/>
  <c r="K337" i="6"/>
  <c r="F337" i="6"/>
  <c r="M336" i="6"/>
  <c r="K336" i="6"/>
  <c r="F336" i="6"/>
  <c r="M335" i="6"/>
  <c r="K335" i="6"/>
  <c r="F335" i="6"/>
  <c r="M334" i="6"/>
  <c r="K334" i="6"/>
  <c r="F334" i="6"/>
  <c r="M333" i="6"/>
  <c r="K333" i="6"/>
  <c r="F333" i="6"/>
  <c r="M332" i="6"/>
  <c r="K332" i="6"/>
  <c r="F332" i="6"/>
  <c r="M331" i="6"/>
  <c r="K331" i="6"/>
  <c r="F331" i="6"/>
  <c r="M330" i="6"/>
  <c r="K330" i="6"/>
  <c r="F330" i="6"/>
  <c r="M329" i="6"/>
  <c r="K329" i="6"/>
  <c r="F329" i="6"/>
  <c r="K328" i="6"/>
  <c r="F328" i="6"/>
  <c r="M327" i="6"/>
  <c r="K327" i="6"/>
  <c r="F327" i="6"/>
  <c r="M326" i="6"/>
  <c r="K326" i="6"/>
  <c r="F326" i="6"/>
  <c r="M325" i="6"/>
  <c r="K325" i="6"/>
  <c r="F325" i="6"/>
  <c r="M324" i="6"/>
  <c r="K324" i="6"/>
  <c r="F324" i="6"/>
  <c r="M323" i="6"/>
  <c r="K323" i="6"/>
  <c r="F323" i="6"/>
  <c r="M322" i="6"/>
  <c r="K322" i="6"/>
  <c r="F322" i="6"/>
  <c r="M321" i="6"/>
  <c r="K321" i="6"/>
  <c r="F321" i="6"/>
  <c r="M320" i="6"/>
  <c r="K320" i="6"/>
  <c r="F320" i="6"/>
  <c r="M319" i="6"/>
  <c r="K319" i="6"/>
  <c r="F319" i="6"/>
  <c r="M318" i="6"/>
  <c r="K318" i="6"/>
  <c r="F318" i="6"/>
  <c r="K317" i="6"/>
  <c r="F317" i="6"/>
  <c r="K316" i="6"/>
  <c r="F316" i="6"/>
  <c r="M315" i="6"/>
  <c r="K315" i="6"/>
  <c r="F315" i="6"/>
  <c r="M314" i="6"/>
  <c r="K314" i="6"/>
  <c r="F314" i="6"/>
  <c r="M313" i="6"/>
  <c r="K313" i="6"/>
  <c r="F313" i="6"/>
  <c r="M312" i="6"/>
  <c r="K312" i="6"/>
  <c r="F312" i="6"/>
  <c r="M311" i="6"/>
  <c r="K311" i="6"/>
  <c r="F311" i="6"/>
  <c r="K310" i="6"/>
  <c r="F310" i="6"/>
  <c r="M309" i="6"/>
  <c r="K309" i="6"/>
  <c r="F309" i="6"/>
  <c r="M308" i="6"/>
  <c r="K308" i="6"/>
  <c r="F308" i="6"/>
  <c r="M307" i="6"/>
  <c r="K307" i="6"/>
  <c r="F307" i="6"/>
  <c r="M306" i="6"/>
  <c r="K306" i="6"/>
  <c r="F306" i="6"/>
  <c r="M305" i="6"/>
  <c r="K305" i="6"/>
  <c r="F305" i="6"/>
  <c r="K304" i="6"/>
  <c r="F304" i="6"/>
  <c r="M303" i="6"/>
  <c r="K303" i="6"/>
  <c r="F303" i="6"/>
  <c r="M302" i="6"/>
  <c r="K302" i="6"/>
  <c r="F302" i="6"/>
  <c r="M301" i="6"/>
  <c r="K301" i="6"/>
  <c r="F301" i="6"/>
  <c r="M300" i="6"/>
  <c r="K300" i="6"/>
  <c r="F300" i="6"/>
  <c r="M299" i="6"/>
  <c r="K299" i="6"/>
  <c r="F299" i="6"/>
  <c r="K298" i="6"/>
  <c r="F298" i="6"/>
  <c r="M297" i="6"/>
  <c r="K297" i="6"/>
  <c r="F297" i="6"/>
  <c r="M296" i="6"/>
  <c r="K296" i="6"/>
  <c r="F296" i="6"/>
  <c r="M295" i="6"/>
  <c r="K295" i="6"/>
  <c r="F295" i="6"/>
  <c r="M294" i="6"/>
  <c r="K294" i="6"/>
  <c r="F294" i="6"/>
  <c r="M293" i="6"/>
  <c r="K293" i="6"/>
  <c r="F293" i="6"/>
  <c r="K292" i="6"/>
  <c r="F292" i="6"/>
  <c r="M291" i="6"/>
  <c r="K291" i="6"/>
  <c r="F291" i="6"/>
  <c r="M290" i="6"/>
  <c r="K290" i="6"/>
  <c r="F290" i="6"/>
  <c r="M289" i="6"/>
  <c r="K289" i="6"/>
  <c r="F289" i="6"/>
  <c r="M288" i="6"/>
  <c r="K288" i="6"/>
  <c r="F288" i="6"/>
  <c r="M287" i="6"/>
  <c r="K287" i="6"/>
  <c r="F287" i="6"/>
  <c r="K286" i="6"/>
  <c r="F286" i="6"/>
  <c r="M285" i="6"/>
  <c r="K285" i="6"/>
  <c r="F285" i="6"/>
  <c r="M284" i="6"/>
  <c r="K284" i="6"/>
  <c r="F284" i="6"/>
  <c r="M283" i="6"/>
  <c r="K283" i="6"/>
  <c r="F283" i="6"/>
  <c r="M282" i="6"/>
  <c r="K282" i="6"/>
  <c r="F282" i="6"/>
  <c r="K281" i="6"/>
  <c r="F281" i="6"/>
  <c r="K280" i="6"/>
  <c r="F280" i="6"/>
  <c r="M279" i="6"/>
  <c r="K279" i="6"/>
  <c r="F279" i="6"/>
  <c r="M278" i="6"/>
  <c r="K278" i="6"/>
  <c r="F278" i="6"/>
  <c r="M277" i="6"/>
  <c r="K277" i="6"/>
  <c r="F277" i="6"/>
  <c r="M276" i="6"/>
  <c r="K276" i="6"/>
  <c r="F276" i="6"/>
  <c r="M275" i="6"/>
  <c r="K275" i="6"/>
  <c r="F275" i="6"/>
  <c r="M274" i="6"/>
  <c r="K274" i="6"/>
  <c r="F274" i="6"/>
  <c r="M273" i="6"/>
  <c r="K273" i="6"/>
  <c r="F273" i="6"/>
  <c r="M272" i="6"/>
  <c r="K272" i="6"/>
  <c r="F272" i="6"/>
  <c r="M271" i="6"/>
  <c r="K271" i="6"/>
  <c r="F271" i="6"/>
  <c r="M270" i="6"/>
  <c r="K270" i="6"/>
  <c r="F270" i="6"/>
  <c r="K269" i="6"/>
  <c r="F269" i="6"/>
  <c r="K268" i="6"/>
  <c r="F268" i="6"/>
  <c r="M267" i="6"/>
  <c r="K267" i="6"/>
  <c r="F267" i="6"/>
  <c r="M266" i="6"/>
  <c r="K266" i="6"/>
  <c r="F266" i="6"/>
  <c r="M265" i="6"/>
  <c r="K265" i="6"/>
  <c r="F265" i="6"/>
  <c r="M264" i="6"/>
  <c r="K264" i="6"/>
  <c r="F264" i="6"/>
  <c r="M263" i="6"/>
  <c r="K263" i="6"/>
  <c r="F263" i="6"/>
  <c r="K262" i="6"/>
  <c r="F262" i="6"/>
  <c r="M261" i="6"/>
  <c r="K261" i="6"/>
  <c r="F261" i="6"/>
  <c r="M260" i="6"/>
  <c r="K260" i="6"/>
  <c r="F260" i="6"/>
  <c r="M259" i="6"/>
  <c r="K259" i="6"/>
  <c r="F259" i="6"/>
  <c r="M258" i="6"/>
  <c r="K258" i="6"/>
  <c r="F258" i="6"/>
  <c r="K257" i="6"/>
  <c r="F257" i="6"/>
  <c r="K256" i="6"/>
  <c r="F256" i="6"/>
  <c r="M255" i="6"/>
  <c r="K255" i="6"/>
  <c r="F255" i="6"/>
  <c r="M254" i="6"/>
  <c r="K254" i="6"/>
  <c r="I254" i="6"/>
  <c r="H254" i="6"/>
  <c r="H255" i="6" s="1"/>
  <c r="H256" i="6" s="1"/>
  <c r="H257" i="6" s="1"/>
  <c r="H258" i="6" s="1"/>
  <c r="H259" i="6" s="1"/>
  <c r="H260" i="6" s="1"/>
  <c r="H261" i="6" s="1"/>
  <c r="H262" i="6" s="1"/>
  <c r="H263" i="6" s="1"/>
  <c r="H264" i="6" s="1"/>
  <c r="H265" i="6" s="1"/>
  <c r="H266" i="6" s="1"/>
  <c r="H267" i="6" s="1"/>
  <c r="H268" i="6" s="1"/>
  <c r="H269" i="6" s="1"/>
  <c r="H270" i="6" s="1"/>
  <c r="H271" i="6" s="1"/>
  <c r="H272" i="6" s="1"/>
  <c r="H273" i="6" s="1"/>
  <c r="H274" i="6" s="1"/>
  <c r="H275" i="6" s="1"/>
  <c r="H276" i="6" s="1"/>
  <c r="H277" i="6" s="1"/>
  <c r="H278" i="6" s="1"/>
  <c r="H279" i="6" s="1"/>
  <c r="H280" i="6" s="1"/>
  <c r="H281" i="6" s="1"/>
  <c r="H282" i="6" s="1"/>
  <c r="H283" i="6" s="1"/>
  <c r="H284" i="6" s="1"/>
  <c r="H285" i="6" s="1"/>
  <c r="H286" i="6" s="1"/>
  <c r="H287" i="6" s="1"/>
  <c r="H288" i="6" s="1"/>
  <c r="H289" i="6" s="1"/>
  <c r="H290" i="6" s="1"/>
  <c r="H291" i="6" s="1"/>
  <c r="H292" i="6" s="1"/>
  <c r="H293" i="6" s="1"/>
  <c r="H294" i="6" s="1"/>
  <c r="H295" i="6" s="1"/>
  <c r="H296" i="6" s="1"/>
  <c r="H297" i="6" s="1"/>
  <c r="H298" i="6" s="1"/>
  <c r="H299" i="6" s="1"/>
  <c r="H300" i="6" s="1"/>
  <c r="H301" i="6" s="1"/>
  <c r="H302" i="6" s="1"/>
  <c r="H303" i="6" s="1"/>
  <c r="H304" i="6" s="1"/>
  <c r="H305" i="6" s="1"/>
  <c r="H306" i="6" s="1"/>
  <c r="H307" i="6" s="1"/>
  <c r="H308" i="6" s="1"/>
  <c r="H309" i="6" s="1"/>
  <c r="H310" i="6" s="1"/>
  <c r="H311" i="6" s="1"/>
  <c r="H312" i="6" s="1"/>
  <c r="H313" i="6" s="1"/>
  <c r="H314" i="6" s="1"/>
  <c r="H315" i="6" s="1"/>
  <c r="H316" i="6" s="1"/>
  <c r="H317" i="6" s="1"/>
  <c r="H318" i="6" s="1"/>
  <c r="H319" i="6" s="1"/>
  <c r="H320" i="6" s="1"/>
  <c r="H321" i="6" s="1"/>
  <c r="H322" i="6" s="1"/>
  <c r="H323" i="6" s="1"/>
  <c r="H324" i="6" s="1"/>
  <c r="H325" i="6" s="1"/>
  <c r="H326" i="6" s="1"/>
  <c r="H327" i="6" s="1"/>
  <c r="H328" i="6" s="1"/>
  <c r="H329" i="6" s="1"/>
  <c r="H330" i="6" s="1"/>
  <c r="H331" i="6" s="1"/>
  <c r="H332" i="6" s="1"/>
  <c r="H333" i="6" s="1"/>
  <c r="H334" i="6" s="1"/>
  <c r="H335" i="6" s="1"/>
  <c r="H336" i="6" s="1"/>
  <c r="H337" i="6" s="1"/>
  <c r="H338" i="6" s="1"/>
  <c r="H339" i="6" s="1"/>
  <c r="H340" i="6" s="1"/>
  <c r="H341" i="6" s="1"/>
  <c r="H342" i="6" s="1"/>
  <c r="H343" i="6" s="1"/>
  <c r="H344" i="6" s="1"/>
  <c r="H345" i="6" s="1"/>
  <c r="H346" i="6" s="1"/>
  <c r="H347" i="6" s="1"/>
  <c r="H348" i="6" s="1"/>
  <c r="H349" i="6" s="1"/>
  <c r="H350" i="6" s="1"/>
  <c r="H351" i="6" s="1"/>
  <c r="H352" i="6" s="1"/>
  <c r="H353" i="6" s="1"/>
  <c r="H354" i="6" s="1"/>
  <c r="H355" i="6" s="1"/>
  <c r="H356" i="6" s="1"/>
  <c r="H357" i="6" s="1"/>
  <c r="H358" i="6" s="1"/>
  <c r="H359" i="6" s="1"/>
  <c r="H360" i="6" s="1"/>
  <c r="H361" i="6" s="1"/>
  <c r="H362" i="6" s="1"/>
  <c r="F254" i="6"/>
  <c r="E254" i="6"/>
  <c r="E255" i="6" s="1"/>
  <c r="E256" i="6" s="1"/>
  <c r="E257" i="6" s="1"/>
  <c r="E258" i="6" s="1"/>
  <c r="E259" i="6" s="1"/>
  <c r="E260" i="6" s="1"/>
  <c r="E261" i="6" s="1"/>
  <c r="E262" i="6" s="1"/>
  <c r="E263" i="6" s="1"/>
  <c r="E264" i="6" s="1"/>
  <c r="E265" i="6" s="1"/>
  <c r="E266" i="6" s="1"/>
  <c r="E267" i="6" s="1"/>
  <c r="E268" i="6" s="1"/>
  <c r="E269" i="6" s="1"/>
  <c r="E270" i="6" s="1"/>
  <c r="E271" i="6" s="1"/>
  <c r="E272" i="6" s="1"/>
  <c r="E273" i="6" s="1"/>
  <c r="E274" i="6" s="1"/>
  <c r="E275" i="6" s="1"/>
  <c r="E276" i="6" s="1"/>
  <c r="E277" i="6" s="1"/>
  <c r="E278" i="6" s="1"/>
  <c r="E279" i="6" s="1"/>
  <c r="E280" i="6" s="1"/>
  <c r="E281" i="6" s="1"/>
  <c r="E282" i="6" s="1"/>
  <c r="E283" i="6" s="1"/>
  <c r="E284" i="6" s="1"/>
  <c r="E285" i="6" s="1"/>
  <c r="E286" i="6" s="1"/>
  <c r="E287" i="6" s="1"/>
  <c r="E288" i="6" s="1"/>
  <c r="E289" i="6" s="1"/>
  <c r="E290" i="6" s="1"/>
  <c r="E291" i="6" s="1"/>
  <c r="E292" i="6" s="1"/>
  <c r="E293" i="6" s="1"/>
  <c r="E294" i="6" s="1"/>
  <c r="E295" i="6" s="1"/>
  <c r="E296" i="6" s="1"/>
  <c r="E297" i="6" s="1"/>
  <c r="E298" i="6" s="1"/>
  <c r="E299" i="6" s="1"/>
  <c r="E300" i="6" s="1"/>
  <c r="E301" i="6" s="1"/>
  <c r="E302" i="6" s="1"/>
  <c r="E303" i="6" s="1"/>
  <c r="E304" i="6" s="1"/>
  <c r="E305" i="6" s="1"/>
  <c r="E306" i="6" s="1"/>
  <c r="E307" i="6" s="1"/>
  <c r="E308" i="6" s="1"/>
  <c r="E309" i="6" s="1"/>
  <c r="E310" i="6" s="1"/>
  <c r="E311" i="6" s="1"/>
  <c r="E312" i="6" s="1"/>
  <c r="E313" i="6" s="1"/>
  <c r="E314" i="6" s="1"/>
  <c r="E315" i="6" s="1"/>
  <c r="E316" i="6" s="1"/>
  <c r="E317" i="6" s="1"/>
  <c r="E318" i="6" s="1"/>
  <c r="E319" i="6" s="1"/>
  <c r="E320" i="6" s="1"/>
  <c r="E321" i="6" s="1"/>
  <c r="E322" i="6" s="1"/>
  <c r="E323" i="6" s="1"/>
  <c r="E324" i="6" s="1"/>
  <c r="E325" i="6" s="1"/>
  <c r="E326" i="6" s="1"/>
  <c r="E327" i="6" s="1"/>
  <c r="E328" i="6" s="1"/>
  <c r="E329" i="6" s="1"/>
  <c r="E330" i="6" s="1"/>
  <c r="E331" i="6" s="1"/>
  <c r="E332" i="6" s="1"/>
  <c r="E333" i="6" s="1"/>
  <c r="E334" i="6" s="1"/>
  <c r="E335" i="6" s="1"/>
  <c r="E336" i="6" s="1"/>
  <c r="E337" i="6" s="1"/>
  <c r="E338" i="6" s="1"/>
  <c r="E339" i="6" s="1"/>
  <c r="E340" i="6" s="1"/>
  <c r="E341" i="6" s="1"/>
  <c r="E342" i="6" s="1"/>
  <c r="E343" i="6" s="1"/>
  <c r="E344" i="6" s="1"/>
  <c r="E345" i="6" s="1"/>
  <c r="E346" i="6" s="1"/>
  <c r="E347" i="6" s="1"/>
  <c r="E348" i="6" s="1"/>
  <c r="E349" i="6" s="1"/>
  <c r="E350" i="6" s="1"/>
  <c r="E351" i="6" s="1"/>
  <c r="E352" i="6" s="1"/>
  <c r="E353" i="6" s="1"/>
  <c r="E354" i="6" s="1"/>
  <c r="E355" i="6" s="1"/>
  <c r="E356" i="6" s="1"/>
  <c r="E357" i="6" s="1"/>
  <c r="E358" i="6" s="1"/>
  <c r="E359" i="6" s="1"/>
  <c r="E360" i="6" s="1"/>
  <c r="E361" i="6" s="1"/>
  <c r="E362" i="6" s="1"/>
  <c r="M253" i="6"/>
  <c r="K253" i="6"/>
  <c r="F253" i="6"/>
  <c r="M252" i="6"/>
  <c r="K252" i="6"/>
  <c r="F252" i="6"/>
  <c r="M251" i="6"/>
  <c r="K251" i="6"/>
  <c r="F251" i="6"/>
  <c r="K250" i="6"/>
  <c r="F250" i="6"/>
  <c r="M249" i="6"/>
  <c r="K249" i="6"/>
  <c r="F249" i="6"/>
  <c r="M248" i="6"/>
  <c r="K248" i="6"/>
  <c r="F248" i="6"/>
  <c r="M247" i="6"/>
  <c r="K247" i="6"/>
  <c r="F247" i="6"/>
  <c r="M246" i="6"/>
  <c r="K246" i="6"/>
  <c r="F246" i="6"/>
  <c r="K245" i="6"/>
  <c r="F245" i="6"/>
  <c r="K244" i="6"/>
  <c r="I244" i="6"/>
  <c r="H244" i="6"/>
  <c r="H245" i="6" s="1"/>
  <c r="H246" i="6" s="1"/>
  <c r="H247" i="6" s="1"/>
  <c r="H248" i="6" s="1"/>
  <c r="H249" i="6" s="1"/>
  <c r="H250" i="6" s="1"/>
  <c r="H251" i="6" s="1"/>
  <c r="H252" i="6" s="1"/>
  <c r="H253" i="6" s="1"/>
  <c r="F244" i="6"/>
  <c r="E244" i="6"/>
  <c r="E245" i="6" s="1"/>
  <c r="E246" i="6" s="1"/>
  <c r="E247" i="6" s="1"/>
  <c r="E248" i="6" s="1"/>
  <c r="E249" i="6" s="1"/>
  <c r="E250" i="6" s="1"/>
  <c r="E251" i="6" s="1"/>
  <c r="E252" i="6" s="1"/>
  <c r="E253" i="6" s="1"/>
  <c r="M243" i="6"/>
  <c r="K243" i="6"/>
  <c r="F243" i="6"/>
  <c r="M242" i="6"/>
  <c r="K242" i="6"/>
  <c r="F242" i="6"/>
  <c r="M241" i="6"/>
  <c r="K241" i="6"/>
  <c r="F241" i="6"/>
  <c r="M240" i="6"/>
  <c r="K240" i="6"/>
  <c r="F240" i="6"/>
  <c r="M239" i="6"/>
  <c r="K239" i="6"/>
  <c r="F239" i="6"/>
  <c r="M238" i="6"/>
  <c r="K238" i="6"/>
  <c r="F238" i="6"/>
  <c r="M237" i="6"/>
  <c r="K237" i="6"/>
  <c r="F237" i="6"/>
  <c r="M236" i="6"/>
  <c r="K236" i="6"/>
  <c r="F236" i="6"/>
  <c r="M235" i="6"/>
  <c r="K235" i="6"/>
  <c r="F235" i="6"/>
  <c r="M234" i="6"/>
  <c r="K234" i="6"/>
  <c r="F234" i="6"/>
  <c r="K233" i="6"/>
  <c r="F233" i="6"/>
  <c r="K232" i="6"/>
  <c r="F232" i="6"/>
  <c r="M231" i="6"/>
  <c r="K231" i="6"/>
  <c r="F231" i="6"/>
  <c r="M230" i="6"/>
  <c r="K230" i="6"/>
  <c r="F230" i="6"/>
  <c r="M229" i="6"/>
  <c r="K229" i="6"/>
  <c r="F229" i="6"/>
  <c r="M228" i="6"/>
  <c r="K228" i="6"/>
  <c r="F228" i="6"/>
  <c r="M227" i="6"/>
  <c r="K227" i="6"/>
  <c r="F227" i="6"/>
  <c r="M226" i="6"/>
  <c r="K226" i="6"/>
  <c r="F226" i="6"/>
  <c r="M225" i="6"/>
  <c r="K225" i="6"/>
  <c r="F225" i="6"/>
  <c r="M224" i="6"/>
  <c r="K224" i="6"/>
  <c r="F224" i="6"/>
  <c r="M223" i="6"/>
  <c r="K223" i="6"/>
  <c r="F223" i="6"/>
  <c r="M222" i="6"/>
  <c r="K222" i="6"/>
  <c r="F222" i="6"/>
  <c r="M221" i="6"/>
  <c r="K221" i="6"/>
  <c r="F221" i="6"/>
  <c r="K220" i="6"/>
  <c r="I220" i="6"/>
  <c r="H220" i="6"/>
  <c r="H221" i="6" s="1"/>
  <c r="H222" i="6" s="1"/>
  <c r="H223" i="6" s="1"/>
  <c r="H224" i="6" s="1"/>
  <c r="H225" i="6" s="1"/>
  <c r="H226" i="6" s="1"/>
  <c r="H227" i="6" s="1"/>
  <c r="H228" i="6" s="1"/>
  <c r="H229" i="6" s="1"/>
  <c r="H230" i="6" s="1"/>
  <c r="H231" i="6" s="1"/>
  <c r="H232" i="6" s="1"/>
  <c r="H233" i="6" s="1"/>
  <c r="H234" i="6" s="1"/>
  <c r="H235" i="6" s="1"/>
  <c r="H236" i="6" s="1"/>
  <c r="H237" i="6" s="1"/>
  <c r="H238" i="6" s="1"/>
  <c r="H239" i="6" s="1"/>
  <c r="H240" i="6" s="1"/>
  <c r="H241" i="6" s="1"/>
  <c r="H242" i="6" s="1"/>
  <c r="H243" i="6" s="1"/>
  <c r="F220" i="6"/>
  <c r="E220" i="6"/>
  <c r="E221" i="6" s="1"/>
  <c r="E222" i="6" s="1"/>
  <c r="E223" i="6" s="1"/>
  <c r="E224" i="6" s="1"/>
  <c r="E225" i="6" s="1"/>
  <c r="E226" i="6" s="1"/>
  <c r="E227" i="6" s="1"/>
  <c r="E228" i="6" s="1"/>
  <c r="E229" i="6" s="1"/>
  <c r="E230" i="6" s="1"/>
  <c r="E231" i="6" s="1"/>
  <c r="E232" i="6" s="1"/>
  <c r="E233" i="6" s="1"/>
  <c r="E234" i="6" s="1"/>
  <c r="E235" i="6" s="1"/>
  <c r="E236" i="6" s="1"/>
  <c r="E237" i="6" s="1"/>
  <c r="E238" i="6" s="1"/>
  <c r="E239" i="6" s="1"/>
  <c r="E240" i="6" s="1"/>
  <c r="E241" i="6" s="1"/>
  <c r="E242" i="6" s="1"/>
  <c r="E243" i="6" s="1"/>
  <c r="M219" i="6"/>
  <c r="K219" i="6"/>
  <c r="F219" i="6"/>
  <c r="M218" i="6"/>
  <c r="K218" i="6"/>
  <c r="F218" i="6"/>
  <c r="M217" i="6"/>
  <c r="K217" i="6"/>
  <c r="F217" i="6"/>
  <c r="M216" i="6"/>
  <c r="K216" i="6"/>
  <c r="F216" i="6"/>
  <c r="M215" i="6"/>
  <c r="K215" i="6"/>
  <c r="F215" i="6"/>
  <c r="M214" i="6"/>
  <c r="K214" i="6"/>
  <c r="F214" i="6"/>
  <c r="M213" i="6"/>
  <c r="K213" i="6"/>
  <c r="F213" i="6"/>
  <c r="M212" i="6"/>
  <c r="K212" i="6"/>
  <c r="F212" i="6"/>
  <c r="M211" i="6"/>
  <c r="K211" i="6"/>
  <c r="F211" i="6"/>
  <c r="M210" i="6"/>
  <c r="K210" i="6"/>
  <c r="F210" i="6"/>
  <c r="M209" i="6"/>
  <c r="K209" i="6"/>
  <c r="F209" i="6"/>
  <c r="K208" i="6"/>
  <c r="F208" i="6"/>
  <c r="M207" i="6"/>
  <c r="K207" i="6"/>
  <c r="I207" i="6"/>
  <c r="I208" i="6" s="1"/>
  <c r="H207" i="6"/>
  <c r="H208" i="6" s="1"/>
  <c r="H209" i="6" s="1"/>
  <c r="H210" i="6" s="1"/>
  <c r="H211" i="6" s="1"/>
  <c r="H212" i="6" s="1"/>
  <c r="H213" i="6" s="1"/>
  <c r="H214" i="6" s="1"/>
  <c r="H215" i="6" s="1"/>
  <c r="H216" i="6" s="1"/>
  <c r="H217" i="6" s="1"/>
  <c r="H218" i="6" s="1"/>
  <c r="H219" i="6" s="1"/>
  <c r="F207" i="6"/>
  <c r="E207" i="6"/>
  <c r="E208" i="6" s="1"/>
  <c r="E209" i="6" s="1"/>
  <c r="E210" i="6" s="1"/>
  <c r="E211" i="6" s="1"/>
  <c r="E212" i="6" s="1"/>
  <c r="E213" i="6" s="1"/>
  <c r="E214" i="6" s="1"/>
  <c r="E215" i="6" s="1"/>
  <c r="E216" i="6" s="1"/>
  <c r="E217" i="6" s="1"/>
  <c r="E218" i="6" s="1"/>
  <c r="E219" i="6" s="1"/>
  <c r="M206" i="6"/>
  <c r="K206" i="6"/>
  <c r="F206" i="6"/>
  <c r="M205" i="6"/>
  <c r="K205" i="6"/>
  <c r="F205" i="6"/>
  <c r="M204" i="6"/>
  <c r="K204" i="6"/>
  <c r="F204" i="6"/>
  <c r="M203" i="6"/>
  <c r="K203" i="6"/>
  <c r="F203" i="6"/>
  <c r="K202" i="6"/>
  <c r="F202" i="6"/>
  <c r="M201" i="6"/>
  <c r="K201" i="6"/>
  <c r="F201" i="6"/>
  <c r="M200" i="6"/>
  <c r="K200" i="6"/>
  <c r="F200" i="6"/>
  <c r="M199" i="6"/>
  <c r="K199" i="6"/>
  <c r="F199" i="6"/>
  <c r="M198" i="6"/>
  <c r="K198" i="6"/>
  <c r="I198" i="6"/>
  <c r="H198" i="6"/>
  <c r="H199" i="6" s="1"/>
  <c r="H200" i="6" s="1"/>
  <c r="H201" i="6" s="1"/>
  <c r="H202" i="6" s="1"/>
  <c r="H203" i="6" s="1"/>
  <c r="H204" i="6" s="1"/>
  <c r="H205" i="6" s="1"/>
  <c r="H206" i="6" s="1"/>
  <c r="F198" i="6"/>
  <c r="E198" i="6"/>
  <c r="E199" i="6" s="1"/>
  <c r="E200" i="6" s="1"/>
  <c r="E201" i="6" s="1"/>
  <c r="E202" i="6" s="1"/>
  <c r="E203" i="6" s="1"/>
  <c r="E204" i="6" s="1"/>
  <c r="E205" i="6" s="1"/>
  <c r="E206" i="6" s="1"/>
  <c r="K197" i="6"/>
  <c r="F197" i="6"/>
  <c r="K196" i="6"/>
  <c r="F196" i="6"/>
  <c r="M195" i="6"/>
  <c r="K195" i="6"/>
  <c r="F195" i="6"/>
  <c r="M194" i="6"/>
  <c r="K194" i="6"/>
  <c r="F194" i="6"/>
  <c r="M193" i="6"/>
  <c r="K193" i="6"/>
  <c r="F193" i="6"/>
  <c r="M192" i="6"/>
  <c r="K192" i="6"/>
  <c r="F192" i="6"/>
  <c r="M191" i="6"/>
  <c r="K191" i="6"/>
  <c r="F191" i="6"/>
  <c r="K190" i="6"/>
  <c r="F190" i="6"/>
  <c r="M189" i="6"/>
  <c r="K189" i="6"/>
  <c r="I189" i="6"/>
  <c r="I190" i="6" s="1"/>
  <c r="I191" i="6" s="1"/>
  <c r="I192" i="6" s="1"/>
  <c r="I193" i="6" s="1"/>
  <c r="I194" i="6" s="1"/>
  <c r="I195" i="6" s="1"/>
  <c r="I196" i="6" s="1"/>
  <c r="H189" i="6"/>
  <c r="H190" i="6" s="1"/>
  <c r="H191" i="6" s="1"/>
  <c r="H192" i="6" s="1"/>
  <c r="H193" i="6" s="1"/>
  <c r="H194" i="6" s="1"/>
  <c r="H195" i="6" s="1"/>
  <c r="H196" i="6" s="1"/>
  <c r="H197" i="6" s="1"/>
  <c r="F189" i="6"/>
  <c r="E189" i="6"/>
  <c r="E190" i="6" s="1"/>
  <c r="E191" i="6" s="1"/>
  <c r="E192" i="6" s="1"/>
  <c r="E193" i="6" s="1"/>
  <c r="E194" i="6" s="1"/>
  <c r="E195" i="6" s="1"/>
  <c r="E196" i="6" s="1"/>
  <c r="E197" i="6" s="1"/>
  <c r="M188" i="6"/>
  <c r="K188" i="6"/>
  <c r="F188" i="6"/>
  <c r="M187" i="6"/>
  <c r="K187" i="6"/>
  <c r="F187" i="6"/>
  <c r="M186" i="6"/>
  <c r="K186" i="6"/>
  <c r="F186" i="6"/>
  <c r="K185" i="6"/>
  <c r="F185" i="6"/>
  <c r="K184" i="6"/>
  <c r="F184" i="6"/>
  <c r="M183" i="6"/>
  <c r="K183" i="6"/>
  <c r="F183" i="6"/>
  <c r="M182" i="6"/>
  <c r="K182" i="6"/>
  <c r="F182" i="6"/>
  <c r="M181" i="6"/>
  <c r="K181" i="6"/>
  <c r="F181" i="6"/>
  <c r="M180" i="6"/>
  <c r="K180" i="6"/>
  <c r="F180" i="6"/>
  <c r="M179" i="6"/>
  <c r="K179" i="6"/>
  <c r="F179" i="6"/>
  <c r="M178" i="6"/>
  <c r="K178" i="6"/>
  <c r="F178" i="6"/>
  <c r="M177" i="6"/>
  <c r="K177" i="6"/>
  <c r="I177" i="6"/>
  <c r="H177" i="6"/>
  <c r="H178" i="6" s="1"/>
  <c r="H179" i="6" s="1"/>
  <c r="H180" i="6" s="1"/>
  <c r="H181" i="6" s="1"/>
  <c r="H182" i="6" s="1"/>
  <c r="H183" i="6" s="1"/>
  <c r="H184" i="6" s="1"/>
  <c r="H185" i="6" s="1"/>
  <c r="H186" i="6" s="1"/>
  <c r="H187" i="6" s="1"/>
  <c r="H188" i="6" s="1"/>
  <c r="F177" i="6"/>
  <c r="E177" i="6"/>
  <c r="E178" i="6" s="1"/>
  <c r="E179" i="6" s="1"/>
  <c r="E180" i="6" s="1"/>
  <c r="E181" i="6" s="1"/>
  <c r="E182" i="6" s="1"/>
  <c r="E183" i="6" s="1"/>
  <c r="E184" i="6" s="1"/>
  <c r="E185" i="6" s="1"/>
  <c r="E186" i="6" s="1"/>
  <c r="E187" i="6" s="1"/>
  <c r="E188" i="6" s="1"/>
  <c r="M176" i="6"/>
  <c r="K176" i="6"/>
  <c r="F176" i="6"/>
  <c r="M175" i="6"/>
  <c r="K175" i="6"/>
  <c r="F175" i="6"/>
  <c r="M174" i="6"/>
  <c r="K174" i="6"/>
  <c r="F174" i="6"/>
  <c r="M173" i="6"/>
  <c r="K173" i="6"/>
  <c r="F173" i="6"/>
  <c r="K172" i="6"/>
  <c r="F172" i="6"/>
  <c r="M171" i="6"/>
  <c r="K171" i="6"/>
  <c r="F171" i="6"/>
  <c r="M170" i="6"/>
  <c r="K170" i="6"/>
  <c r="F170" i="6"/>
  <c r="M169" i="6"/>
  <c r="K169" i="6"/>
  <c r="F169" i="6"/>
  <c r="M168" i="6"/>
  <c r="K168" i="6"/>
  <c r="F168" i="6"/>
  <c r="M167" i="6"/>
  <c r="K167" i="6"/>
  <c r="F167" i="6"/>
  <c r="K166" i="6"/>
  <c r="F166" i="6"/>
  <c r="M165" i="6"/>
  <c r="K165" i="6"/>
  <c r="F165" i="6"/>
  <c r="M164" i="6"/>
  <c r="K164" i="6"/>
  <c r="F164" i="6"/>
  <c r="M163" i="6"/>
  <c r="K163" i="6"/>
  <c r="F163" i="6"/>
  <c r="M162" i="6"/>
  <c r="K162" i="6"/>
  <c r="F162" i="6"/>
  <c r="M161" i="6"/>
  <c r="K161" i="6"/>
  <c r="F161" i="6"/>
  <c r="K160" i="6"/>
  <c r="F160" i="6"/>
  <c r="M159" i="6"/>
  <c r="K159" i="6"/>
  <c r="F159" i="6"/>
  <c r="M158" i="6"/>
  <c r="K158" i="6"/>
  <c r="F158" i="6"/>
  <c r="M157" i="6"/>
  <c r="K157" i="6"/>
  <c r="F157" i="6"/>
  <c r="M156" i="6"/>
  <c r="K156" i="6"/>
  <c r="F156" i="6"/>
  <c r="M155" i="6"/>
  <c r="K155" i="6"/>
  <c r="F155" i="6"/>
  <c r="K154" i="6"/>
  <c r="F154" i="6"/>
  <c r="M153" i="6"/>
  <c r="K153" i="6"/>
  <c r="F153" i="6"/>
  <c r="M152" i="6"/>
  <c r="K152" i="6"/>
  <c r="F152" i="6"/>
  <c r="M151" i="6"/>
  <c r="K151" i="6"/>
  <c r="F151" i="6"/>
  <c r="M150" i="6"/>
  <c r="K150" i="6"/>
  <c r="F150" i="6"/>
  <c r="K149" i="6"/>
  <c r="F149" i="6"/>
  <c r="K148" i="6"/>
  <c r="F148" i="6"/>
  <c r="M147" i="6"/>
  <c r="K147" i="6"/>
  <c r="F147" i="6"/>
  <c r="M146" i="6"/>
  <c r="K146" i="6"/>
  <c r="F146" i="6"/>
  <c r="M145" i="6"/>
  <c r="K145" i="6"/>
  <c r="F145" i="6"/>
  <c r="M144" i="6"/>
  <c r="K144" i="6"/>
  <c r="F144" i="6"/>
  <c r="M143" i="6"/>
  <c r="K143" i="6"/>
  <c r="F143" i="6"/>
  <c r="M142" i="6"/>
  <c r="K142" i="6"/>
  <c r="F142" i="6"/>
  <c r="M141" i="6"/>
  <c r="K141" i="6"/>
  <c r="F141" i="6"/>
  <c r="M140" i="6"/>
  <c r="K140" i="6"/>
  <c r="F140" i="6"/>
  <c r="M139" i="6"/>
  <c r="K139" i="6"/>
  <c r="F139" i="6"/>
  <c r="M138" i="6"/>
  <c r="K138" i="6"/>
  <c r="F138" i="6"/>
  <c r="K137" i="6"/>
  <c r="I137" i="6"/>
  <c r="I138" i="6" s="1"/>
  <c r="I139" i="6" s="1"/>
  <c r="I140" i="6" s="1"/>
  <c r="I141" i="6" s="1"/>
  <c r="I142" i="6" s="1"/>
  <c r="I143" i="6" s="1"/>
  <c r="I144" i="6" s="1"/>
  <c r="H137" i="6"/>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F137" i="6"/>
  <c r="E137" i="6"/>
  <c r="E138" i="6" s="1"/>
  <c r="E139" i="6" s="1"/>
  <c r="E140" i="6" s="1"/>
  <c r="E141" i="6" s="1"/>
  <c r="E142" i="6" s="1"/>
  <c r="E143" i="6" s="1"/>
  <c r="E144" i="6" s="1"/>
  <c r="E145" i="6" s="1"/>
  <c r="E146" i="6" s="1"/>
  <c r="E147" i="6" s="1"/>
  <c r="E148" i="6" s="1"/>
  <c r="E149" i="6" s="1"/>
  <c r="E150" i="6" s="1"/>
  <c r="E151" i="6" s="1"/>
  <c r="E152" i="6" s="1"/>
  <c r="E153" i="6" s="1"/>
  <c r="E154" i="6" s="1"/>
  <c r="E155" i="6" s="1"/>
  <c r="E156" i="6" s="1"/>
  <c r="E157" i="6" s="1"/>
  <c r="E158" i="6" s="1"/>
  <c r="E159" i="6" s="1"/>
  <c r="E160" i="6" s="1"/>
  <c r="E161" i="6" s="1"/>
  <c r="E162" i="6" s="1"/>
  <c r="E163" i="6" s="1"/>
  <c r="E164" i="6" s="1"/>
  <c r="E165" i="6" s="1"/>
  <c r="E166" i="6" s="1"/>
  <c r="E167" i="6" s="1"/>
  <c r="E168" i="6" s="1"/>
  <c r="E169" i="6" s="1"/>
  <c r="E170" i="6" s="1"/>
  <c r="E171" i="6" s="1"/>
  <c r="E172" i="6" s="1"/>
  <c r="E173" i="6" s="1"/>
  <c r="E174" i="6" s="1"/>
  <c r="E175" i="6" s="1"/>
  <c r="E176" i="6" s="1"/>
  <c r="K136" i="6"/>
  <c r="F136" i="6"/>
  <c r="M135" i="6"/>
  <c r="K135" i="6"/>
  <c r="F135" i="6"/>
  <c r="M134" i="6"/>
  <c r="K134" i="6"/>
  <c r="F134" i="6"/>
  <c r="M133" i="6"/>
  <c r="K133" i="6"/>
  <c r="F133" i="6"/>
  <c r="M132" i="6"/>
  <c r="K132" i="6"/>
  <c r="F132" i="6"/>
  <c r="M131" i="6"/>
  <c r="K131" i="6"/>
  <c r="F131" i="6"/>
  <c r="K130" i="6"/>
  <c r="F130" i="6"/>
  <c r="M129" i="6"/>
  <c r="K129" i="6"/>
  <c r="F129" i="6"/>
  <c r="M128" i="6"/>
  <c r="K128" i="6"/>
  <c r="I128" i="6"/>
  <c r="I129" i="6" s="1"/>
  <c r="I130" i="6" s="1"/>
  <c r="I131" i="6" s="1"/>
  <c r="I132" i="6" s="1"/>
  <c r="H128" i="6"/>
  <c r="H129" i="6" s="1"/>
  <c r="H130" i="6" s="1"/>
  <c r="H131" i="6" s="1"/>
  <c r="H132" i="6" s="1"/>
  <c r="H133" i="6" s="1"/>
  <c r="H134" i="6" s="1"/>
  <c r="H135" i="6" s="1"/>
  <c r="H136" i="6" s="1"/>
  <c r="F128" i="6"/>
  <c r="E128" i="6"/>
  <c r="E129" i="6" s="1"/>
  <c r="E130" i="6" s="1"/>
  <c r="E131" i="6" s="1"/>
  <c r="E132" i="6" s="1"/>
  <c r="E133" i="6" s="1"/>
  <c r="E134" i="6" s="1"/>
  <c r="E135" i="6" s="1"/>
  <c r="E136" i="6" s="1"/>
  <c r="M127" i="6"/>
  <c r="K127" i="6"/>
  <c r="F127" i="6"/>
  <c r="M126" i="6"/>
  <c r="K126" i="6"/>
  <c r="F126" i="6"/>
  <c r="M125" i="6"/>
  <c r="K125" i="6"/>
  <c r="F125" i="6"/>
  <c r="K124" i="6"/>
  <c r="F124" i="6"/>
  <c r="M123" i="6"/>
  <c r="K123" i="6"/>
  <c r="F123" i="6"/>
  <c r="M122" i="6"/>
  <c r="K122" i="6"/>
  <c r="F122" i="6"/>
  <c r="M121" i="6"/>
  <c r="K121" i="6"/>
  <c r="F121" i="6"/>
  <c r="M120" i="6"/>
  <c r="K120" i="6"/>
  <c r="I120" i="6"/>
  <c r="H120" i="6"/>
  <c r="H121" i="6" s="1"/>
  <c r="H122" i="6" s="1"/>
  <c r="H123" i="6" s="1"/>
  <c r="H124" i="6" s="1"/>
  <c r="H125" i="6" s="1"/>
  <c r="H126" i="6" s="1"/>
  <c r="H127" i="6" s="1"/>
  <c r="F120" i="6"/>
  <c r="E120" i="6"/>
  <c r="E121" i="6" s="1"/>
  <c r="E122" i="6" s="1"/>
  <c r="E123" i="6" s="1"/>
  <c r="E124" i="6" s="1"/>
  <c r="E125" i="6" s="1"/>
  <c r="E126" i="6" s="1"/>
  <c r="E127" i="6" s="1"/>
  <c r="M119" i="6"/>
  <c r="K119" i="6"/>
  <c r="F119" i="6"/>
  <c r="M118" i="6"/>
  <c r="K118" i="6"/>
  <c r="F118" i="6"/>
  <c r="M117" i="6"/>
  <c r="K117" i="6"/>
  <c r="F117" i="6"/>
  <c r="M116" i="6"/>
  <c r="K116" i="6"/>
  <c r="F116" i="6"/>
  <c r="M115" i="6"/>
  <c r="K115" i="6"/>
  <c r="F115" i="6"/>
  <c r="M114" i="6"/>
  <c r="K114" i="6"/>
  <c r="F114" i="6"/>
  <c r="K113" i="6"/>
  <c r="F113" i="6"/>
  <c r="K112" i="6"/>
  <c r="F112" i="6"/>
  <c r="M111" i="6"/>
  <c r="K111" i="6"/>
  <c r="F111" i="6"/>
  <c r="M110" i="6"/>
  <c r="K110" i="6"/>
  <c r="F110" i="6"/>
  <c r="M109" i="6"/>
  <c r="K109" i="6"/>
  <c r="F109" i="6"/>
  <c r="M108" i="6"/>
  <c r="K108" i="6"/>
  <c r="F108" i="6"/>
  <c r="M107" i="6"/>
  <c r="K107" i="6"/>
  <c r="F107" i="6"/>
  <c r="K106" i="6"/>
  <c r="F106" i="6"/>
  <c r="M105" i="6"/>
  <c r="K105" i="6"/>
  <c r="F105" i="6"/>
  <c r="M104" i="6"/>
  <c r="K104" i="6"/>
  <c r="F104" i="6"/>
  <c r="M103" i="6"/>
  <c r="K103" i="6"/>
  <c r="F103" i="6"/>
  <c r="M102" i="6"/>
  <c r="K102" i="6"/>
  <c r="F102" i="6"/>
  <c r="K101" i="6"/>
  <c r="F101" i="6"/>
  <c r="K100" i="6"/>
  <c r="F100" i="6"/>
  <c r="M99" i="6"/>
  <c r="K99" i="6"/>
  <c r="F99" i="6"/>
  <c r="M98" i="6"/>
  <c r="K98" i="6"/>
  <c r="F98" i="6"/>
  <c r="M97" i="6"/>
  <c r="K97" i="6"/>
  <c r="F97" i="6"/>
  <c r="M96" i="6"/>
  <c r="K96" i="6"/>
  <c r="F96" i="6"/>
  <c r="M95" i="6"/>
  <c r="K95" i="6"/>
  <c r="F95" i="6"/>
  <c r="M94" i="6"/>
  <c r="K94" i="6"/>
  <c r="F94" i="6"/>
  <c r="M93" i="6"/>
  <c r="K93" i="6"/>
  <c r="I93" i="6"/>
  <c r="H93" i="6"/>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F93" i="6"/>
  <c r="E93" i="6"/>
  <c r="E94" i="6" s="1"/>
  <c r="E95" i="6" s="1"/>
  <c r="E96" i="6" s="1"/>
  <c r="E97" i="6" s="1"/>
  <c r="E98" i="6" s="1"/>
  <c r="E99" i="6" s="1"/>
  <c r="E100" i="6" s="1"/>
  <c r="E101" i="6" s="1"/>
  <c r="E102" i="6" s="1"/>
  <c r="E103" i="6" s="1"/>
  <c r="E104" i="6" s="1"/>
  <c r="E105" i="6" s="1"/>
  <c r="E106" i="6" s="1"/>
  <c r="E107" i="6" s="1"/>
  <c r="E108" i="6" s="1"/>
  <c r="E109" i="6" s="1"/>
  <c r="E110" i="6" s="1"/>
  <c r="E111" i="6" s="1"/>
  <c r="E112" i="6" s="1"/>
  <c r="E113" i="6" s="1"/>
  <c r="E114" i="6" s="1"/>
  <c r="E115" i="6" s="1"/>
  <c r="E116" i="6" s="1"/>
  <c r="E117" i="6" s="1"/>
  <c r="E118" i="6" s="1"/>
  <c r="E119" i="6" s="1"/>
  <c r="M92" i="6"/>
  <c r="K92" i="6"/>
  <c r="F92" i="6"/>
  <c r="M91" i="6"/>
  <c r="K91" i="6"/>
  <c r="F91" i="6"/>
  <c r="M90" i="6"/>
  <c r="K90" i="6"/>
  <c r="F90" i="6"/>
  <c r="M89" i="6"/>
  <c r="K89" i="6"/>
  <c r="F89" i="6"/>
  <c r="K88" i="6"/>
  <c r="F88" i="6"/>
  <c r="M87" i="6"/>
  <c r="K87" i="6"/>
  <c r="F87" i="6"/>
  <c r="M86" i="6"/>
  <c r="K86" i="6"/>
  <c r="F86" i="6"/>
  <c r="M85" i="6"/>
  <c r="K85" i="6"/>
  <c r="F85" i="6"/>
  <c r="M84" i="6"/>
  <c r="K84" i="6"/>
  <c r="F84" i="6"/>
  <c r="M83" i="6"/>
  <c r="K83" i="6"/>
  <c r="F83" i="6"/>
  <c r="M82" i="6"/>
  <c r="K82" i="6"/>
  <c r="F82" i="6"/>
  <c r="M81" i="6"/>
  <c r="K81" i="6"/>
  <c r="I81" i="6"/>
  <c r="H81" i="6"/>
  <c r="H82" i="6" s="1"/>
  <c r="H83" i="6" s="1"/>
  <c r="H84" i="6" s="1"/>
  <c r="H85" i="6" s="1"/>
  <c r="H86" i="6" s="1"/>
  <c r="H87" i="6" s="1"/>
  <c r="H88" i="6" s="1"/>
  <c r="H89" i="6" s="1"/>
  <c r="H90" i="6" s="1"/>
  <c r="H91" i="6" s="1"/>
  <c r="H92" i="6" s="1"/>
  <c r="F81" i="6"/>
  <c r="E81" i="6"/>
  <c r="E82" i="6" s="1"/>
  <c r="E83" i="6" s="1"/>
  <c r="E84" i="6" s="1"/>
  <c r="E85" i="6" s="1"/>
  <c r="E86" i="6" s="1"/>
  <c r="E87" i="6" s="1"/>
  <c r="E88" i="6" s="1"/>
  <c r="E89" i="6" s="1"/>
  <c r="E90" i="6" s="1"/>
  <c r="E91" i="6" s="1"/>
  <c r="E92" i="6" s="1"/>
  <c r="M80" i="6"/>
  <c r="K80" i="6"/>
  <c r="F80" i="6"/>
  <c r="M79" i="6"/>
  <c r="K79" i="6"/>
  <c r="F79" i="6"/>
  <c r="M78" i="6"/>
  <c r="K78" i="6"/>
  <c r="F78" i="6"/>
  <c r="K77" i="6"/>
  <c r="F77" i="6"/>
  <c r="K76" i="6"/>
  <c r="F76" i="6"/>
  <c r="M75" i="6"/>
  <c r="K75" i="6"/>
  <c r="F75" i="6"/>
  <c r="M74" i="6"/>
  <c r="K74" i="6"/>
  <c r="F74" i="6"/>
  <c r="M73" i="6"/>
  <c r="K73" i="6"/>
  <c r="F73" i="6"/>
  <c r="M72" i="6"/>
  <c r="K72" i="6"/>
  <c r="F72" i="6"/>
  <c r="M71" i="6"/>
  <c r="K71" i="6"/>
  <c r="F71" i="6"/>
  <c r="M70" i="6"/>
  <c r="K70" i="6"/>
  <c r="F70" i="6"/>
  <c r="M69" i="6"/>
  <c r="K69" i="6"/>
  <c r="F69" i="6"/>
  <c r="M68" i="6"/>
  <c r="K68" i="6"/>
  <c r="F68" i="6"/>
  <c r="M67" i="6"/>
  <c r="K67" i="6"/>
  <c r="F67" i="6"/>
  <c r="M66" i="6"/>
  <c r="K66" i="6"/>
  <c r="F66" i="6"/>
  <c r="K65" i="6"/>
  <c r="F65" i="6"/>
  <c r="K64" i="6"/>
  <c r="F64" i="6"/>
  <c r="M63" i="6"/>
  <c r="K63" i="6"/>
  <c r="I63" i="6"/>
  <c r="H63" i="6"/>
  <c r="H64" i="6" s="1"/>
  <c r="H65" i="6" s="1"/>
  <c r="H66" i="6" s="1"/>
  <c r="H67" i="6" s="1"/>
  <c r="H68" i="6" s="1"/>
  <c r="H69" i="6" s="1"/>
  <c r="H70" i="6" s="1"/>
  <c r="H71" i="6" s="1"/>
  <c r="H72" i="6" s="1"/>
  <c r="H73" i="6" s="1"/>
  <c r="H74" i="6" s="1"/>
  <c r="H75" i="6" s="1"/>
  <c r="H76" i="6" s="1"/>
  <c r="H77" i="6" s="1"/>
  <c r="H78" i="6" s="1"/>
  <c r="H79" i="6" s="1"/>
  <c r="H80" i="6" s="1"/>
  <c r="F63" i="6"/>
  <c r="E63" i="6"/>
  <c r="E64" i="6" s="1"/>
  <c r="E65" i="6" s="1"/>
  <c r="E66" i="6" s="1"/>
  <c r="E67" i="6" s="1"/>
  <c r="E68" i="6" s="1"/>
  <c r="E69" i="6" s="1"/>
  <c r="E70" i="6" s="1"/>
  <c r="E71" i="6" s="1"/>
  <c r="E72" i="6" s="1"/>
  <c r="E73" i="6" s="1"/>
  <c r="E74" i="6" s="1"/>
  <c r="E75" i="6" s="1"/>
  <c r="E76" i="6" s="1"/>
  <c r="E77" i="6" s="1"/>
  <c r="E78" i="6" s="1"/>
  <c r="E79" i="6" s="1"/>
  <c r="E80" i="6" s="1"/>
  <c r="M62" i="6"/>
  <c r="K62" i="6"/>
  <c r="F62" i="6"/>
  <c r="M61" i="6"/>
  <c r="K61" i="6"/>
  <c r="F61" i="6"/>
  <c r="M60" i="6"/>
  <c r="K60" i="6"/>
  <c r="F60" i="6"/>
  <c r="M59" i="6"/>
  <c r="K59" i="6"/>
  <c r="I59" i="6"/>
  <c r="H59" i="6"/>
  <c r="H60" i="6" s="1"/>
  <c r="H61" i="6" s="1"/>
  <c r="H62" i="6" s="1"/>
  <c r="F59" i="6"/>
  <c r="E59" i="6"/>
  <c r="E60" i="6" s="1"/>
  <c r="E61" i="6" s="1"/>
  <c r="E62" i="6" s="1"/>
  <c r="M58" i="6"/>
  <c r="K58" i="6"/>
  <c r="F58" i="6"/>
  <c r="M57" i="6"/>
  <c r="K57" i="6"/>
  <c r="F57" i="6"/>
  <c r="M56" i="6"/>
  <c r="K56" i="6"/>
  <c r="F56" i="6"/>
  <c r="M55" i="6"/>
  <c r="K55" i="6"/>
  <c r="F55" i="6"/>
  <c r="M54" i="6"/>
  <c r="K54" i="6"/>
  <c r="F54" i="6"/>
  <c r="M53" i="6"/>
  <c r="K53" i="6"/>
  <c r="F53" i="6"/>
  <c r="K52" i="6"/>
  <c r="F52" i="6"/>
  <c r="M51" i="6"/>
  <c r="K51" i="6"/>
  <c r="F51" i="6"/>
  <c r="M50" i="6"/>
  <c r="K50" i="6"/>
  <c r="F50" i="6"/>
  <c r="M49" i="6"/>
  <c r="K49" i="6"/>
  <c r="F49" i="6"/>
  <c r="M48" i="6"/>
  <c r="K48" i="6"/>
  <c r="F48" i="6"/>
  <c r="M47" i="6"/>
  <c r="K47" i="6"/>
  <c r="F47" i="6"/>
  <c r="K46" i="6"/>
  <c r="F46" i="6"/>
  <c r="M45" i="6"/>
  <c r="K45" i="6"/>
  <c r="F45" i="6"/>
  <c r="M44" i="6"/>
  <c r="K44" i="6"/>
  <c r="F44" i="6"/>
  <c r="M43" i="6"/>
  <c r="K43" i="6"/>
  <c r="F43" i="6"/>
  <c r="M42" i="6"/>
  <c r="K42" i="6"/>
  <c r="F42" i="6"/>
  <c r="M41" i="6"/>
  <c r="K41" i="6"/>
  <c r="I41" i="6"/>
  <c r="H41" i="6"/>
  <c r="H42" i="6" s="1"/>
  <c r="H43" i="6" s="1"/>
  <c r="H44" i="6" s="1"/>
  <c r="H45" i="6" s="1"/>
  <c r="H46" i="6" s="1"/>
  <c r="H47" i="6" s="1"/>
  <c r="H48" i="6" s="1"/>
  <c r="H49" i="6" s="1"/>
  <c r="H50" i="6" s="1"/>
  <c r="H51" i="6" s="1"/>
  <c r="H52" i="6" s="1"/>
  <c r="H53" i="6" s="1"/>
  <c r="H54" i="6" s="1"/>
  <c r="H55" i="6" s="1"/>
  <c r="H56" i="6" s="1"/>
  <c r="H57" i="6" s="1"/>
  <c r="H58" i="6" s="1"/>
  <c r="F41" i="6"/>
  <c r="E41" i="6"/>
  <c r="E42" i="6" s="1"/>
  <c r="E43" i="6" s="1"/>
  <c r="E44" i="6" s="1"/>
  <c r="E45" i="6" s="1"/>
  <c r="E46" i="6" s="1"/>
  <c r="E47" i="6" s="1"/>
  <c r="E48" i="6" s="1"/>
  <c r="E49" i="6" s="1"/>
  <c r="E50" i="6" s="1"/>
  <c r="E51" i="6" s="1"/>
  <c r="E52" i="6" s="1"/>
  <c r="E53" i="6" s="1"/>
  <c r="E54" i="6" s="1"/>
  <c r="E55" i="6" s="1"/>
  <c r="E56" i="6" s="1"/>
  <c r="E57" i="6" s="1"/>
  <c r="E58" i="6" s="1"/>
  <c r="K40" i="6"/>
  <c r="F40" i="6"/>
  <c r="M39" i="6"/>
  <c r="K39" i="6"/>
  <c r="F39" i="6"/>
  <c r="M38" i="6"/>
  <c r="K38" i="6"/>
  <c r="F38" i="6"/>
  <c r="M37" i="6"/>
  <c r="K37" i="6"/>
  <c r="F37" i="6"/>
  <c r="M36" i="6"/>
  <c r="K36" i="6"/>
  <c r="F36" i="6"/>
  <c r="M35" i="6"/>
  <c r="K35" i="6"/>
  <c r="F35" i="6"/>
  <c r="M34" i="6"/>
  <c r="K34" i="6"/>
  <c r="F34" i="6"/>
  <c r="M33" i="6"/>
  <c r="K33" i="6"/>
  <c r="F33" i="6"/>
  <c r="M32" i="6"/>
  <c r="K32" i="6"/>
  <c r="F32" i="6"/>
  <c r="M31" i="6"/>
  <c r="K31" i="6"/>
  <c r="F31" i="6"/>
  <c r="M30" i="6"/>
  <c r="K30" i="6"/>
  <c r="F30" i="6"/>
  <c r="K29" i="6"/>
  <c r="F29" i="6"/>
  <c r="K28" i="6"/>
  <c r="F28" i="6"/>
  <c r="M27" i="6"/>
  <c r="K27" i="6"/>
  <c r="F27" i="6"/>
  <c r="M26" i="6"/>
  <c r="K26" i="6"/>
  <c r="F26" i="6"/>
  <c r="M25" i="6"/>
  <c r="K25" i="6"/>
  <c r="F25" i="6"/>
  <c r="M24" i="6"/>
  <c r="K24" i="6"/>
  <c r="F24" i="6"/>
  <c r="M23" i="6"/>
  <c r="K23" i="6"/>
  <c r="F23" i="6"/>
  <c r="M22" i="6"/>
  <c r="K22" i="6"/>
  <c r="F22" i="6"/>
  <c r="M21" i="6"/>
  <c r="K21" i="6"/>
  <c r="F21" i="6"/>
  <c r="M20" i="6"/>
  <c r="K20" i="6"/>
  <c r="F20" i="6"/>
  <c r="M19" i="6"/>
  <c r="K19" i="6"/>
  <c r="F19" i="6"/>
  <c r="M18" i="6"/>
  <c r="K18" i="6"/>
  <c r="F18" i="6"/>
  <c r="M17" i="6"/>
  <c r="K17" i="6"/>
  <c r="F17" i="6"/>
  <c r="K16" i="6"/>
  <c r="F16" i="6"/>
  <c r="M15" i="6"/>
  <c r="K15" i="6"/>
  <c r="F15" i="6"/>
  <c r="M14" i="6"/>
  <c r="K14" i="6"/>
  <c r="F14" i="6"/>
  <c r="M13" i="6"/>
  <c r="K13" i="6"/>
  <c r="F13" i="6"/>
  <c r="M12" i="6"/>
  <c r="K12" i="6"/>
  <c r="F12" i="6"/>
  <c r="L11" i="6"/>
  <c r="M11" i="6" s="1"/>
  <c r="K11" i="6"/>
  <c r="I11" i="6"/>
  <c r="H11" i="6"/>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F11" i="6"/>
  <c r="E11" i="6"/>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9" i="6"/>
  <c r="F9" i="6"/>
  <c r="L9" i="6"/>
  <c r="M9" i="6" s="1"/>
  <c r="K9" i="6"/>
  <c r="I9" i="6"/>
  <c r="H9" i="6"/>
  <c r="K595" i="10"/>
  <c r="I595" i="10"/>
  <c r="F595" i="10"/>
  <c r="K594" i="10"/>
  <c r="F594" i="10"/>
  <c r="K593" i="10"/>
  <c r="I593" i="10"/>
  <c r="I594" i="10" s="1"/>
  <c r="F593" i="10"/>
  <c r="K592" i="10"/>
  <c r="F592" i="10"/>
  <c r="K591" i="10"/>
  <c r="F591" i="10"/>
  <c r="K590" i="10"/>
  <c r="F590" i="10"/>
  <c r="K589" i="10"/>
  <c r="I589" i="10"/>
  <c r="I590" i="10" s="1"/>
  <c r="I591" i="10" s="1"/>
  <c r="I592" i="10" s="1"/>
  <c r="F589" i="10"/>
  <c r="K588" i="10"/>
  <c r="F588" i="10"/>
  <c r="K587" i="10"/>
  <c r="F587" i="10"/>
  <c r="K586" i="10"/>
  <c r="F586" i="10"/>
  <c r="K585" i="10"/>
  <c r="F585" i="10"/>
  <c r="K584" i="10"/>
  <c r="F584" i="10"/>
  <c r="K583" i="10"/>
  <c r="I583" i="10"/>
  <c r="F583" i="10"/>
  <c r="K582" i="10"/>
  <c r="F582" i="10"/>
  <c r="K581" i="10"/>
  <c r="F581" i="10"/>
  <c r="K580" i="10"/>
  <c r="F580" i="10"/>
  <c r="K579" i="10"/>
  <c r="F579" i="10"/>
  <c r="K578" i="10"/>
  <c r="F578" i="10"/>
  <c r="K577" i="10"/>
  <c r="F577" i="10"/>
  <c r="K576" i="10"/>
  <c r="F576" i="10"/>
  <c r="K575" i="10"/>
  <c r="I575" i="10"/>
  <c r="I576" i="10" s="1"/>
  <c r="I577" i="10" s="1"/>
  <c r="I578" i="10" s="1"/>
  <c r="I579" i="10" s="1"/>
  <c r="I580" i="10" s="1"/>
  <c r="I581" i="10" s="1"/>
  <c r="I582" i="10" s="1"/>
  <c r="F575" i="10"/>
  <c r="K574" i="10"/>
  <c r="F574" i="10"/>
  <c r="K573" i="10"/>
  <c r="F573" i="10"/>
  <c r="K572" i="10"/>
  <c r="F572" i="10"/>
  <c r="K571" i="10"/>
  <c r="F571" i="10"/>
  <c r="K570" i="10"/>
  <c r="F570" i="10"/>
  <c r="K569" i="10"/>
  <c r="F569" i="10"/>
  <c r="K568" i="10"/>
  <c r="F568" i="10"/>
  <c r="K567" i="10"/>
  <c r="F567" i="10"/>
  <c r="K566" i="10"/>
  <c r="F566" i="10"/>
  <c r="K565" i="10"/>
  <c r="F565" i="10"/>
  <c r="K564" i="10"/>
  <c r="F564" i="10"/>
  <c r="K563" i="10"/>
  <c r="F563" i="10"/>
  <c r="K562" i="10"/>
  <c r="F562" i="10"/>
  <c r="K561" i="10"/>
  <c r="F561" i="10"/>
  <c r="K560" i="10"/>
  <c r="F560" i="10"/>
  <c r="K559" i="10"/>
  <c r="F559" i="10"/>
  <c r="K558" i="10"/>
  <c r="F558" i="10"/>
  <c r="K557" i="10"/>
  <c r="F557" i="10"/>
  <c r="K556" i="10"/>
  <c r="F556" i="10"/>
  <c r="K555" i="10"/>
  <c r="F555" i="10"/>
  <c r="K554" i="10"/>
  <c r="F554" i="10"/>
  <c r="K553" i="10"/>
  <c r="F553" i="10"/>
  <c r="K552" i="10"/>
  <c r="F552" i="10"/>
  <c r="K551" i="10"/>
  <c r="F551" i="10"/>
  <c r="K550" i="10"/>
  <c r="I550" i="10"/>
  <c r="I551" i="10" s="1"/>
  <c r="I552" i="10" s="1"/>
  <c r="I553" i="10" s="1"/>
  <c r="I554" i="10" s="1"/>
  <c r="I555" i="10" s="1"/>
  <c r="I556" i="10" s="1"/>
  <c r="I557" i="10" s="1"/>
  <c r="I558" i="10" s="1"/>
  <c r="I559" i="10" s="1"/>
  <c r="I560" i="10" s="1"/>
  <c r="I561" i="10" s="1"/>
  <c r="I562" i="10" s="1"/>
  <c r="I563" i="10" s="1"/>
  <c r="I564" i="10" s="1"/>
  <c r="I565" i="10" s="1"/>
  <c r="I566" i="10" s="1"/>
  <c r="I567" i="10" s="1"/>
  <c r="I568" i="10" s="1"/>
  <c r="I569" i="10" s="1"/>
  <c r="I570" i="10" s="1"/>
  <c r="I571" i="10" s="1"/>
  <c r="I572" i="10" s="1"/>
  <c r="I573" i="10" s="1"/>
  <c r="I574" i="10" s="1"/>
  <c r="F550" i="10"/>
  <c r="K549" i="10"/>
  <c r="I549" i="10"/>
  <c r="F549" i="10"/>
  <c r="E549" i="10"/>
  <c r="E550" i="10" s="1"/>
  <c r="E551" i="10" s="1"/>
  <c r="E552" i="10" s="1"/>
  <c r="E553" i="10" s="1"/>
  <c r="E554" i="10" s="1"/>
  <c r="E555" i="10" s="1"/>
  <c r="E556" i="10" s="1"/>
  <c r="E557" i="10" s="1"/>
  <c r="E558" i="10" s="1"/>
  <c r="E559" i="10" s="1"/>
  <c r="E560" i="10" s="1"/>
  <c r="E561" i="10" s="1"/>
  <c r="E562" i="10" s="1"/>
  <c r="E563" i="10" s="1"/>
  <c r="E564" i="10" s="1"/>
  <c r="E565" i="10" s="1"/>
  <c r="E566" i="10" s="1"/>
  <c r="E567" i="10" s="1"/>
  <c r="E568" i="10" s="1"/>
  <c r="E569" i="10" s="1"/>
  <c r="E570" i="10" s="1"/>
  <c r="E571" i="10" s="1"/>
  <c r="E572" i="10" s="1"/>
  <c r="E573" i="10" s="1"/>
  <c r="E574" i="10" s="1"/>
  <c r="E575" i="10" s="1"/>
  <c r="E576" i="10" s="1"/>
  <c r="E577" i="10" s="1"/>
  <c r="E578" i="10" s="1"/>
  <c r="E579" i="10" s="1"/>
  <c r="E580" i="10" s="1"/>
  <c r="E581" i="10" s="1"/>
  <c r="E582" i="10" s="1"/>
  <c r="E583" i="10" s="1"/>
  <c r="E584" i="10" s="1"/>
  <c r="E585" i="10" s="1"/>
  <c r="E586" i="10" s="1"/>
  <c r="E587" i="10" s="1"/>
  <c r="E588" i="10" s="1"/>
  <c r="E589" i="10" s="1"/>
  <c r="E590" i="10" s="1"/>
  <c r="E591" i="10" s="1"/>
  <c r="E592" i="10" s="1"/>
  <c r="E593" i="10" s="1"/>
  <c r="E594" i="10" s="1"/>
  <c r="E595" i="10" s="1"/>
  <c r="K548" i="10"/>
  <c r="F548" i="10"/>
  <c r="K547" i="10"/>
  <c r="F547" i="10"/>
  <c r="K546" i="10"/>
  <c r="F546" i="10"/>
  <c r="K545" i="10"/>
  <c r="F545" i="10"/>
  <c r="K544" i="10"/>
  <c r="F544" i="10"/>
  <c r="K543" i="10"/>
  <c r="F543" i="10"/>
  <c r="K542" i="10"/>
  <c r="F542" i="10"/>
  <c r="K541" i="10"/>
  <c r="F541" i="10"/>
  <c r="K540" i="10"/>
  <c r="F540" i="10"/>
  <c r="K539" i="10"/>
  <c r="F539" i="10"/>
  <c r="K538" i="10"/>
  <c r="F538" i="10"/>
  <c r="K537" i="10"/>
  <c r="F537" i="10"/>
  <c r="K536" i="10"/>
  <c r="F536" i="10"/>
  <c r="K535" i="10"/>
  <c r="F535" i="10"/>
  <c r="K534" i="10"/>
  <c r="F534" i="10"/>
  <c r="K533" i="10"/>
  <c r="F533" i="10"/>
  <c r="K532" i="10"/>
  <c r="F532" i="10"/>
  <c r="K531" i="10"/>
  <c r="F531" i="10"/>
  <c r="K530" i="10"/>
  <c r="F530" i="10"/>
  <c r="K529" i="10"/>
  <c r="F529" i="10"/>
  <c r="K528" i="10"/>
  <c r="F528" i="10"/>
  <c r="K527" i="10"/>
  <c r="F527" i="10"/>
  <c r="K526" i="10"/>
  <c r="F526" i="10"/>
  <c r="K525" i="10"/>
  <c r="F525" i="10"/>
  <c r="K524" i="10"/>
  <c r="F524" i="10"/>
  <c r="K523" i="10"/>
  <c r="F523" i="10"/>
  <c r="K522" i="10"/>
  <c r="F522" i="10"/>
  <c r="K521" i="10"/>
  <c r="F521" i="10"/>
  <c r="K520" i="10"/>
  <c r="F520" i="10"/>
  <c r="K519" i="10"/>
  <c r="F519" i="10"/>
  <c r="K518" i="10"/>
  <c r="F518" i="10"/>
  <c r="E518" i="10"/>
  <c r="E519" i="10" s="1"/>
  <c r="E520" i="10" s="1"/>
  <c r="E521" i="10" s="1"/>
  <c r="E522" i="10" s="1"/>
  <c r="E523" i="10" s="1"/>
  <c r="E524" i="10" s="1"/>
  <c r="E525" i="10" s="1"/>
  <c r="E526" i="10" s="1"/>
  <c r="E527" i="10" s="1"/>
  <c r="E528" i="10" s="1"/>
  <c r="E529" i="10" s="1"/>
  <c r="E530" i="10" s="1"/>
  <c r="E531" i="10" s="1"/>
  <c r="E532" i="10" s="1"/>
  <c r="E533" i="10" s="1"/>
  <c r="E534" i="10" s="1"/>
  <c r="E535" i="10" s="1"/>
  <c r="E536" i="10" s="1"/>
  <c r="E537" i="10" s="1"/>
  <c r="E538" i="10" s="1"/>
  <c r="E539" i="10" s="1"/>
  <c r="E540" i="10" s="1"/>
  <c r="E541" i="10" s="1"/>
  <c r="E542" i="10" s="1"/>
  <c r="E543" i="10" s="1"/>
  <c r="E544" i="10" s="1"/>
  <c r="E545" i="10" s="1"/>
  <c r="E546" i="10" s="1"/>
  <c r="E547" i="10" s="1"/>
  <c r="E548" i="10" s="1"/>
  <c r="K517" i="10"/>
  <c r="I517" i="10"/>
  <c r="I518" i="10" s="1"/>
  <c r="F517" i="10"/>
  <c r="K516" i="10"/>
  <c r="F516" i="10"/>
  <c r="K515" i="10"/>
  <c r="F515" i="10"/>
  <c r="K514" i="10"/>
  <c r="F514" i="10"/>
  <c r="K513" i="10"/>
  <c r="F513" i="10"/>
  <c r="K512" i="10"/>
  <c r="F512" i="10"/>
  <c r="K511" i="10"/>
  <c r="F511" i="10"/>
  <c r="K510" i="10"/>
  <c r="F510" i="10"/>
  <c r="K509" i="10"/>
  <c r="I509" i="10"/>
  <c r="I510" i="10" s="1"/>
  <c r="I511" i="10" s="1"/>
  <c r="I512" i="10" s="1"/>
  <c r="I513" i="10" s="1"/>
  <c r="I514" i="10" s="1"/>
  <c r="I515" i="10" s="1"/>
  <c r="I516" i="10" s="1"/>
  <c r="F509" i="10"/>
  <c r="K508" i="10"/>
  <c r="F508" i="10"/>
  <c r="K507" i="10"/>
  <c r="F507" i="10"/>
  <c r="K506" i="10"/>
  <c r="F506" i="10"/>
  <c r="K505" i="10"/>
  <c r="F505" i="10"/>
  <c r="K504" i="10"/>
  <c r="F504" i="10"/>
  <c r="K503" i="10"/>
  <c r="F503" i="10"/>
  <c r="K502" i="10"/>
  <c r="F502" i="10"/>
  <c r="K501" i="10"/>
  <c r="F501" i="10"/>
  <c r="K500" i="10"/>
  <c r="F500" i="10"/>
  <c r="K499" i="10"/>
  <c r="F499" i="10"/>
  <c r="K498" i="10"/>
  <c r="F498" i="10"/>
  <c r="K497" i="10"/>
  <c r="F497" i="10"/>
  <c r="K496" i="10"/>
  <c r="F496" i="10"/>
  <c r="K495" i="10"/>
  <c r="F495" i="10"/>
  <c r="K494" i="10"/>
  <c r="F494" i="10"/>
  <c r="K493" i="10"/>
  <c r="F493" i="10"/>
  <c r="K492" i="10"/>
  <c r="F492" i="10"/>
  <c r="K491" i="10"/>
  <c r="F491" i="10"/>
  <c r="K490" i="10"/>
  <c r="F490" i="10"/>
  <c r="K489" i="10"/>
  <c r="I489" i="10"/>
  <c r="F489" i="10"/>
  <c r="K488" i="10"/>
  <c r="I488" i="10"/>
  <c r="F488" i="10"/>
  <c r="K487" i="10"/>
  <c r="F487" i="10"/>
  <c r="K486" i="10"/>
  <c r="F486" i="10"/>
  <c r="K485" i="10"/>
  <c r="F485" i="10"/>
  <c r="K484" i="10"/>
  <c r="F484" i="10"/>
  <c r="K483" i="10"/>
  <c r="F483" i="10"/>
  <c r="K482" i="10"/>
  <c r="F482" i="10"/>
  <c r="K481" i="10"/>
  <c r="F481" i="10"/>
  <c r="K480" i="10"/>
  <c r="F480" i="10"/>
  <c r="K479" i="10"/>
  <c r="F479" i="10"/>
  <c r="K478" i="10"/>
  <c r="F478" i="10"/>
  <c r="K477" i="10"/>
  <c r="F477" i="10"/>
  <c r="K476" i="10"/>
  <c r="I476" i="10"/>
  <c r="I477" i="10" s="1"/>
  <c r="F476" i="10"/>
  <c r="K475" i="10"/>
  <c r="F475" i="10"/>
  <c r="K474" i="10"/>
  <c r="F474" i="10"/>
  <c r="K473" i="10"/>
  <c r="I473" i="10"/>
  <c r="I474" i="10" s="1"/>
  <c r="I475" i="10" s="1"/>
  <c r="F473" i="10"/>
  <c r="K472" i="10"/>
  <c r="F472" i="10"/>
  <c r="K471" i="10"/>
  <c r="F471" i="10"/>
  <c r="K470" i="10"/>
  <c r="F470" i="10"/>
  <c r="K469" i="10"/>
  <c r="F469" i="10"/>
  <c r="K468" i="10"/>
  <c r="F468" i="10"/>
  <c r="K467" i="10"/>
  <c r="F467" i="10"/>
  <c r="K466" i="10"/>
  <c r="F466" i="10"/>
  <c r="K465" i="10"/>
  <c r="F465" i="10"/>
  <c r="K464" i="10"/>
  <c r="F464" i="10"/>
  <c r="K463" i="10"/>
  <c r="F463" i="10"/>
  <c r="K462" i="10"/>
  <c r="F462" i="10"/>
  <c r="K461" i="10"/>
  <c r="F461" i="10"/>
  <c r="K460" i="10"/>
  <c r="F460" i="10"/>
  <c r="K459" i="10"/>
  <c r="F459" i="10"/>
  <c r="K458" i="10"/>
  <c r="F458" i="10"/>
  <c r="K457" i="10"/>
  <c r="F457" i="10"/>
  <c r="K456" i="10"/>
  <c r="F456" i="10"/>
  <c r="K455" i="10"/>
  <c r="F455" i="10"/>
  <c r="K454" i="10"/>
  <c r="F454" i="10"/>
  <c r="K453" i="10"/>
  <c r="F453" i="10"/>
  <c r="K452" i="10"/>
  <c r="I452" i="10"/>
  <c r="F452" i="10"/>
  <c r="E452" i="10"/>
  <c r="E453" i="10" s="1"/>
  <c r="E454" i="10" s="1"/>
  <c r="E455" i="10" s="1"/>
  <c r="E456" i="10" s="1"/>
  <c r="E457" i="10" s="1"/>
  <c r="E458" i="10" s="1"/>
  <c r="E459" i="10" s="1"/>
  <c r="E460" i="10" s="1"/>
  <c r="E461" i="10" s="1"/>
  <c r="E462" i="10" s="1"/>
  <c r="E463" i="10" s="1"/>
  <c r="E464" i="10" s="1"/>
  <c r="E465" i="10" s="1"/>
  <c r="E466" i="10" s="1"/>
  <c r="E467" i="10" s="1"/>
  <c r="E468" i="10" s="1"/>
  <c r="E469" i="10" s="1"/>
  <c r="E470" i="10" s="1"/>
  <c r="E471" i="10" s="1"/>
  <c r="E472" i="10" s="1"/>
  <c r="E473" i="10" s="1"/>
  <c r="E474" i="10" s="1"/>
  <c r="E475" i="10" s="1"/>
  <c r="E476" i="10" s="1"/>
  <c r="E477" i="10" s="1"/>
  <c r="E478" i="10" s="1"/>
  <c r="E479" i="10" s="1"/>
  <c r="E480" i="10" s="1"/>
  <c r="E481" i="10" s="1"/>
  <c r="E482" i="10" s="1"/>
  <c r="E483" i="10" s="1"/>
  <c r="E484" i="10" s="1"/>
  <c r="E485" i="10" s="1"/>
  <c r="E486" i="10" s="1"/>
  <c r="E487" i="10" s="1"/>
  <c r="E488" i="10" s="1"/>
  <c r="E489" i="10" s="1"/>
  <c r="E490" i="10" s="1"/>
  <c r="E491" i="10" s="1"/>
  <c r="E492" i="10" s="1"/>
  <c r="E493" i="10" s="1"/>
  <c r="E494" i="10" s="1"/>
  <c r="E495" i="10" s="1"/>
  <c r="E496" i="10" s="1"/>
  <c r="E497" i="10" s="1"/>
  <c r="E498" i="10" s="1"/>
  <c r="E499" i="10" s="1"/>
  <c r="E500" i="10" s="1"/>
  <c r="E501" i="10" s="1"/>
  <c r="E502" i="10" s="1"/>
  <c r="E503" i="10" s="1"/>
  <c r="E504" i="10" s="1"/>
  <c r="E505" i="10" s="1"/>
  <c r="E506" i="10" s="1"/>
  <c r="E507" i="10" s="1"/>
  <c r="E508" i="10" s="1"/>
  <c r="E509" i="10" s="1"/>
  <c r="E510" i="10" s="1"/>
  <c r="E511" i="10" s="1"/>
  <c r="E512" i="10" s="1"/>
  <c r="E513" i="10" s="1"/>
  <c r="E514" i="10" s="1"/>
  <c r="E515" i="10" s="1"/>
  <c r="E516" i="10" s="1"/>
  <c r="E517" i="10" s="1"/>
  <c r="K451" i="10"/>
  <c r="I451" i="10"/>
  <c r="F451" i="10"/>
  <c r="K450" i="10"/>
  <c r="I450" i="10"/>
  <c r="F450" i="10"/>
  <c r="K449" i="10"/>
  <c r="F449" i="10"/>
  <c r="K448" i="10"/>
  <c r="F448" i="10"/>
  <c r="K447" i="10"/>
  <c r="H447" i="10"/>
  <c r="H448" i="10" s="1"/>
  <c r="H449" i="10" s="1"/>
  <c r="H450" i="10" s="1"/>
  <c r="H451" i="10" s="1"/>
  <c r="H452" i="10" s="1"/>
  <c r="H453" i="10" s="1"/>
  <c r="H454" i="10" s="1"/>
  <c r="H455" i="10" s="1"/>
  <c r="H456" i="10" s="1"/>
  <c r="H457" i="10" s="1"/>
  <c r="H458" i="10" s="1"/>
  <c r="H459" i="10" s="1"/>
  <c r="H460" i="10" s="1"/>
  <c r="H461" i="10" s="1"/>
  <c r="H462" i="10" s="1"/>
  <c r="H463" i="10" s="1"/>
  <c r="H464" i="10" s="1"/>
  <c r="H465" i="10" s="1"/>
  <c r="H466" i="10" s="1"/>
  <c r="H467" i="10" s="1"/>
  <c r="H468" i="10" s="1"/>
  <c r="H469" i="10" s="1"/>
  <c r="H470" i="10" s="1"/>
  <c r="H471" i="10" s="1"/>
  <c r="H472" i="10" s="1"/>
  <c r="H473" i="10" s="1"/>
  <c r="H474" i="10" s="1"/>
  <c r="H475" i="10" s="1"/>
  <c r="H476" i="10" s="1"/>
  <c r="H477" i="10" s="1"/>
  <c r="H478" i="10" s="1"/>
  <c r="H479" i="10" s="1"/>
  <c r="H480" i="10" s="1"/>
  <c r="H481" i="10" s="1"/>
  <c r="H482" i="10" s="1"/>
  <c r="H483" i="10" s="1"/>
  <c r="H484" i="10" s="1"/>
  <c r="H485" i="10" s="1"/>
  <c r="H486" i="10" s="1"/>
  <c r="H487" i="10" s="1"/>
  <c r="H488" i="10" s="1"/>
  <c r="H489" i="10" s="1"/>
  <c r="H490" i="10" s="1"/>
  <c r="H491" i="10" s="1"/>
  <c r="H492" i="10" s="1"/>
  <c r="H493" i="10" s="1"/>
  <c r="H494" i="10" s="1"/>
  <c r="H495" i="10" s="1"/>
  <c r="H496" i="10" s="1"/>
  <c r="H497" i="10" s="1"/>
  <c r="H498" i="10" s="1"/>
  <c r="H499" i="10" s="1"/>
  <c r="H500" i="10" s="1"/>
  <c r="H501" i="10" s="1"/>
  <c r="H502" i="10" s="1"/>
  <c r="H503" i="10" s="1"/>
  <c r="H504" i="10" s="1"/>
  <c r="H505" i="10" s="1"/>
  <c r="H506" i="10" s="1"/>
  <c r="H507" i="10" s="1"/>
  <c r="H508" i="10" s="1"/>
  <c r="H509" i="10" s="1"/>
  <c r="H510" i="10" s="1"/>
  <c r="H511" i="10" s="1"/>
  <c r="H512" i="10" s="1"/>
  <c r="H513" i="10" s="1"/>
  <c r="H514" i="10" s="1"/>
  <c r="H515" i="10" s="1"/>
  <c r="H516" i="10" s="1"/>
  <c r="H517" i="10" s="1"/>
  <c r="H518" i="10" s="1"/>
  <c r="H519" i="10" s="1"/>
  <c r="H520" i="10" s="1"/>
  <c r="H521" i="10" s="1"/>
  <c r="H522" i="10" s="1"/>
  <c r="H523" i="10" s="1"/>
  <c r="H524" i="10" s="1"/>
  <c r="H525" i="10" s="1"/>
  <c r="H526" i="10" s="1"/>
  <c r="H527" i="10" s="1"/>
  <c r="H528" i="10" s="1"/>
  <c r="H529" i="10" s="1"/>
  <c r="H530" i="10" s="1"/>
  <c r="H531" i="10" s="1"/>
  <c r="H532" i="10" s="1"/>
  <c r="H533" i="10" s="1"/>
  <c r="H534" i="10" s="1"/>
  <c r="H535" i="10" s="1"/>
  <c r="H536" i="10" s="1"/>
  <c r="H537" i="10" s="1"/>
  <c r="H538" i="10" s="1"/>
  <c r="H539" i="10" s="1"/>
  <c r="H540" i="10" s="1"/>
  <c r="H541" i="10" s="1"/>
  <c r="H542" i="10" s="1"/>
  <c r="H543" i="10" s="1"/>
  <c r="H544" i="10" s="1"/>
  <c r="H545" i="10" s="1"/>
  <c r="H546" i="10" s="1"/>
  <c r="H547" i="10" s="1"/>
  <c r="H548" i="10" s="1"/>
  <c r="H549" i="10" s="1"/>
  <c r="H550" i="10" s="1"/>
  <c r="H551" i="10" s="1"/>
  <c r="H552" i="10" s="1"/>
  <c r="H553" i="10" s="1"/>
  <c r="H554" i="10" s="1"/>
  <c r="H555" i="10" s="1"/>
  <c r="H556" i="10" s="1"/>
  <c r="H557" i="10" s="1"/>
  <c r="H558" i="10" s="1"/>
  <c r="H559" i="10" s="1"/>
  <c r="H560" i="10" s="1"/>
  <c r="H561" i="10" s="1"/>
  <c r="H562" i="10" s="1"/>
  <c r="H563" i="10" s="1"/>
  <c r="H564" i="10" s="1"/>
  <c r="H565" i="10" s="1"/>
  <c r="H566" i="10" s="1"/>
  <c r="H567" i="10" s="1"/>
  <c r="H568" i="10" s="1"/>
  <c r="H569" i="10" s="1"/>
  <c r="H570" i="10" s="1"/>
  <c r="H571" i="10" s="1"/>
  <c r="H572" i="10" s="1"/>
  <c r="H573" i="10" s="1"/>
  <c r="H574" i="10" s="1"/>
  <c r="H575" i="10" s="1"/>
  <c r="H576" i="10" s="1"/>
  <c r="H577" i="10" s="1"/>
  <c r="H578" i="10" s="1"/>
  <c r="H579" i="10" s="1"/>
  <c r="H580" i="10" s="1"/>
  <c r="H581" i="10" s="1"/>
  <c r="H582" i="10" s="1"/>
  <c r="H583" i="10" s="1"/>
  <c r="H584" i="10" s="1"/>
  <c r="F447" i="10"/>
  <c r="K446" i="10"/>
  <c r="F446" i="10"/>
  <c r="K445" i="10"/>
  <c r="I445" i="10"/>
  <c r="I446" i="10" s="1"/>
  <c r="I447" i="10" s="1"/>
  <c r="I448" i="10" s="1"/>
  <c r="I449" i="10" s="1"/>
  <c r="F445" i="10"/>
  <c r="K444" i="10"/>
  <c r="F444" i="10"/>
  <c r="K443" i="10"/>
  <c r="F443" i="10"/>
  <c r="K442" i="10"/>
  <c r="F442" i="10"/>
  <c r="K441" i="10"/>
  <c r="F441" i="10"/>
  <c r="K440" i="10"/>
  <c r="I440" i="10"/>
  <c r="I441" i="10" s="1"/>
  <c r="I442" i="10" s="1"/>
  <c r="I443" i="10" s="1"/>
  <c r="I444" i="10" s="1"/>
  <c r="F440" i="10"/>
  <c r="K439" i="10"/>
  <c r="I439" i="10"/>
  <c r="F439" i="10"/>
  <c r="K438" i="10"/>
  <c r="F438" i="10"/>
  <c r="K437" i="10"/>
  <c r="F437" i="10"/>
  <c r="K436" i="10"/>
  <c r="F436" i="10"/>
  <c r="K435" i="10"/>
  <c r="F435" i="10"/>
  <c r="K434" i="10"/>
  <c r="F434" i="10"/>
  <c r="K433" i="10"/>
  <c r="F433" i="10"/>
  <c r="K432" i="10"/>
  <c r="F432" i="10"/>
  <c r="K431" i="10"/>
  <c r="F431" i="10"/>
  <c r="K430" i="10"/>
  <c r="I430" i="10"/>
  <c r="I431" i="10" s="1"/>
  <c r="F430" i="10"/>
  <c r="K429" i="10"/>
  <c r="I429" i="10"/>
  <c r="F429" i="10"/>
  <c r="K428" i="10"/>
  <c r="F428" i="10"/>
  <c r="K427" i="10"/>
  <c r="I427" i="10"/>
  <c r="I428" i="10" s="1"/>
  <c r="F427" i="10"/>
  <c r="K426" i="10"/>
  <c r="F426" i="10"/>
  <c r="K425" i="10"/>
  <c r="F425" i="10"/>
  <c r="K424" i="10"/>
  <c r="F424" i="10"/>
  <c r="K423" i="10"/>
  <c r="F423" i="10"/>
  <c r="K422" i="10"/>
  <c r="I422" i="10"/>
  <c r="I423" i="10" s="1"/>
  <c r="I424" i="10" s="1"/>
  <c r="I425" i="10" s="1"/>
  <c r="I426" i="10" s="1"/>
  <c r="F422" i="10"/>
  <c r="K421" i="10"/>
  <c r="F421" i="10"/>
  <c r="K420" i="10"/>
  <c r="F420" i="10"/>
  <c r="K419" i="10"/>
  <c r="F419" i="10"/>
  <c r="K418" i="10"/>
  <c r="F418" i="10"/>
  <c r="K417" i="10"/>
  <c r="F417" i="10"/>
  <c r="K416" i="10"/>
  <c r="I416" i="10"/>
  <c r="I417" i="10" s="1"/>
  <c r="I418" i="10" s="1"/>
  <c r="I419" i="10" s="1"/>
  <c r="I420" i="10" s="1"/>
  <c r="I421" i="10" s="1"/>
  <c r="F416" i="10"/>
  <c r="K415" i="10"/>
  <c r="F415" i="10"/>
  <c r="K414" i="10"/>
  <c r="F414" i="10"/>
  <c r="K413" i="10"/>
  <c r="I413" i="10"/>
  <c r="I414" i="10" s="1"/>
  <c r="I415" i="10" s="1"/>
  <c r="F413" i="10"/>
  <c r="L412" i="10"/>
  <c r="M412" i="10" s="1"/>
  <c r="K412" i="10"/>
  <c r="I412" i="10"/>
  <c r="F412" i="10"/>
  <c r="K411" i="10"/>
  <c r="F411" i="10"/>
  <c r="K410" i="10"/>
  <c r="F410" i="10"/>
  <c r="K409" i="10"/>
  <c r="F409" i="10"/>
  <c r="K408" i="10"/>
  <c r="F408" i="10"/>
  <c r="K407" i="10"/>
  <c r="F407" i="10"/>
  <c r="K406" i="10"/>
  <c r="I406" i="10"/>
  <c r="I407" i="10" s="1"/>
  <c r="I408" i="10" s="1"/>
  <c r="I409" i="10" s="1"/>
  <c r="I410" i="10" s="1"/>
  <c r="I411" i="10" s="1"/>
  <c r="F406" i="10"/>
  <c r="K405" i="10"/>
  <c r="F405" i="10"/>
  <c r="K404" i="10"/>
  <c r="I404" i="10"/>
  <c r="I405" i="10" s="1"/>
  <c r="F404" i="10"/>
  <c r="K403" i="10"/>
  <c r="F403" i="10"/>
  <c r="K402" i="10"/>
  <c r="F402" i="10"/>
  <c r="K401" i="10"/>
  <c r="I401" i="10"/>
  <c r="I402" i="10" s="1"/>
  <c r="I403" i="10" s="1"/>
  <c r="F401" i="10"/>
  <c r="K400" i="10"/>
  <c r="F400" i="10"/>
  <c r="K399" i="10"/>
  <c r="F399" i="10"/>
  <c r="K398" i="10"/>
  <c r="F398" i="10"/>
  <c r="K397" i="10"/>
  <c r="F397" i="10"/>
  <c r="K396" i="10"/>
  <c r="F396" i="10"/>
  <c r="K395" i="10"/>
  <c r="I395" i="10"/>
  <c r="I396" i="10" s="1"/>
  <c r="I397" i="10" s="1"/>
  <c r="I398" i="10" s="1"/>
  <c r="I399" i="10" s="1"/>
  <c r="I400" i="10" s="1"/>
  <c r="F395" i="10"/>
  <c r="K394" i="10"/>
  <c r="F394" i="10"/>
  <c r="K393" i="10"/>
  <c r="F393" i="10"/>
  <c r="K392" i="10"/>
  <c r="F392" i="10"/>
  <c r="K391" i="10"/>
  <c r="I391" i="10"/>
  <c r="I392" i="10" s="1"/>
  <c r="I393" i="10" s="1"/>
  <c r="I394" i="10" s="1"/>
  <c r="F391" i="10"/>
  <c r="K390" i="10"/>
  <c r="I390" i="10"/>
  <c r="F390" i="10"/>
  <c r="K389" i="10"/>
  <c r="F389" i="10"/>
  <c r="K388" i="10"/>
  <c r="I388" i="10"/>
  <c r="I389" i="10" s="1"/>
  <c r="F388" i="10"/>
  <c r="K387" i="10"/>
  <c r="F387" i="10"/>
  <c r="K386" i="10"/>
  <c r="F386" i="10"/>
  <c r="K385" i="10"/>
  <c r="I385" i="10"/>
  <c r="I386" i="10" s="1"/>
  <c r="I387" i="10" s="1"/>
  <c r="F385" i="10"/>
  <c r="K384" i="10"/>
  <c r="F384" i="10"/>
  <c r="K383" i="10"/>
  <c r="F383" i="10"/>
  <c r="K382" i="10"/>
  <c r="F382" i="10"/>
  <c r="K381" i="10"/>
  <c r="F381" i="10"/>
  <c r="K380" i="10"/>
  <c r="I380" i="10"/>
  <c r="I381" i="10" s="1"/>
  <c r="I382" i="10" s="1"/>
  <c r="I383" i="10" s="1"/>
  <c r="I384" i="10" s="1"/>
  <c r="F380" i="10"/>
  <c r="K379" i="10"/>
  <c r="F379" i="10"/>
  <c r="K378" i="10"/>
  <c r="F378" i="10"/>
  <c r="K377" i="10"/>
  <c r="F377" i="10"/>
  <c r="K376" i="10"/>
  <c r="I376" i="10"/>
  <c r="I377" i="10" s="1"/>
  <c r="I378" i="10" s="1"/>
  <c r="I379" i="10" s="1"/>
  <c r="F376" i="10"/>
  <c r="K375" i="10"/>
  <c r="F375" i="10"/>
  <c r="K374" i="10"/>
  <c r="F374" i="10"/>
  <c r="K373" i="10"/>
  <c r="F373" i="10"/>
  <c r="K372" i="10"/>
  <c r="I372" i="10"/>
  <c r="I373" i="10" s="1"/>
  <c r="I374" i="10" s="1"/>
  <c r="I375" i="10" s="1"/>
  <c r="F372" i="10"/>
  <c r="K371" i="10"/>
  <c r="F371" i="10"/>
  <c r="K370" i="10"/>
  <c r="F370" i="10"/>
  <c r="K369" i="10"/>
  <c r="F369" i="10"/>
  <c r="K368" i="10"/>
  <c r="F368" i="10"/>
  <c r="K367" i="10"/>
  <c r="F367" i="10"/>
  <c r="K366" i="10"/>
  <c r="F366" i="10"/>
  <c r="K365" i="10"/>
  <c r="F365" i="10"/>
  <c r="K364" i="10"/>
  <c r="I364" i="10"/>
  <c r="I365" i="10" s="1"/>
  <c r="I366" i="10" s="1"/>
  <c r="F364" i="10"/>
  <c r="K363" i="10"/>
  <c r="I363" i="10"/>
  <c r="F363" i="10"/>
  <c r="K362" i="10"/>
  <c r="F362" i="10"/>
  <c r="K361" i="10"/>
  <c r="F361" i="10"/>
  <c r="K360" i="10"/>
  <c r="F360" i="10"/>
  <c r="K359" i="10"/>
  <c r="F359" i="10"/>
  <c r="K358" i="10"/>
  <c r="I358" i="10"/>
  <c r="I359" i="10" s="1"/>
  <c r="I360" i="10" s="1"/>
  <c r="I361" i="10" s="1"/>
  <c r="I362" i="10" s="1"/>
  <c r="F358" i="10"/>
  <c r="K357" i="10"/>
  <c r="F357" i="10"/>
  <c r="K356" i="10"/>
  <c r="F356" i="10"/>
  <c r="K355" i="10"/>
  <c r="F355" i="10"/>
  <c r="K354" i="10"/>
  <c r="F354" i="10"/>
  <c r="K353" i="10"/>
  <c r="F353" i="10"/>
  <c r="K352" i="10"/>
  <c r="F352" i="10"/>
  <c r="K351" i="10"/>
  <c r="F351" i="10"/>
  <c r="L350" i="10"/>
  <c r="M350" i="10" s="1"/>
  <c r="K350" i="10"/>
  <c r="F350" i="10"/>
  <c r="K349" i="10"/>
  <c r="F349" i="10"/>
  <c r="K348" i="10"/>
  <c r="F348" i="10"/>
  <c r="K347" i="10"/>
  <c r="F347" i="10"/>
  <c r="K346" i="10"/>
  <c r="F346" i="10"/>
  <c r="K345" i="10"/>
  <c r="F345" i="10"/>
  <c r="K344" i="10"/>
  <c r="F344" i="10"/>
  <c r="K343" i="10"/>
  <c r="I343" i="10"/>
  <c r="I344" i="10" s="1"/>
  <c r="I345" i="10" s="1"/>
  <c r="I346" i="10" s="1"/>
  <c r="I347" i="10" s="1"/>
  <c r="I348" i="10" s="1"/>
  <c r="I349" i="10" s="1"/>
  <c r="I350" i="10" s="1"/>
  <c r="I351" i="10" s="1"/>
  <c r="I352" i="10" s="1"/>
  <c r="I353" i="10" s="1"/>
  <c r="I354" i="10" s="1"/>
  <c r="I355" i="10" s="1"/>
  <c r="I356" i="10" s="1"/>
  <c r="I357" i="10" s="1"/>
  <c r="F343" i="10"/>
  <c r="K342" i="10"/>
  <c r="F342" i="10"/>
  <c r="K341" i="10"/>
  <c r="F341" i="10"/>
  <c r="K340" i="10"/>
  <c r="F340" i="10"/>
  <c r="K339" i="10"/>
  <c r="F339" i="10"/>
  <c r="K338" i="10"/>
  <c r="F338" i="10"/>
  <c r="K337" i="10"/>
  <c r="F337" i="10"/>
  <c r="K336" i="10"/>
  <c r="F336" i="10"/>
  <c r="K335" i="10"/>
  <c r="F335" i="10"/>
  <c r="K334" i="10"/>
  <c r="F334" i="10"/>
  <c r="K333" i="10"/>
  <c r="F333" i="10"/>
  <c r="K332" i="10"/>
  <c r="F332" i="10"/>
  <c r="K331" i="10"/>
  <c r="F331" i="10"/>
  <c r="K330" i="10"/>
  <c r="F330" i="10"/>
  <c r="K329" i="10"/>
  <c r="F329" i="10"/>
  <c r="K328" i="10"/>
  <c r="F328" i="10"/>
  <c r="K327" i="10"/>
  <c r="F327" i="10"/>
  <c r="K326" i="10"/>
  <c r="F326" i="10"/>
  <c r="K325" i="10"/>
  <c r="F325" i="10"/>
  <c r="K324" i="10"/>
  <c r="F324" i="10"/>
  <c r="K323" i="10"/>
  <c r="F323" i="10"/>
  <c r="K322" i="10"/>
  <c r="F322" i="10"/>
  <c r="K321" i="10"/>
  <c r="F321" i="10"/>
  <c r="K320" i="10"/>
  <c r="F320" i="10"/>
  <c r="K319" i="10"/>
  <c r="F319" i="10"/>
  <c r="K318" i="10"/>
  <c r="F318" i="10"/>
  <c r="K317" i="10"/>
  <c r="F317" i="10"/>
  <c r="K316" i="10"/>
  <c r="F316" i="10"/>
  <c r="K315" i="10"/>
  <c r="F315" i="10"/>
  <c r="K314" i="10"/>
  <c r="F314" i="10"/>
  <c r="K313" i="10"/>
  <c r="F313" i="10"/>
  <c r="K312" i="10"/>
  <c r="F312" i="10"/>
  <c r="K311" i="10"/>
  <c r="F311" i="10"/>
  <c r="K310" i="10"/>
  <c r="F310" i="10"/>
  <c r="K309" i="10"/>
  <c r="F309" i="10"/>
  <c r="K308" i="10"/>
  <c r="F308" i="10"/>
  <c r="K307" i="10"/>
  <c r="F307" i="10"/>
  <c r="K306" i="10"/>
  <c r="F306" i="10"/>
  <c r="K305" i="10"/>
  <c r="F305" i="10"/>
  <c r="K304" i="10"/>
  <c r="F304" i="10"/>
  <c r="K303" i="10"/>
  <c r="F303" i="10"/>
  <c r="K302" i="10"/>
  <c r="F302" i="10"/>
  <c r="K301" i="10"/>
  <c r="F301" i="10"/>
  <c r="K300" i="10"/>
  <c r="F300" i="10"/>
  <c r="K299" i="10"/>
  <c r="F299" i="10"/>
  <c r="K298" i="10"/>
  <c r="F298" i="10"/>
  <c r="K297" i="10"/>
  <c r="F297" i="10"/>
  <c r="K296" i="10"/>
  <c r="F296" i="10"/>
  <c r="K295" i="10"/>
  <c r="F295" i="10"/>
  <c r="K294" i="10"/>
  <c r="F294" i="10"/>
  <c r="K293" i="10"/>
  <c r="F293" i="10"/>
  <c r="K292" i="10"/>
  <c r="F292" i="10"/>
  <c r="K291" i="10"/>
  <c r="F291" i="10"/>
  <c r="K290" i="10"/>
  <c r="F290" i="10"/>
  <c r="L289" i="10"/>
  <c r="M289" i="10" s="1"/>
  <c r="K289" i="10"/>
  <c r="F289" i="10"/>
  <c r="K288" i="10"/>
  <c r="F288" i="10"/>
  <c r="K287" i="10"/>
  <c r="F287" i="10"/>
  <c r="K286" i="10"/>
  <c r="F286" i="10"/>
  <c r="K285" i="10"/>
  <c r="F285" i="10"/>
  <c r="K284" i="10"/>
  <c r="F284" i="10"/>
  <c r="K283" i="10"/>
  <c r="F283" i="10"/>
  <c r="K282" i="10"/>
  <c r="F282" i="10"/>
  <c r="K281" i="10"/>
  <c r="F281" i="10"/>
  <c r="K280" i="10"/>
  <c r="F280" i="10"/>
  <c r="K279" i="10"/>
  <c r="F279" i="10"/>
  <c r="K278" i="10"/>
  <c r="F278" i="10"/>
  <c r="L277" i="10"/>
  <c r="M277" i="10" s="1"/>
  <c r="K277" i="10"/>
  <c r="F277" i="10"/>
  <c r="K276" i="10"/>
  <c r="F276" i="10"/>
  <c r="K275" i="10"/>
  <c r="I275" i="10"/>
  <c r="I276" i="10" s="1"/>
  <c r="I277" i="10" s="1"/>
  <c r="I278" i="10" s="1"/>
  <c r="I279" i="10" s="1"/>
  <c r="I280" i="10" s="1"/>
  <c r="I281" i="10" s="1"/>
  <c r="I282" i="10" s="1"/>
  <c r="I283" i="10" s="1"/>
  <c r="I284" i="10" s="1"/>
  <c r="I285" i="10" s="1"/>
  <c r="I286" i="10" s="1"/>
  <c r="I287" i="10" s="1"/>
  <c r="I288" i="10" s="1"/>
  <c r="I289" i="10" s="1"/>
  <c r="I290" i="10" s="1"/>
  <c r="I291" i="10" s="1"/>
  <c r="I292" i="10" s="1"/>
  <c r="I293" i="10" s="1"/>
  <c r="I294" i="10" s="1"/>
  <c r="I295" i="10" s="1"/>
  <c r="I296" i="10" s="1"/>
  <c r="I297" i="10" s="1"/>
  <c r="I298" i="10" s="1"/>
  <c r="I299" i="10" s="1"/>
  <c r="I300" i="10" s="1"/>
  <c r="I301" i="10" s="1"/>
  <c r="I302" i="10" s="1"/>
  <c r="I303" i="10" s="1"/>
  <c r="I304" i="10" s="1"/>
  <c r="I305" i="10" s="1"/>
  <c r="I306" i="10" s="1"/>
  <c r="I307" i="10" s="1"/>
  <c r="I308" i="10" s="1"/>
  <c r="I309" i="10" s="1"/>
  <c r="I310" i="10" s="1"/>
  <c r="I311" i="10" s="1"/>
  <c r="I312" i="10" s="1"/>
  <c r="I313" i="10" s="1"/>
  <c r="I314" i="10" s="1"/>
  <c r="I315" i="10" s="1"/>
  <c r="I316" i="10" s="1"/>
  <c r="I317" i="10" s="1"/>
  <c r="I318" i="10" s="1"/>
  <c r="I319" i="10" s="1"/>
  <c r="I320" i="10" s="1"/>
  <c r="I321" i="10" s="1"/>
  <c r="I322" i="10" s="1"/>
  <c r="I323" i="10" s="1"/>
  <c r="I324" i="10" s="1"/>
  <c r="I325" i="10" s="1"/>
  <c r="I326" i="10" s="1"/>
  <c r="I327" i="10" s="1"/>
  <c r="I328" i="10" s="1"/>
  <c r="I329" i="10" s="1"/>
  <c r="I330" i="10" s="1"/>
  <c r="I331" i="10" s="1"/>
  <c r="I332" i="10" s="1"/>
  <c r="I333" i="10" s="1"/>
  <c r="I334" i="10" s="1"/>
  <c r="I335" i="10" s="1"/>
  <c r="I336" i="10" s="1"/>
  <c r="I337" i="10" s="1"/>
  <c r="I338" i="10" s="1"/>
  <c r="I339" i="10" s="1"/>
  <c r="I340" i="10" s="1"/>
  <c r="I341" i="10" s="1"/>
  <c r="I342" i="10" s="1"/>
  <c r="F275" i="10"/>
  <c r="K274" i="10"/>
  <c r="F274" i="10"/>
  <c r="K273" i="10"/>
  <c r="F273" i="10"/>
  <c r="K272" i="10"/>
  <c r="F272" i="10"/>
  <c r="K271" i="10"/>
  <c r="F271" i="10"/>
  <c r="K270" i="10"/>
  <c r="F270" i="10"/>
  <c r="K269" i="10"/>
  <c r="F269" i="10"/>
  <c r="K268" i="10"/>
  <c r="F268" i="10"/>
  <c r="K267" i="10"/>
  <c r="F267" i="10"/>
  <c r="K266" i="10"/>
  <c r="F266" i="10"/>
  <c r="K265" i="10"/>
  <c r="F265" i="10"/>
  <c r="K264" i="10"/>
  <c r="F264" i="10"/>
  <c r="K263" i="10"/>
  <c r="F263" i="10"/>
  <c r="K262" i="10"/>
  <c r="F262" i="10"/>
  <c r="K261" i="10"/>
  <c r="F261" i="10"/>
  <c r="K260" i="10"/>
  <c r="F260" i="10"/>
  <c r="K259" i="10"/>
  <c r="F259" i="10"/>
  <c r="K258" i="10"/>
  <c r="F258" i="10"/>
  <c r="K257" i="10"/>
  <c r="F257" i="10"/>
  <c r="K256" i="10"/>
  <c r="F256" i="10"/>
  <c r="K255" i="10"/>
  <c r="I255" i="10"/>
  <c r="I256" i="10" s="1"/>
  <c r="I257" i="10" s="1"/>
  <c r="F255" i="10"/>
  <c r="K254" i="10"/>
  <c r="I254" i="10"/>
  <c r="F254" i="10"/>
  <c r="K253" i="10"/>
  <c r="F253" i="10"/>
  <c r="K252" i="10"/>
  <c r="F252" i="10"/>
  <c r="K251" i="10"/>
  <c r="F251" i="10"/>
  <c r="K250" i="10"/>
  <c r="F250" i="10"/>
  <c r="K249" i="10"/>
  <c r="F249" i="10"/>
  <c r="K248" i="10"/>
  <c r="F248" i="10"/>
  <c r="K247" i="10"/>
  <c r="F247" i="10"/>
  <c r="K246" i="10"/>
  <c r="F246" i="10"/>
  <c r="K245" i="10"/>
  <c r="F245" i="10"/>
  <c r="K244" i="10"/>
  <c r="I244" i="10"/>
  <c r="F244" i="10"/>
  <c r="L243" i="10"/>
  <c r="M243" i="10" s="1"/>
  <c r="K243" i="10"/>
  <c r="F243" i="10"/>
  <c r="K242" i="10"/>
  <c r="F242" i="10"/>
  <c r="K241" i="10"/>
  <c r="I241" i="10"/>
  <c r="I242" i="10" s="1"/>
  <c r="I243" i="10" s="1"/>
  <c r="F241" i="10"/>
  <c r="K240" i="10"/>
  <c r="F240" i="10"/>
  <c r="K239" i="10"/>
  <c r="F239" i="10"/>
  <c r="K238" i="10"/>
  <c r="F238" i="10"/>
  <c r="K237" i="10"/>
  <c r="I237" i="10"/>
  <c r="I238" i="10" s="1"/>
  <c r="I239" i="10" s="1"/>
  <c r="I240" i="10" s="1"/>
  <c r="F237" i="10"/>
  <c r="K236" i="10"/>
  <c r="F236" i="10"/>
  <c r="K235" i="10"/>
  <c r="F235" i="10"/>
  <c r="K234" i="10"/>
  <c r="F234" i="10"/>
  <c r="K233" i="10"/>
  <c r="F233" i="10"/>
  <c r="K232" i="10"/>
  <c r="F232" i="10"/>
  <c r="K231" i="10"/>
  <c r="F231" i="10"/>
  <c r="K230" i="10"/>
  <c r="F230" i="10"/>
  <c r="K229" i="10"/>
  <c r="F229" i="10"/>
  <c r="K228" i="10"/>
  <c r="F228" i="10"/>
  <c r="K227" i="10"/>
  <c r="F227" i="10"/>
  <c r="K226" i="10"/>
  <c r="F226" i="10"/>
  <c r="K225" i="10"/>
  <c r="F225" i="10"/>
  <c r="K224" i="10"/>
  <c r="F224" i="10"/>
  <c r="K223" i="10"/>
  <c r="I223" i="10"/>
  <c r="F223" i="10"/>
  <c r="K222" i="10"/>
  <c r="F222" i="10"/>
  <c r="K221" i="10"/>
  <c r="I221" i="10"/>
  <c r="I222" i="10" s="1"/>
  <c r="F221" i="10"/>
  <c r="K220" i="10"/>
  <c r="I220" i="10"/>
  <c r="F220" i="10"/>
  <c r="K219" i="10"/>
  <c r="I219" i="10"/>
  <c r="F219" i="10"/>
  <c r="K218" i="10"/>
  <c r="I218" i="10"/>
  <c r="F218" i="10"/>
  <c r="K217" i="10"/>
  <c r="F217" i="10"/>
  <c r="K216" i="10"/>
  <c r="F216" i="10"/>
  <c r="K215" i="10"/>
  <c r="F215" i="10"/>
  <c r="K214" i="10"/>
  <c r="I214" i="10"/>
  <c r="I215" i="10" s="1"/>
  <c r="I216" i="10" s="1"/>
  <c r="I217" i="10" s="1"/>
  <c r="F214" i="10"/>
  <c r="K213" i="10"/>
  <c r="F213" i="10"/>
  <c r="K212" i="10"/>
  <c r="F212" i="10"/>
  <c r="K211" i="10"/>
  <c r="I211" i="10"/>
  <c r="I212" i="10" s="1"/>
  <c r="I213" i="10" s="1"/>
  <c r="F211" i="10"/>
  <c r="K210" i="10"/>
  <c r="F210" i="10"/>
  <c r="E210" i="10"/>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E327" i="10" s="1"/>
  <c r="E328" i="10" s="1"/>
  <c r="E329" i="10" s="1"/>
  <c r="E330" i="10" s="1"/>
  <c r="E331" i="10" s="1"/>
  <c r="E332" i="10" s="1"/>
  <c r="E333" i="10" s="1"/>
  <c r="E334" i="10" s="1"/>
  <c r="E335" i="10" s="1"/>
  <c r="E336" i="10" s="1"/>
  <c r="E337" i="10" s="1"/>
  <c r="E338" i="10" s="1"/>
  <c r="E339" i="10" s="1"/>
  <c r="E340" i="10" s="1"/>
  <c r="E341" i="10" s="1"/>
  <c r="E342" i="10" s="1"/>
  <c r="E343" i="10" s="1"/>
  <c r="E344" i="10" s="1"/>
  <c r="E345" i="10" s="1"/>
  <c r="E346" i="10" s="1"/>
  <c r="E347" i="10" s="1"/>
  <c r="E348" i="10" s="1"/>
  <c r="E349" i="10" s="1"/>
  <c r="E350" i="10" s="1"/>
  <c r="E351" i="10" s="1"/>
  <c r="E352" i="10" s="1"/>
  <c r="E353" i="10" s="1"/>
  <c r="E354" i="10" s="1"/>
  <c r="E355" i="10" s="1"/>
  <c r="E356" i="10" s="1"/>
  <c r="E357" i="10" s="1"/>
  <c r="E358" i="10" s="1"/>
  <c r="E359" i="10" s="1"/>
  <c r="E360" i="10" s="1"/>
  <c r="E361" i="10" s="1"/>
  <c r="E362" i="10" s="1"/>
  <c r="E363" i="10" s="1"/>
  <c r="E364" i="10" s="1"/>
  <c r="E365" i="10" s="1"/>
  <c r="E366" i="10" s="1"/>
  <c r="E367" i="10" s="1"/>
  <c r="E368" i="10" s="1"/>
  <c r="E369" i="10" s="1"/>
  <c r="E370" i="10" s="1"/>
  <c r="E371" i="10" s="1"/>
  <c r="E372" i="10" s="1"/>
  <c r="E373" i="10" s="1"/>
  <c r="E374" i="10" s="1"/>
  <c r="E375" i="10" s="1"/>
  <c r="E376" i="10" s="1"/>
  <c r="E377" i="10" s="1"/>
  <c r="E378" i="10" s="1"/>
  <c r="E379" i="10" s="1"/>
  <c r="E380" i="10" s="1"/>
  <c r="E381" i="10" s="1"/>
  <c r="E382" i="10" s="1"/>
  <c r="E383" i="10" s="1"/>
  <c r="E384" i="10" s="1"/>
  <c r="E385" i="10" s="1"/>
  <c r="E386" i="10" s="1"/>
  <c r="E387" i="10" s="1"/>
  <c r="E388" i="10" s="1"/>
  <c r="E389" i="10" s="1"/>
  <c r="E390" i="10" s="1"/>
  <c r="E391" i="10" s="1"/>
  <c r="E392" i="10" s="1"/>
  <c r="E393" i="10" s="1"/>
  <c r="E394" i="10" s="1"/>
  <c r="E395" i="10" s="1"/>
  <c r="E396" i="10" s="1"/>
  <c r="E397" i="10" s="1"/>
  <c r="E398" i="10" s="1"/>
  <c r="E399" i="10" s="1"/>
  <c r="E400" i="10" s="1"/>
  <c r="E401" i="10" s="1"/>
  <c r="E402" i="10" s="1"/>
  <c r="E403" i="10" s="1"/>
  <c r="E404" i="10" s="1"/>
  <c r="E405" i="10" s="1"/>
  <c r="E406" i="10" s="1"/>
  <c r="E407" i="10" s="1"/>
  <c r="E408" i="10" s="1"/>
  <c r="E409" i="10" s="1"/>
  <c r="E410" i="10" s="1"/>
  <c r="E411" i="10" s="1"/>
  <c r="E412" i="10" s="1"/>
  <c r="E413" i="10" s="1"/>
  <c r="E414" i="10" s="1"/>
  <c r="E415" i="10" s="1"/>
  <c r="E416" i="10" s="1"/>
  <c r="E417" i="10" s="1"/>
  <c r="E418" i="10" s="1"/>
  <c r="E419" i="10" s="1"/>
  <c r="E420" i="10" s="1"/>
  <c r="E421" i="10" s="1"/>
  <c r="E422" i="10" s="1"/>
  <c r="E423" i="10" s="1"/>
  <c r="E424" i="10" s="1"/>
  <c r="E425" i="10" s="1"/>
  <c r="E426" i="10" s="1"/>
  <c r="E427" i="10" s="1"/>
  <c r="E428" i="10" s="1"/>
  <c r="E429" i="10" s="1"/>
  <c r="E430" i="10" s="1"/>
  <c r="E431" i="10" s="1"/>
  <c r="E432" i="10" s="1"/>
  <c r="E433" i="10" s="1"/>
  <c r="E434" i="10" s="1"/>
  <c r="E435" i="10" s="1"/>
  <c r="E436" i="10" s="1"/>
  <c r="E437" i="10" s="1"/>
  <c r="E438" i="10" s="1"/>
  <c r="E439" i="10" s="1"/>
  <c r="E440" i="10" s="1"/>
  <c r="E441" i="10" s="1"/>
  <c r="E442" i="10" s="1"/>
  <c r="E443" i="10" s="1"/>
  <c r="E444" i="10" s="1"/>
  <c r="E445" i="10" s="1"/>
  <c r="E446" i="10" s="1"/>
  <c r="E447" i="10" s="1"/>
  <c r="E448" i="10" s="1"/>
  <c r="E449" i="10" s="1"/>
  <c r="E450" i="10" s="1"/>
  <c r="E451" i="10" s="1"/>
  <c r="L209" i="10"/>
  <c r="M209" i="10" s="1"/>
  <c r="K209" i="10"/>
  <c r="I209" i="10"/>
  <c r="I210" i="10" s="1"/>
  <c r="F209" i="10"/>
  <c r="K208" i="10"/>
  <c r="I208" i="10"/>
  <c r="F208" i="10"/>
  <c r="L207" i="10"/>
  <c r="M207" i="10" s="1"/>
  <c r="K207" i="10"/>
  <c r="I207" i="10"/>
  <c r="F207" i="10"/>
  <c r="K206" i="10"/>
  <c r="F206" i="10"/>
  <c r="K205" i="10"/>
  <c r="F205" i="10"/>
  <c r="K204" i="10"/>
  <c r="F204" i="10"/>
  <c r="K203" i="10"/>
  <c r="F203" i="10"/>
  <c r="K202" i="10"/>
  <c r="F202" i="10"/>
  <c r="K201" i="10"/>
  <c r="F201" i="10"/>
  <c r="K200" i="10"/>
  <c r="F200" i="10"/>
  <c r="L199" i="10"/>
  <c r="M199" i="10" s="1"/>
  <c r="K199" i="10"/>
  <c r="F199" i="10"/>
  <c r="K198" i="10"/>
  <c r="I198" i="10"/>
  <c r="F198" i="10"/>
  <c r="L197" i="10"/>
  <c r="M197" i="10" s="1"/>
  <c r="K197" i="10"/>
  <c r="F197" i="10"/>
  <c r="K196" i="10"/>
  <c r="I196" i="10"/>
  <c r="I197" i="10" s="1"/>
  <c r="F196" i="10"/>
  <c r="K195" i="10"/>
  <c r="F195" i="10"/>
  <c r="K194" i="10"/>
  <c r="F194" i="10"/>
  <c r="K193" i="10"/>
  <c r="F193" i="10"/>
  <c r="K192" i="10"/>
  <c r="I192" i="10"/>
  <c r="F192" i="10"/>
  <c r="K191" i="10"/>
  <c r="F191" i="10"/>
  <c r="K190" i="10"/>
  <c r="I190" i="10"/>
  <c r="I191" i="10" s="1"/>
  <c r="F190" i="10"/>
  <c r="K189" i="10"/>
  <c r="I189" i="10"/>
  <c r="F189" i="10"/>
  <c r="K188" i="10"/>
  <c r="F188" i="10"/>
  <c r="K187" i="10"/>
  <c r="F187" i="10"/>
  <c r="K186" i="10"/>
  <c r="I186" i="10"/>
  <c r="I187" i="10" s="1"/>
  <c r="I188" i="10" s="1"/>
  <c r="F186" i="10"/>
  <c r="K185" i="10"/>
  <c r="F185" i="10"/>
  <c r="K184" i="10"/>
  <c r="F184" i="10"/>
  <c r="K183" i="10"/>
  <c r="F183" i="10"/>
  <c r="K182" i="10"/>
  <c r="F182" i="10"/>
  <c r="K181" i="10"/>
  <c r="F181" i="10"/>
  <c r="K180" i="10"/>
  <c r="H180" i="10"/>
  <c r="H181" i="10" s="1"/>
  <c r="H182" i="10" s="1"/>
  <c r="H183" i="10" s="1"/>
  <c r="H184" i="10" s="1"/>
  <c r="H185" i="10" s="1"/>
  <c r="H186" i="10" s="1"/>
  <c r="H187" i="10" s="1"/>
  <c r="H188" i="10" s="1"/>
  <c r="H189" i="10" s="1"/>
  <c r="H190" i="10" s="1"/>
  <c r="H191" i="10" s="1"/>
  <c r="H192" i="10" s="1"/>
  <c r="H193" i="10" s="1"/>
  <c r="H194" i="10" s="1"/>
  <c r="H195" i="10" s="1"/>
  <c r="H196" i="10" s="1"/>
  <c r="H197" i="10" s="1"/>
  <c r="H198" i="10" s="1"/>
  <c r="H199" i="10" s="1"/>
  <c r="I199" i="10" s="1"/>
  <c r="I200" i="10" s="1"/>
  <c r="I201" i="10" s="1"/>
  <c r="F180" i="10"/>
  <c r="L179" i="10"/>
  <c r="M179" i="10" s="1"/>
  <c r="K179" i="10"/>
  <c r="I179" i="10"/>
  <c r="I180" i="10" s="1"/>
  <c r="I181" i="10" s="1"/>
  <c r="I182" i="10" s="1"/>
  <c r="I183" i="10" s="1"/>
  <c r="I184" i="10" s="1"/>
  <c r="I185" i="10" s="1"/>
  <c r="F179" i="10"/>
  <c r="K178" i="10"/>
  <c r="I178" i="10"/>
  <c r="F178" i="10"/>
  <c r="L177" i="10"/>
  <c r="M177" i="10" s="1"/>
  <c r="K177" i="10"/>
  <c r="I177" i="10"/>
  <c r="F177" i="10"/>
  <c r="K176" i="10"/>
  <c r="F176" i="10"/>
  <c r="K175" i="10"/>
  <c r="F175" i="10"/>
  <c r="K174" i="10"/>
  <c r="I174" i="10"/>
  <c r="I175" i="10" s="1"/>
  <c r="I176" i="10" s="1"/>
  <c r="F174" i="10"/>
  <c r="K173" i="10"/>
  <c r="F173" i="10"/>
  <c r="K172" i="10"/>
  <c r="F172" i="10"/>
  <c r="K171" i="10"/>
  <c r="I171" i="10"/>
  <c r="I172" i="10" s="1"/>
  <c r="I173" i="10" s="1"/>
  <c r="F171" i="10"/>
  <c r="K170" i="10"/>
  <c r="F170" i="10"/>
  <c r="K169" i="10"/>
  <c r="F169" i="10"/>
  <c r="K168" i="10"/>
  <c r="F168" i="10"/>
  <c r="K167" i="10"/>
  <c r="F167" i="10"/>
  <c r="K166" i="10"/>
  <c r="F166" i="10"/>
  <c r="K165" i="10"/>
  <c r="F165" i="10"/>
  <c r="K164" i="10"/>
  <c r="F164" i="10"/>
  <c r="L163" i="10"/>
  <c r="M163" i="10" s="1"/>
  <c r="K163" i="10"/>
  <c r="I163" i="10"/>
  <c r="I164" i="10" s="1"/>
  <c r="I165" i="10" s="1"/>
  <c r="I166" i="10" s="1"/>
  <c r="I167" i="10" s="1"/>
  <c r="I168" i="10" s="1"/>
  <c r="I169" i="10" s="1"/>
  <c r="I170" i="10" s="1"/>
  <c r="F163" i="10"/>
  <c r="K162" i="10"/>
  <c r="I162" i="10"/>
  <c r="F162" i="10"/>
  <c r="L161" i="10"/>
  <c r="M161" i="10" s="1"/>
  <c r="K161" i="10"/>
  <c r="F161" i="10"/>
  <c r="K160" i="10"/>
  <c r="F160" i="10"/>
  <c r="K159" i="10"/>
  <c r="I159" i="10"/>
  <c r="I160" i="10" s="1"/>
  <c r="I161" i="10" s="1"/>
  <c r="F159" i="10"/>
  <c r="K158" i="10"/>
  <c r="F158" i="10"/>
  <c r="K157" i="10"/>
  <c r="F157" i="10"/>
  <c r="K156" i="10"/>
  <c r="F156" i="10"/>
  <c r="K155" i="10"/>
  <c r="F155" i="10"/>
  <c r="K154" i="10"/>
  <c r="F154" i="10"/>
  <c r="K153" i="10"/>
  <c r="F153" i="10"/>
  <c r="K152" i="10"/>
  <c r="F152" i="10"/>
  <c r="L151" i="10"/>
  <c r="M151" i="10" s="1"/>
  <c r="K151" i="10"/>
  <c r="I151" i="10"/>
  <c r="I152" i="10" s="1"/>
  <c r="I153" i="10" s="1"/>
  <c r="I154" i="10" s="1"/>
  <c r="I155" i="10" s="1"/>
  <c r="I156" i="10" s="1"/>
  <c r="I157" i="10" s="1"/>
  <c r="I158" i="10" s="1"/>
  <c r="F151" i="10"/>
  <c r="K150" i="10"/>
  <c r="F150" i="10"/>
  <c r="L149" i="10"/>
  <c r="M149" i="10" s="1"/>
  <c r="K149" i="10"/>
  <c r="F149" i="10"/>
  <c r="K148" i="10"/>
  <c r="F148" i="10"/>
  <c r="K147" i="10"/>
  <c r="F147" i="10"/>
  <c r="K146" i="10"/>
  <c r="F146" i="10"/>
  <c r="K145" i="10"/>
  <c r="F145" i="10"/>
  <c r="K144" i="10"/>
  <c r="F144" i="10"/>
  <c r="K143" i="10"/>
  <c r="F143" i="10"/>
  <c r="K142" i="10"/>
  <c r="F142" i="10"/>
  <c r="K141" i="10"/>
  <c r="F141" i="10"/>
  <c r="K140" i="10"/>
  <c r="F140" i="10"/>
  <c r="L139" i="10"/>
  <c r="M139" i="10" s="1"/>
  <c r="K139" i="10"/>
  <c r="I139" i="10"/>
  <c r="F139" i="10"/>
  <c r="K138" i="10"/>
  <c r="I138" i="10"/>
  <c r="F138" i="10"/>
  <c r="L137" i="10"/>
  <c r="M137" i="10" s="1"/>
  <c r="K137" i="10"/>
  <c r="I137" i="10"/>
  <c r="F137" i="10"/>
  <c r="K136" i="10"/>
  <c r="F136" i="10"/>
  <c r="K135" i="10"/>
  <c r="F135" i="10"/>
  <c r="K134" i="10"/>
  <c r="F134" i="10"/>
  <c r="L133" i="10"/>
  <c r="M133" i="10" s="1"/>
  <c r="K133" i="10"/>
  <c r="F133" i="10"/>
  <c r="K132" i="10"/>
  <c r="F132" i="10"/>
  <c r="K131" i="10"/>
  <c r="F131" i="10"/>
  <c r="K130" i="10"/>
  <c r="H130" i="10"/>
  <c r="H131" i="10" s="1"/>
  <c r="H132" i="10" s="1"/>
  <c r="H133" i="10" s="1"/>
  <c r="H134" i="10" s="1"/>
  <c r="H135" i="10" s="1"/>
  <c r="H136" i="10" s="1"/>
  <c r="H137" i="10" s="1"/>
  <c r="H138" i="10" s="1"/>
  <c r="H139" i="10" s="1"/>
  <c r="H140" i="10" s="1"/>
  <c r="H141" i="10" s="1"/>
  <c r="H142" i="10" s="1"/>
  <c r="H143" i="10" s="1"/>
  <c r="H144" i="10" s="1"/>
  <c r="H145" i="10" s="1"/>
  <c r="H146" i="10" s="1"/>
  <c r="H147" i="10" s="1"/>
  <c r="H148" i="10" s="1"/>
  <c r="H149" i="10" s="1"/>
  <c r="H150" i="10" s="1"/>
  <c r="H151" i="10" s="1"/>
  <c r="H152" i="10" s="1"/>
  <c r="H153" i="10" s="1"/>
  <c r="H154" i="10" s="1"/>
  <c r="H155" i="10" s="1"/>
  <c r="H156" i="10" s="1"/>
  <c r="H157" i="10" s="1"/>
  <c r="H158" i="10" s="1"/>
  <c r="H159" i="10" s="1"/>
  <c r="H160" i="10" s="1"/>
  <c r="H161" i="10" s="1"/>
  <c r="H162" i="10" s="1"/>
  <c r="H163" i="10" s="1"/>
  <c r="H164" i="10" s="1"/>
  <c r="H165" i="10" s="1"/>
  <c r="H166" i="10" s="1"/>
  <c r="H167" i="10" s="1"/>
  <c r="H168" i="10" s="1"/>
  <c r="H169" i="10" s="1"/>
  <c r="H170" i="10" s="1"/>
  <c r="H171" i="10" s="1"/>
  <c r="H172" i="10" s="1"/>
  <c r="H173" i="10" s="1"/>
  <c r="H174" i="10" s="1"/>
  <c r="H175" i="10" s="1"/>
  <c r="H176" i="10" s="1"/>
  <c r="H177" i="10" s="1"/>
  <c r="H178" i="10" s="1"/>
  <c r="H179" i="10" s="1"/>
  <c r="F130" i="10"/>
  <c r="K129" i="10"/>
  <c r="F129" i="10"/>
  <c r="K128" i="10"/>
  <c r="I128" i="10"/>
  <c r="I129" i="10" s="1"/>
  <c r="I130" i="10" s="1"/>
  <c r="I131" i="10" s="1"/>
  <c r="I132" i="10" s="1"/>
  <c r="I133" i="10" s="1"/>
  <c r="I134" i="10" s="1"/>
  <c r="I135" i="10" s="1"/>
  <c r="I136" i="10" s="1"/>
  <c r="H128" i="10"/>
  <c r="H129" i="10" s="1"/>
  <c r="F128" i="10"/>
  <c r="L127" i="10"/>
  <c r="M127" i="10" s="1"/>
  <c r="K127" i="10"/>
  <c r="F127" i="10"/>
  <c r="K126" i="10"/>
  <c r="F126" i="10"/>
  <c r="L125" i="10"/>
  <c r="M125" i="10" s="1"/>
  <c r="K125" i="10"/>
  <c r="F125" i="10"/>
  <c r="K124" i="10"/>
  <c r="F124" i="10"/>
  <c r="K123" i="10"/>
  <c r="I123" i="10"/>
  <c r="I124" i="10" s="1"/>
  <c r="I125" i="10" s="1"/>
  <c r="I126" i="10" s="1"/>
  <c r="I127" i="10" s="1"/>
  <c r="F123" i="10"/>
  <c r="K122" i="10"/>
  <c r="I122" i="10"/>
  <c r="H122" i="10"/>
  <c r="H123" i="10" s="1"/>
  <c r="H124" i="10" s="1"/>
  <c r="H125" i="10" s="1"/>
  <c r="H126" i="10" s="1"/>
  <c r="H127" i="10" s="1"/>
  <c r="F122" i="10"/>
  <c r="L121" i="10"/>
  <c r="M121" i="10" s="1"/>
  <c r="K121" i="10"/>
  <c r="I121" i="10"/>
  <c r="F121" i="10"/>
  <c r="M120" i="10"/>
  <c r="L120" i="10"/>
  <c r="K120" i="10"/>
  <c r="I120" i="10"/>
  <c r="F120" i="10"/>
  <c r="K119" i="10"/>
  <c r="F119" i="10"/>
  <c r="K118" i="10"/>
  <c r="I118" i="10"/>
  <c r="I119" i="10" s="1"/>
  <c r="F118" i="10"/>
  <c r="K117" i="10"/>
  <c r="F117" i="10"/>
  <c r="K116" i="10"/>
  <c r="F116" i="10"/>
  <c r="L115" i="10"/>
  <c r="M115" i="10" s="1"/>
  <c r="K115" i="10"/>
  <c r="I115" i="10"/>
  <c r="I116" i="10" s="1"/>
  <c r="I117" i="10" s="1"/>
  <c r="F115" i="10"/>
  <c r="K114" i="10"/>
  <c r="F114" i="10"/>
  <c r="L113" i="10"/>
  <c r="M113" i="10" s="1"/>
  <c r="K113" i="10"/>
  <c r="F113" i="10"/>
  <c r="K112" i="10"/>
  <c r="F112" i="10"/>
  <c r="K111" i="10"/>
  <c r="F111" i="10"/>
  <c r="K110" i="10"/>
  <c r="F110" i="10"/>
  <c r="L109" i="10"/>
  <c r="M109" i="10" s="1"/>
  <c r="K109" i="10"/>
  <c r="F109" i="10"/>
  <c r="L108" i="10"/>
  <c r="M108" i="10" s="1"/>
  <c r="K108" i="10"/>
  <c r="I108" i="10"/>
  <c r="I109" i="10" s="1"/>
  <c r="I110" i="10" s="1"/>
  <c r="I111" i="10" s="1"/>
  <c r="I112" i="10" s="1"/>
  <c r="I113" i="10" s="1"/>
  <c r="I114" i="10" s="1"/>
  <c r="F108" i="10"/>
  <c r="K107" i="10"/>
  <c r="F107" i="10"/>
  <c r="K106" i="10"/>
  <c r="F106" i="10"/>
  <c r="K105" i="10"/>
  <c r="F105" i="10"/>
  <c r="K104" i="10"/>
  <c r="F104" i="10"/>
  <c r="L103" i="10"/>
  <c r="M103" i="10" s="1"/>
  <c r="K103" i="10"/>
  <c r="F103" i="10"/>
  <c r="K102" i="10"/>
  <c r="F102" i="10"/>
  <c r="L101" i="10"/>
  <c r="M101" i="10" s="1"/>
  <c r="K101" i="10"/>
  <c r="F101" i="10"/>
  <c r="K100" i="10"/>
  <c r="F100" i="10"/>
  <c r="K99" i="10"/>
  <c r="F99" i="10"/>
  <c r="K98" i="10"/>
  <c r="F98" i="10"/>
  <c r="L97" i="10"/>
  <c r="M97" i="10" s="1"/>
  <c r="K97" i="10"/>
  <c r="F97" i="10"/>
  <c r="L96" i="10"/>
  <c r="M96" i="10" s="1"/>
  <c r="K96" i="10"/>
  <c r="F96" i="10"/>
  <c r="K95" i="10"/>
  <c r="F95" i="10"/>
  <c r="K94" i="10"/>
  <c r="I94" i="10"/>
  <c r="I95" i="10" s="1"/>
  <c r="F94" i="10"/>
  <c r="K93" i="10"/>
  <c r="I93" i="10"/>
  <c r="F93" i="10"/>
  <c r="K92" i="10"/>
  <c r="F92" i="10"/>
  <c r="L91" i="10"/>
  <c r="M91" i="10" s="1"/>
  <c r="K91" i="10"/>
  <c r="F91" i="10"/>
  <c r="K90" i="10"/>
  <c r="F90" i="10"/>
  <c r="L89" i="10"/>
  <c r="M89" i="10" s="1"/>
  <c r="K89" i="10"/>
  <c r="F89" i="10"/>
  <c r="K88" i="10"/>
  <c r="F88" i="10"/>
  <c r="K87" i="10"/>
  <c r="F87" i="10"/>
  <c r="K86" i="10"/>
  <c r="F86" i="10"/>
  <c r="L85" i="10"/>
  <c r="M85" i="10" s="1"/>
  <c r="K85" i="10"/>
  <c r="F85" i="10"/>
  <c r="M84" i="10"/>
  <c r="L84" i="10"/>
  <c r="K84" i="10"/>
  <c r="F84" i="10"/>
  <c r="K83" i="10"/>
  <c r="F83" i="10"/>
  <c r="K82" i="10"/>
  <c r="F82" i="10"/>
  <c r="K81" i="10"/>
  <c r="I81" i="10"/>
  <c r="I82" i="10" s="1"/>
  <c r="I83" i="10" s="1"/>
  <c r="F81" i="10"/>
  <c r="K80" i="10"/>
  <c r="F80" i="10"/>
  <c r="L79" i="10"/>
  <c r="M79" i="10" s="1"/>
  <c r="K79" i="10"/>
  <c r="F79" i="10"/>
  <c r="K78" i="10"/>
  <c r="F78" i="10"/>
  <c r="L77" i="10"/>
  <c r="M77" i="10" s="1"/>
  <c r="K77" i="10"/>
  <c r="F77" i="10"/>
  <c r="K76" i="10"/>
  <c r="F76" i="10"/>
  <c r="K75" i="10"/>
  <c r="F75" i="10"/>
  <c r="K74" i="10"/>
  <c r="F74" i="10"/>
  <c r="L73" i="10"/>
  <c r="M73" i="10" s="1"/>
  <c r="K73" i="10"/>
  <c r="F73" i="10"/>
  <c r="L72" i="10"/>
  <c r="M72" i="10" s="1"/>
  <c r="K72" i="10"/>
  <c r="F72" i="10"/>
  <c r="K71" i="10"/>
  <c r="F71" i="10"/>
  <c r="K70" i="10"/>
  <c r="F70" i="10"/>
  <c r="K69" i="10"/>
  <c r="F69" i="10"/>
  <c r="K68" i="10"/>
  <c r="F68" i="10"/>
  <c r="L67" i="10"/>
  <c r="M67" i="10" s="1"/>
  <c r="K67" i="10"/>
  <c r="F67" i="10"/>
  <c r="K66" i="10"/>
  <c r="F66" i="10"/>
  <c r="L65" i="10"/>
  <c r="M65" i="10" s="1"/>
  <c r="K65" i="10"/>
  <c r="F65" i="10"/>
  <c r="K64" i="10"/>
  <c r="F64" i="10"/>
  <c r="K63" i="10"/>
  <c r="I63" i="10"/>
  <c r="I64" i="10" s="1"/>
  <c r="I65" i="10" s="1"/>
  <c r="F63" i="10"/>
  <c r="K62" i="10"/>
  <c r="F62" i="10"/>
  <c r="L61" i="10"/>
  <c r="M61" i="10" s="1"/>
  <c r="K61" i="10"/>
  <c r="F61" i="10"/>
  <c r="M60" i="10"/>
  <c r="L60" i="10"/>
  <c r="K60" i="10"/>
  <c r="F60" i="10"/>
  <c r="E60" i="10"/>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K59" i="10"/>
  <c r="I59" i="10"/>
  <c r="F59" i="10"/>
  <c r="L58" i="10"/>
  <c r="M58" i="10" s="1"/>
  <c r="K58" i="10"/>
  <c r="F58" i="10"/>
  <c r="L57" i="10"/>
  <c r="M57" i="10" s="1"/>
  <c r="K57" i="10"/>
  <c r="F57" i="10"/>
  <c r="L56" i="10"/>
  <c r="M56" i="10" s="1"/>
  <c r="K56" i="10"/>
  <c r="F56" i="10"/>
  <c r="L55" i="10"/>
  <c r="M55" i="10" s="1"/>
  <c r="K55" i="10"/>
  <c r="F55" i="10"/>
  <c r="K54" i="10"/>
  <c r="F54" i="10"/>
  <c r="L53" i="10"/>
  <c r="M53" i="10" s="1"/>
  <c r="K53" i="10"/>
  <c r="F53" i="10"/>
  <c r="L52" i="10"/>
  <c r="M52" i="10" s="1"/>
  <c r="K52" i="10"/>
  <c r="F52" i="10"/>
  <c r="E52" i="10"/>
  <c r="E53" i="10" s="1"/>
  <c r="E54" i="10" s="1"/>
  <c r="E55" i="10" s="1"/>
  <c r="E56" i="10" s="1"/>
  <c r="E57" i="10" s="1"/>
  <c r="E58" i="10" s="1"/>
  <c r="E59" i="10" s="1"/>
  <c r="K51" i="10"/>
  <c r="F51" i="10"/>
  <c r="K50" i="10"/>
  <c r="F50" i="10"/>
  <c r="L49" i="10"/>
  <c r="M49" i="10" s="1"/>
  <c r="K49" i="10"/>
  <c r="F49" i="10"/>
  <c r="M48" i="10"/>
  <c r="L48" i="10"/>
  <c r="K48" i="10"/>
  <c r="F48" i="10"/>
  <c r="K47" i="10"/>
  <c r="F47" i="10"/>
  <c r="L46" i="10"/>
  <c r="M46" i="10" s="1"/>
  <c r="K46" i="10"/>
  <c r="F46" i="10"/>
  <c r="L45" i="10"/>
  <c r="M45" i="10" s="1"/>
  <c r="K45" i="10"/>
  <c r="F45" i="10"/>
  <c r="L44" i="10"/>
  <c r="M44" i="10" s="1"/>
  <c r="K44" i="10"/>
  <c r="F44" i="10"/>
  <c r="L43" i="10"/>
  <c r="M43" i="10" s="1"/>
  <c r="K43" i="10"/>
  <c r="F43" i="10"/>
  <c r="K42" i="10"/>
  <c r="F42" i="10"/>
  <c r="E42" i="10"/>
  <c r="E43" i="10" s="1"/>
  <c r="E44" i="10" s="1"/>
  <c r="E45" i="10" s="1"/>
  <c r="E46" i="10" s="1"/>
  <c r="E47" i="10" s="1"/>
  <c r="E48" i="10" s="1"/>
  <c r="E49" i="10" s="1"/>
  <c r="E50" i="10" s="1"/>
  <c r="E51" i="10" s="1"/>
  <c r="L41" i="10"/>
  <c r="M41" i="10" s="1"/>
  <c r="K41" i="10"/>
  <c r="I41" i="10"/>
  <c r="H41" i="10"/>
  <c r="H42" i="10" s="1"/>
  <c r="I42" i="10" s="1"/>
  <c r="I43" i="10" s="1"/>
  <c r="I44" i="10" s="1"/>
  <c r="I45" i="10" s="1"/>
  <c r="I46" i="10" s="1"/>
  <c r="I47" i="10" s="1"/>
  <c r="I48" i="10" s="1"/>
  <c r="I49" i="10" s="1"/>
  <c r="I50" i="10" s="1"/>
  <c r="I51" i="10" s="1"/>
  <c r="I52" i="10" s="1"/>
  <c r="I53" i="10" s="1"/>
  <c r="I54" i="10" s="1"/>
  <c r="I55" i="10" s="1"/>
  <c r="I56" i="10" s="1"/>
  <c r="I57" i="10" s="1"/>
  <c r="I58" i="10" s="1"/>
  <c r="F41" i="10"/>
  <c r="E41" i="10"/>
  <c r="L40" i="10"/>
  <c r="M40" i="10" s="1"/>
  <c r="K40" i="10"/>
  <c r="F40" i="10"/>
  <c r="K39" i="10"/>
  <c r="I39" i="10"/>
  <c r="I40" i="10" s="1"/>
  <c r="F39" i="10"/>
  <c r="L38" i="10"/>
  <c r="M38" i="10" s="1"/>
  <c r="K38" i="10"/>
  <c r="F38" i="10"/>
  <c r="L37" i="10"/>
  <c r="M37" i="10" s="1"/>
  <c r="K37" i="10"/>
  <c r="F37" i="10"/>
  <c r="M36" i="10"/>
  <c r="L36" i="10"/>
  <c r="K36" i="10"/>
  <c r="I36" i="10"/>
  <c r="I37" i="10" s="1"/>
  <c r="I38" i="10" s="1"/>
  <c r="F36" i="10"/>
  <c r="L35" i="10"/>
  <c r="M35" i="10" s="1"/>
  <c r="K35" i="10"/>
  <c r="F35" i="10"/>
  <c r="M34" i="10"/>
  <c r="L34" i="10"/>
  <c r="K34" i="10"/>
  <c r="F34" i="10"/>
  <c r="L33" i="10"/>
  <c r="M33" i="10" s="1"/>
  <c r="K33" i="10"/>
  <c r="I33" i="10"/>
  <c r="I34" i="10" s="1"/>
  <c r="I35" i="10" s="1"/>
  <c r="F33" i="10"/>
  <c r="L32" i="10"/>
  <c r="M32" i="10" s="1"/>
  <c r="K32" i="10"/>
  <c r="F32" i="10"/>
  <c r="L31" i="10"/>
  <c r="M31" i="10" s="1"/>
  <c r="K31" i="10"/>
  <c r="F31" i="10"/>
  <c r="K30" i="10"/>
  <c r="F30" i="10"/>
  <c r="L29" i="10"/>
  <c r="M29" i="10" s="1"/>
  <c r="K29" i="10"/>
  <c r="F29" i="10"/>
  <c r="L28" i="10"/>
  <c r="M28" i="10" s="1"/>
  <c r="K28" i="10"/>
  <c r="F28" i="10"/>
  <c r="K27" i="10"/>
  <c r="I27" i="10"/>
  <c r="I28" i="10" s="1"/>
  <c r="I29" i="10" s="1"/>
  <c r="I30" i="10" s="1"/>
  <c r="I31" i="10" s="1"/>
  <c r="I32" i="10" s="1"/>
  <c r="F27" i="10"/>
  <c r="L26" i="10"/>
  <c r="M26" i="10" s="1"/>
  <c r="K26" i="10"/>
  <c r="I26" i="10"/>
  <c r="F26" i="10"/>
  <c r="L25" i="10"/>
  <c r="M25" i="10" s="1"/>
  <c r="K25" i="10"/>
  <c r="F25" i="10"/>
  <c r="L24" i="10"/>
  <c r="M24" i="10" s="1"/>
  <c r="K24" i="10"/>
  <c r="I24" i="10"/>
  <c r="I25" i="10" s="1"/>
  <c r="F24" i="10"/>
  <c r="L23" i="10"/>
  <c r="M23" i="10" s="1"/>
  <c r="K23" i="10"/>
  <c r="I23" i="10"/>
  <c r="F23" i="10"/>
  <c r="M22" i="10"/>
  <c r="L22" i="10"/>
  <c r="K22" i="10"/>
  <c r="I22" i="10"/>
  <c r="F22" i="10"/>
  <c r="L21" i="10"/>
  <c r="M21" i="10" s="1"/>
  <c r="K21" i="10"/>
  <c r="F21" i="10"/>
  <c r="L20" i="10"/>
  <c r="M20" i="10" s="1"/>
  <c r="K20" i="10"/>
  <c r="I20" i="10"/>
  <c r="I21" i="10" s="1"/>
  <c r="F20" i="10"/>
  <c r="L19" i="10"/>
  <c r="M19" i="10" s="1"/>
  <c r="K19" i="10"/>
  <c r="F19" i="10"/>
  <c r="M18" i="10"/>
  <c r="L18" i="10"/>
  <c r="K18" i="10"/>
  <c r="F18" i="10"/>
  <c r="L17" i="10"/>
  <c r="M17" i="10" s="1"/>
  <c r="K17" i="10"/>
  <c r="F17" i="10"/>
  <c r="L16" i="10"/>
  <c r="M16" i="10" s="1"/>
  <c r="K16" i="10"/>
  <c r="F16" i="10"/>
  <c r="K15" i="10"/>
  <c r="I15" i="10"/>
  <c r="I16" i="10" s="1"/>
  <c r="I17" i="10" s="1"/>
  <c r="I18" i="10" s="1"/>
  <c r="I19" i="10" s="1"/>
  <c r="F15" i="10"/>
  <c r="M14" i="10"/>
  <c r="L14" i="10"/>
  <c r="K14" i="10"/>
  <c r="I14" i="10"/>
  <c r="F14" i="10"/>
  <c r="L13" i="10"/>
  <c r="M13" i="10" s="1"/>
  <c r="K13" i="10"/>
  <c r="F13" i="10"/>
  <c r="L12" i="10"/>
  <c r="M12" i="10" s="1"/>
  <c r="K12" i="10"/>
  <c r="I12" i="10"/>
  <c r="I13" i="10" s="1"/>
  <c r="F12" i="10"/>
  <c r="L11" i="10"/>
  <c r="M11" i="10" s="1"/>
  <c r="K11" i="10"/>
  <c r="I11" i="10"/>
  <c r="H11" i="10"/>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H38" i="10" s="1"/>
  <c r="H39" i="10" s="1"/>
  <c r="H40" i="10" s="1"/>
  <c r="F11" i="10"/>
  <c r="E11" i="10"/>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K9" i="10"/>
  <c r="E9" i="10"/>
  <c r="L3" i="10"/>
  <c r="L453" i="10" s="1"/>
  <c r="M453" i="10" s="1"/>
  <c r="D3" i="10"/>
  <c r="L3" i="6"/>
  <c r="D3" i="6"/>
  <c r="H118" i="1"/>
  <c r="H119" i="1" s="1"/>
  <c r="H116" i="1"/>
  <c r="H117" i="1" s="1"/>
  <c r="H113" i="1"/>
  <c r="H114" i="1" s="1"/>
  <c r="H115" i="1" s="1"/>
  <c r="H112" i="1"/>
  <c r="H111" i="1"/>
  <c r="H105" i="1"/>
  <c r="H106" i="1" s="1"/>
  <c r="H107" i="1" s="1"/>
  <c r="H108" i="1" s="1"/>
  <c r="H109" i="1" s="1"/>
  <c r="H110" i="1" s="1"/>
  <c r="H104" i="1"/>
  <c r="H103" i="1"/>
  <c r="H90" i="1"/>
  <c r="H91" i="1" s="1"/>
  <c r="H92" i="1" s="1"/>
  <c r="H93" i="1" s="1"/>
  <c r="H94" i="1" s="1"/>
  <c r="H95" i="1" s="1"/>
  <c r="H96" i="1" s="1"/>
  <c r="H97" i="1" s="1"/>
  <c r="H98" i="1" s="1"/>
  <c r="H99" i="1" s="1"/>
  <c r="H100" i="1" s="1"/>
  <c r="H101" i="1" s="1"/>
  <c r="H102" i="1" s="1"/>
  <c r="H85" i="1"/>
  <c r="H86" i="1" s="1"/>
  <c r="H87" i="1" s="1"/>
  <c r="H88" i="1" s="1"/>
  <c r="H89" i="1" s="1"/>
  <c r="H82" i="1"/>
  <c r="H83" i="1" s="1"/>
  <c r="H84" i="1" s="1"/>
  <c r="H80" i="1"/>
  <c r="H81" i="1" s="1"/>
  <c r="H73" i="1"/>
  <c r="H74" i="1" s="1"/>
  <c r="H75" i="1" s="1"/>
  <c r="H76" i="1" s="1"/>
  <c r="H77" i="1" s="1"/>
  <c r="H78" i="1" s="1"/>
  <c r="H79" i="1" s="1"/>
  <c r="H66" i="1"/>
  <c r="H67" i="1" s="1"/>
  <c r="H68" i="1" s="1"/>
  <c r="H69" i="1" s="1"/>
  <c r="H70" i="1" s="1"/>
  <c r="H71" i="1" s="1"/>
  <c r="H72" i="1" s="1"/>
  <c r="H63" i="1"/>
  <c r="H64" i="1" s="1"/>
  <c r="H65" i="1" s="1"/>
  <c r="H51" i="1"/>
  <c r="H52" i="1" s="1"/>
  <c r="H53" i="1" s="1"/>
  <c r="H54" i="1" s="1"/>
  <c r="H55" i="1" s="1"/>
  <c r="H56" i="1" s="1"/>
  <c r="H57" i="1" s="1"/>
  <c r="H58" i="1" s="1"/>
  <c r="H59" i="1" s="1"/>
  <c r="H60" i="1" s="1"/>
  <c r="H61" i="1" s="1"/>
  <c r="H62" i="1" s="1"/>
  <c r="H48" i="1"/>
  <c r="H49" i="1" s="1"/>
  <c r="H50" i="1" s="1"/>
  <c r="H42" i="1"/>
  <c r="H43" i="1" s="1"/>
  <c r="H44" i="1" s="1"/>
  <c r="H45" i="1" s="1"/>
  <c r="H46" i="1" s="1"/>
  <c r="H47" i="1" s="1"/>
  <c r="H40" i="1"/>
  <c r="H41" i="1" s="1"/>
  <c r="H38" i="1"/>
  <c r="H39" i="1" s="1"/>
  <c r="H36" i="1"/>
  <c r="H37" i="1" s="1"/>
  <c r="H34" i="1"/>
  <c r="H35" i="1" s="1"/>
  <c r="H30" i="1"/>
  <c r="H31" i="1" s="1"/>
  <c r="H32" i="1" s="1"/>
  <c r="H33" i="1" s="1"/>
  <c r="H24" i="1"/>
  <c r="H25" i="1" s="1"/>
  <c r="H26" i="1" s="1"/>
  <c r="H27" i="1" s="1"/>
  <c r="H28" i="1" s="1"/>
  <c r="H29" i="1" s="1"/>
  <c r="H21" i="1"/>
  <c r="H22" i="1" s="1"/>
  <c r="H23" i="1" s="1"/>
  <c r="H17" i="1"/>
  <c r="H18" i="1" s="1"/>
  <c r="H19" i="1" s="1"/>
  <c r="H20" i="1" s="1"/>
  <c r="H15" i="1"/>
  <c r="H16" i="1" s="1"/>
  <c r="H11" i="1"/>
  <c r="H12" i="1" s="1"/>
  <c r="H13" i="1" s="1"/>
  <c r="H14" i="1" s="1"/>
  <c r="H8" i="1"/>
  <c r="H9" i="1" s="1"/>
  <c r="H10" i="1" s="1"/>
  <c r="C3" i="2"/>
  <c r="I64" i="6" l="1"/>
  <c r="I65" i="6" s="1"/>
  <c r="I66" i="6" s="1"/>
  <c r="I67" i="6" s="1"/>
  <c r="I68" i="6" s="1"/>
  <c r="I69" i="6" s="1"/>
  <c r="I70" i="6" s="1"/>
  <c r="I71" i="6" s="1"/>
  <c r="I72" i="6" s="1"/>
  <c r="I1168" i="6"/>
  <c r="I1169" i="6" s="1"/>
  <c r="I1170" i="6" s="1"/>
  <c r="I1171" i="6" s="1"/>
  <c r="I1172" i="6" s="1"/>
  <c r="I82" i="6"/>
  <c r="I83" i="6" s="1"/>
  <c r="I84" i="6" s="1"/>
  <c r="I85" i="6" s="1"/>
  <c r="I86" i="6" s="1"/>
  <c r="I87" i="6" s="1"/>
  <c r="I88" i="6" s="1"/>
  <c r="I89" i="6" s="1"/>
  <c r="I90" i="6" s="1"/>
  <c r="I91" i="6" s="1"/>
  <c r="I92" i="6" s="1"/>
  <c r="I1104" i="6"/>
  <c r="I1105" i="6" s="1"/>
  <c r="I121" i="6"/>
  <c r="I122" i="6" s="1"/>
  <c r="I123" i="6" s="1"/>
  <c r="I124" i="6" s="1"/>
  <c r="I477" i="6"/>
  <c r="I478" i="6" s="1"/>
  <c r="I479" i="6" s="1"/>
  <c r="I480" i="6" s="1"/>
  <c r="I245" i="6"/>
  <c r="I246" i="6" s="1"/>
  <c r="I247" i="6" s="1"/>
  <c r="I248" i="6" s="1"/>
  <c r="I249" i="6" s="1"/>
  <c r="I250" i="6" s="1"/>
  <c r="I251" i="6" s="1"/>
  <c r="I252" i="6" s="1"/>
  <c r="I253" i="6" s="1"/>
  <c r="I255" i="6"/>
  <c r="I256" i="6" s="1"/>
  <c r="I257" i="6" s="1"/>
  <c r="I258" i="6" s="1"/>
  <c r="I259" i="6" s="1"/>
  <c r="I260" i="6" s="1"/>
  <c r="I261" i="6" s="1"/>
  <c r="I262" i="6" s="1"/>
  <c r="I263" i="6" s="1"/>
  <c r="I264" i="6" s="1"/>
  <c r="I265" i="6" s="1"/>
  <c r="I266" i="6" s="1"/>
  <c r="I267" i="6" s="1"/>
  <c r="I268" i="6" s="1"/>
  <c r="I269" i="6" s="1"/>
  <c r="I270" i="6" s="1"/>
  <c r="I271" i="6" s="1"/>
  <c r="I272" i="6" s="1"/>
  <c r="I273" i="6" s="1"/>
  <c r="I274" i="6" s="1"/>
  <c r="I275" i="6" s="1"/>
  <c r="I276" i="6" s="1"/>
  <c r="I277" i="6" s="1"/>
  <c r="I278" i="6" s="1"/>
  <c r="I279" i="6" s="1"/>
  <c r="I280" i="6" s="1"/>
  <c r="I281" i="6" s="1"/>
  <c r="I282" i="6" s="1"/>
  <c r="I283" i="6" s="1"/>
  <c r="I284" i="6" s="1"/>
  <c r="I285" i="6" s="1"/>
  <c r="I286" i="6" s="1"/>
  <c r="I287" i="6" s="1"/>
  <c r="I288" i="6" s="1"/>
  <c r="I289" i="6" s="1"/>
  <c r="I290" i="6" s="1"/>
  <c r="I291" i="6" s="1"/>
  <c r="I292" i="6" s="1"/>
  <c r="I293" i="6" s="1"/>
  <c r="I294" i="6" s="1"/>
  <c r="I295" i="6" s="1"/>
  <c r="I296" i="6" s="1"/>
  <c r="I297" i="6" s="1"/>
  <c r="I298" i="6" s="1"/>
  <c r="I299" i="6" s="1"/>
  <c r="I300" i="6" s="1"/>
  <c r="I301" i="6" s="1"/>
  <c r="I302" i="6" s="1"/>
  <c r="I303" i="6" s="1"/>
  <c r="I304" i="6" s="1"/>
  <c r="I305" i="6" s="1"/>
  <c r="I306" i="6" s="1"/>
  <c r="I307" i="6" s="1"/>
  <c r="I308" i="6" s="1"/>
  <c r="I309" i="6" s="1"/>
  <c r="I310" i="6" s="1"/>
  <c r="I311" i="6" s="1"/>
  <c r="I312" i="6" s="1"/>
  <c r="I313" i="6" s="1"/>
  <c r="I314" i="6" s="1"/>
  <c r="I315" i="6" s="1"/>
  <c r="I316" i="6" s="1"/>
  <c r="I317" i="6" s="1"/>
  <c r="I318" i="6" s="1"/>
  <c r="I319" i="6" s="1"/>
  <c r="I320" i="6" s="1"/>
  <c r="I321" i="6" s="1"/>
  <c r="I322" i="6" s="1"/>
  <c r="I323" i="6" s="1"/>
  <c r="I324" i="6" s="1"/>
  <c r="I325" i="6" s="1"/>
  <c r="I326" i="6" s="1"/>
  <c r="I327" i="6" s="1"/>
  <c r="I328" i="6" s="1"/>
  <c r="I329" i="6" s="1"/>
  <c r="I330" i="6" s="1"/>
  <c r="I331" i="6" s="1"/>
  <c r="I332" i="6" s="1"/>
  <c r="I333" i="6" s="1"/>
  <c r="I334" i="6" s="1"/>
  <c r="I335" i="6" s="1"/>
  <c r="I336" i="6" s="1"/>
  <c r="I337" i="6" s="1"/>
  <c r="I338" i="6" s="1"/>
  <c r="I339" i="6" s="1"/>
  <c r="I340" i="6" s="1"/>
  <c r="I341" i="6" s="1"/>
  <c r="I342" i="6" s="1"/>
  <c r="I343" i="6" s="1"/>
  <c r="I344" i="6" s="1"/>
  <c r="I345" i="6" s="1"/>
  <c r="I346" i="6" s="1"/>
  <c r="I347" i="6" s="1"/>
  <c r="I348" i="6" s="1"/>
  <c r="I349" i="6" s="1"/>
  <c r="I350" i="6" s="1"/>
  <c r="I351" i="6" s="1"/>
  <c r="I352" i="6" s="1"/>
  <c r="I353" i="6" s="1"/>
  <c r="I354" i="6" s="1"/>
  <c r="I355" i="6" s="1"/>
  <c r="I356" i="6" s="1"/>
  <c r="I357" i="6" s="1"/>
  <c r="I358" i="6" s="1"/>
  <c r="I359" i="6" s="1"/>
  <c r="I360" i="6" s="1"/>
  <c r="I361" i="6" s="1"/>
  <c r="I362" i="6" s="1"/>
  <c r="I590" i="6"/>
  <c r="I591" i="6" s="1"/>
  <c r="I592" i="6" s="1"/>
  <c r="I1174" i="6"/>
  <c r="I1175" i="6" s="1"/>
  <c r="I1176" i="6" s="1"/>
  <c r="I708" i="6"/>
  <c r="I709" i="6" s="1"/>
  <c r="I710" i="6" s="1"/>
  <c r="I711" i="6" s="1"/>
  <c r="I712" i="6" s="1"/>
  <c r="I713" i="6" s="1"/>
  <c r="I714" i="6" s="1"/>
  <c r="I12" i="6"/>
  <c r="I13" i="6" s="1"/>
  <c r="I14" i="6" s="1"/>
  <c r="I15" i="6" s="1"/>
  <c r="I16" i="6" s="1"/>
  <c r="I725" i="6"/>
  <c r="I726" i="6" s="1"/>
  <c r="I727" i="6" s="1"/>
  <c r="I728" i="6" s="1"/>
  <c r="I729" i="6" s="1"/>
  <c r="I730" i="6" s="1"/>
  <c r="I731" i="6" s="1"/>
  <c r="I732" i="6" s="1"/>
  <c r="I733" i="6" s="1"/>
  <c r="I734" i="6" s="1"/>
  <c r="I735" i="6" s="1"/>
  <c r="I736" i="6" s="1"/>
  <c r="I737" i="6" s="1"/>
  <c r="I738" i="6" s="1"/>
  <c r="I739" i="6" s="1"/>
  <c r="I740" i="6" s="1"/>
  <c r="I741" i="6" s="1"/>
  <c r="I742" i="6" s="1"/>
  <c r="I743" i="6" s="1"/>
  <c r="I744" i="6" s="1"/>
  <c r="I745" i="6" s="1"/>
  <c r="I746" i="6" s="1"/>
  <c r="I747" i="6" s="1"/>
  <c r="I748" i="6" s="1"/>
  <c r="I749" i="6" s="1"/>
  <c r="I750" i="6" s="1"/>
  <c r="I751" i="6" s="1"/>
  <c r="I752" i="6" s="1"/>
  <c r="I753" i="6" s="1"/>
  <c r="I754" i="6" s="1"/>
  <c r="I755" i="6" s="1"/>
  <c r="I756" i="6" s="1"/>
  <c r="I757" i="6" s="1"/>
  <c r="I758" i="6" s="1"/>
  <c r="I759" i="6" s="1"/>
  <c r="I760" i="6" s="1"/>
  <c r="I761" i="6" s="1"/>
  <c r="I762" i="6" s="1"/>
  <c r="I763" i="6" s="1"/>
  <c r="I764" i="6" s="1"/>
  <c r="I60" i="6"/>
  <c r="I61" i="6" s="1"/>
  <c r="I62" i="6" s="1"/>
  <c r="I489" i="6"/>
  <c r="I490" i="6" s="1"/>
  <c r="I491" i="6" s="1"/>
  <c r="I492" i="6" s="1"/>
  <c r="I493" i="6" s="1"/>
  <c r="I494" i="6" s="1"/>
  <c r="I495" i="6" s="1"/>
  <c r="I496" i="6" s="1"/>
  <c r="I497" i="6" s="1"/>
  <c r="I498" i="6" s="1"/>
  <c r="I499" i="6" s="1"/>
  <c r="I500" i="6" s="1"/>
  <c r="I501" i="6" s="1"/>
  <c r="I502" i="6" s="1"/>
  <c r="I503" i="6" s="1"/>
  <c r="I504" i="6" s="1"/>
  <c r="I505" i="6" s="1"/>
  <c r="I506" i="6" s="1"/>
  <c r="I507" i="6" s="1"/>
  <c r="I508" i="6" s="1"/>
  <c r="I509" i="6" s="1"/>
  <c r="I510" i="6" s="1"/>
  <c r="I511" i="6" s="1"/>
  <c r="I512" i="6" s="1"/>
  <c r="I513" i="6" s="1"/>
  <c r="I514" i="6" s="1"/>
  <c r="I515" i="6" s="1"/>
  <c r="I516" i="6" s="1"/>
  <c r="I1033" i="6"/>
  <c r="I1034" i="6" s="1"/>
  <c r="I1035" i="6" s="1"/>
  <c r="I1036" i="6" s="1"/>
  <c r="I446" i="6"/>
  <c r="I447" i="6" s="1"/>
  <c r="I448" i="6" s="1"/>
  <c r="I449" i="6" s="1"/>
  <c r="I1075" i="6"/>
  <c r="I1076" i="6" s="1"/>
  <c r="I1077" i="6" s="1"/>
  <c r="I1078" i="6" s="1"/>
  <c r="I1079" i="6" s="1"/>
  <c r="I1080" i="6" s="1"/>
  <c r="I1081" i="6" s="1"/>
  <c r="I1082" i="6" s="1"/>
  <c r="I1083" i="6" s="1"/>
  <c r="I1084" i="6" s="1"/>
  <c r="I1085" i="6" s="1"/>
  <c r="I1086" i="6" s="1"/>
  <c r="I1087" i="6" s="1"/>
  <c r="I1088" i="6" s="1"/>
  <c r="I1089" i="6" s="1"/>
  <c r="I1090" i="6" s="1"/>
  <c r="I1091" i="6" s="1"/>
  <c r="I1092" i="6" s="1"/>
  <c r="I1093" i="6" s="1"/>
  <c r="I1094" i="6" s="1"/>
  <c r="I1095" i="6" s="1"/>
  <c r="I1096" i="6" s="1"/>
  <c r="I1097" i="6" s="1"/>
  <c r="I1098" i="6" s="1"/>
  <c r="I1099" i="6" s="1"/>
  <c r="I1100" i="6" s="1"/>
  <c r="I1101" i="6" s="1"/>
  <c r="I1102" i="6" s="1"/>
  <c r="I364" i="6"/>
  <c r="I365" i="6" s="1"/>
  <c r="I366" i="6" s="1"/>
  <c r="I367" i="6" s="1"/>
  <c r="I368" i="6" s="1"/>
  <c r="I369" i="6" s="1"/>
  <c r="I370" i="6" s="1"/>
  <c r="I371" i="6" s="1"/>
  <c r="I372" i="6" s="1"/>
  <c r="I373" i="6" s="1"/>
  <c r="I374" i="6" s="1"/>
  <c r="I375" i="6" s="1"/>
  <c r="I376" i="6" s="1"/>
  <c r="I377" i="6" s="1"/>
  <c r="I378" i="6" s="1"/>
  <c r="I379" i="6" s="1"/>
  <c r="I380" i="6" s="1"/>
  <c r="I381" i="6" s="1"/>
  <c r="I382" i="6" s="1"/>
  <c r="I383" i="6" s="1"/>
  <c r="I384" i="6" s="1"/>
  <c r="I385" i="6" s="1"/>
  <c r="I386" i="6" s="1"/>
  <c r="I387" i="6" s="1"/>
  <c r="I388" i="6" s="1"/>
  <c r="I389" i="6" s="1"/>
  <c r="I390" i="6" s="1"/>
  <c r="I391" i="6" s="1"/>
  <c r="I392" i="6" s="1"/>
  <c r="I393" i="6" s="1"/>
  <c r="I394" i="6" s="1"/>
  <c r="I395" i="6" s="1"/>
  <c r="I396" i="6" s="1"/>
  <c r="I397" i="6" s="1"/>
  <c r="I398" i="6" s="1"/>
  <c r="I399" i="6" s="1"/>
  <c r="I400" i="6" s="1"/>
  <c r="I401" i="6" s="1"/>
  <c r="I402" i="6" s="1"/>
  <c r="I403" i="6" s="1"/>
  <c r="I404" i="6" s="1"/>
  <c r="I405" i="6" s="1"/>
  <c r="I406" i="6" s="1"/>
  <c r="I407" i="6" s="1"/>
  <c r="I408" i="6" s="1"/>
  <c r="I409" i="6" s="1"/>
  <c r="I410" i="6" s="1"/>
  <c r="I411" i="6" s="1"/>
  <c r="I412" i="6" s="1"/>
  <c r="I413" i="6" s="1"/>
  <c r="I414" i="6" s="1"/>
  <c r="I415" i="6" s="1"/>
  <c r="I416" i="6" s="1"/>
  <c r="I417" i="6" s="1"/>
  <c r="I418" i="6" s="1"/>
  <c r="I419" i="6" s="1"/>
  <c r="I420" i="6" s="1"/>
  <c r="I421" i="6" s="1"/>
  <c r="I422" i="6" s="1"/>
  <c r="I423" i="6" s="1"/>
  <c r="I424" i="6" s="1"/>
  <c r="I425" i="6" s="1"/>
  <c r="I426" i="6" s="1"/>
  <c r="I427" i="6" s="1"/>
  <c r="I428" i="6" s="1"/>
  <c r="I1017" i="6"/>
  <c r="I1018" i="6" s="1"/>
  <c r="I1019" i="6" s="1"/>
  <c r="I1020" i="6" s="1"/>
  <c r="I1021" i="6" s="1"/>
  <c r="I1022" i="6" s="1"/>
  <c r="I1023" i="6" s="1"/>
  <c r="I1024" i="6" s="1"/>
  <c r="I1025" i="6" s="1"/>
  <c r="I1026" i="6" s="1"/>
  <c r="I1027" i="6" s="1"/>
  <c r="I1028" i="6" s="1"/>
  <c r="I1029" i="6" s="1"/>
  <c r="I1030" i="6" s="1"/>
  <c r="I1031" i="6" s="1"/>
  <c r="I430" i="6"/>
  <c r="I431" i="6" s="1"/>
  <c r="I432" i="6" s="1"/>
  <c r="I433" i="6" s="1"/>
  <c r="I434" i="6" s="1"/>
  <c r="I435" i="6" s="1"/>
  <c r="I436" i="6" s="1"/>
  <c r="I437" i="6" s="1"/>
  <c r="I438" i="6" s="1"/>
  <c r="I439" i="6" s="1"/>
  <c r="I440" i="6" s="1"/>
  <c r="I441" i="6" s="1"/>
  <c r="I442" i="6" s="1"/>
  <c r="I443" i="6" s="1"/>
  <c r="I444" i="6" s="1"/>
  <c r="I584" i="6"/>
  <c r="I585" i="6" s="1"/>
  <c r="I586" i="6" s="1"/>
  <c r="I587" i="6" s="1"/>
  <c r="I588" i="6" s="1"/>
  <c r="I627" i="6"/>
  <c r="I628" i="6" s="1"/>
  <c r="I629" i="6" s="1"/>
  <c r="I630" i="6" s="1"/>
  <c r="I631" i="6" s="1"/>
  <c r="I632" i="6" s="1"/>
  <c r="I633" i="6" s="1"/>
  <c r="I634" i="6" s="1"/>
  <c r="I635" i="6" s="1"/>
  <c r="I636" i="6" s="1"/>
  <c r="I637" i="6" s="1"/>
  <c r="I638" i="6" s="1"/>
  <c r="I639" i="6" s="1"/>
  <c r="I640" i="6" s="1"/>
  <c r="I641" i="6" s="1"/>
  <c r="I642" i="6" s="1"/>
  <c r="I643" i="6" s="1"/>
  <c r="I644" i="6" s="1"/>
  <c r="I646" i="6"/>
  <c r="I647" i="6" s="1"/>
  <c r="I648" i="6" s="1"/>
  <c r="I649" i="6" s="1"/>
  <c r="I843" i="6"/>
  <c r="I844" i="6" s="1"/>
  <c r="I845" i="6" s="1"/>
  <c r="I846" i="6" s="1"/>
  <c r="I847" i="6" s="1"/>
  <c r="I848" i="6" s="1"/>
  <c r="I849" i="6" s="1"/>
  <c r="I850" i="6" s="1"/>
  <c r="I851" i="6" s="1"/>
  <c r="I852" i="6" s="1"/>
  <c r="I853" i="6" s="1"/>
  <c r="I854" i="6" s="1"/>
  <c r="I855" i="6" s="1"/>
  <c r="I856" i="6" s="1"/>
  <c r="I857" i="6" s="1"/>
  <c r="I858" i="6" s="1"/>
  <c r="I859" i="6" s="1"/>
  <c r="I860" i="6" s="1"/>
  <c r="I861" i="6" s="1"/>
  <c r="I862" i="6" s="1"/>
  <c r="I863" i="6" s="1"/>
  <c r="I864" i="6" s="1"/>
  <c r="I865" i="6" s="1"/>
  <c r="I866" i="6" s="1"/>
  <c r="I867" i="6" s="1"/>
  <c r="I868" i="6" s="1"/>
  <c r="I869" i="6" s="1"/>
  <c r="I870" i="6" s="1"/>
  <c r="I871" i="6" s="1"/>
  <c r="I872" i="6" s="1"/>
  <c r="I873" i="6" s="1"/>
  <c r="I874" i="6" s="1"/>
  <c r="I875" i="6" s="1"/>
  <c r="I876" i="6" s="1"/>
  <c r="I877" i="6" s="1"/>
  <c r="I878" i="6" s="1"/>
  <c r="I879" i="6" s="1"/>
  <c r="I880" i="6" s="1"/>
  <c r="I881" i="6" s="1"/>
  <c r="I882" i="6" s="1"/>
  <c r="I883" i="6" s="1"/>
  <c r="I884" i="6" s="1"/>
  <c r="I885" i="6" s="1"/>
  <c r="I886" i="6" s="1"/>
  <c r="I887" i="6" s="1"/>
  <c r="I888" i="6" s="1"/>
  <c r="I889" i="6" s="1"/>
  <c r="I890" i="6" s="1"/>
  <c r="I891" i="6" s="1"/>
  <c r="I892" i="6" s="1"/>
  <c r="I893" i="6" s="1"/>
  <c r="I894" i="6" s="1"/>
  <c r="I895" i="6" s="1"/>
  <c r="I896" i="6" s="1"/>
  <c r="I897" i="6" s="1"/>
  <c r="I898" i="6" s="1"/>
  <c r="I899" i="6" s="1"/>
  <c r="I900" i="6" s="1"/>
  <c r="I901" i="6" s="1"/>
  <c r="I902" i="6" s="1"/>
  <c r="I903" i="6" s="1"/>
  <c r="I904" i="6" s="1"/>
  <c r="I905" i="6" s="1"/>
  <c r="I906" i="6" s="1"/>
  <c r="I907" i="6" s="1"/>
  <c r="I908" i="6" s="1"/>
  <c r="I909" i="6" s="1"/>
  <c r="I910" i="6" s="1"/>
  <c r="I911" i="6" s="1"/>
  <c r="I912" i="6" s="1"/>
  <c r="I913" i="6" s="1"/>
  <c r="I914" i="6" s="1"/>
  <c r="I915" i="6" s="1"/>
  <c r="I916" i="6" s="1"/>
  <c r="I917" i="6" s="1"/>
  <c r="I918" i="6" s="1"/>
  <c r="I919" i="6" s="1"/>
  <c r="I920" i="6" s="1"/>
  <c r="I921" i="6" s="1"/>
  <c r="I922" i="6" s="1"/>
  <c r="I923" i="6" s="1"/>
  <c r="I924" i="6" s="1"/>
  <c r="I925" i="6" s="1"/>
  <c r="I926" i="6" s="1"/>
  <c r="I927" i="6" s="1"/>
  <c r="I928" i="6" s="1"/>
  <c r="I929" i="6" s="1"/>
  <c r="I930" i="6" s="1"/>
  <c r="I931" i="6" s="1"/>
  <c r="I932" i="6" s="1"/>
  <c r="I933" i="6" s="1"/>
  <c r="I934" i="6" s="1"/>
  <c r="I935" i="6" s="1"/>
  <c r="I936" i="6" s="1"/>
  <c r="I937" i="6" s="1"/>
  <c r="I938" i="6" s="1"/>
  <c r="I939" i="6" s="1"/>
  <c r="I940" i="6" s="1"/>
  <c r="I941" i="6" s="1"/>
  <c r="I942" i="6" s="1"/>
  <c r="I943" i="6" s="1"/>
  <c r="I944" i="6" s="1"/>
  <c r="I945" i="6" s="1"/>
  <c r="I946" i="6" s="1"/>
  <c r="I947" i="6" s="1"/>
  <c r="I948" i="6" s="1"/>
  <c r="I949" i="6" s="1"/>
  <c r="I950" i="6" s="1"/>
  <c r="I1063" i="6"/>
  <c r="I1064" i="6" s="1"/>
  <c r="I1065" i="6" s="1"/>
  <c r="I1066" i="6" s="1"/>
  <c r="I1067" i="6" s="1"/>
  <c r="I1068" i="6" s="1"/>
  <c r="I1069" i="6" s="1"/>
  <c r="I1070" i="6" s="1"/>
  <c r="I1071" i="6" s="1"/>
  <c r="I1072" i="6" s="1"/>
  <c r="I1073" i="6" s="1"/>
  <c r="I1178" i="6"/>
  <c r="I1179" i="6" s="1"/>
  <c r="I716" i="6"/>
  <c r="I717" i="6" s="1"/>
  <c r="I718" i="6" s="1"/>
  <c r="I719" i="6" s="1"/>
  <c r="I720" i="6" s="1"/>
  <c r="I721" i="6" s="1"/>
  <c r="I722" i="6" s="1"/>
  <c r="I723" i="6" s="1"/>
  <c r="I669" i="6"/>
  <c r="I670" i="6" s="1"/>
  <c r="I671" i="6" s="1"/>
  <c r="I672" i="6" s="1"/>
  <c r="I673" i="6" s="1"/>
  <c r="I674" i="6" s="1"/>
  <c r="I675" i="6" s="1"/>
  <c r="I676" i="6" s="1"/>
  <c r="I677" i="6" s="1"/>
  <c r="I678" i="6" s="1"/>
  <c r="I679" i="6" s="1"/>
  <c r="I1038" i="6"/>
  <c r="I1039" i="6" s="1"/>
  <c r="I1040" i="6" s="1"/>
  <c r="I1041" i="6" s="1"/>
  <c r="I1042" i="6" s="1"/>
  <c r="I1043" i="6" s="1"/>
  <c r="I1044" i="6" s="1"/>
  <c r="I1045" i="6" s="1"/>
  <c r="I1046" i="6" s="1"/>
  <c r="I1047" i="6" s="1"/>
  <c r="I1048" i="6" s="1"/>
  <c r="I1049" i="6" s="1"/>
  <c r="I1050" i="6" s="1"/>
  <c r="I1051" i="6" s="1"/>
  <c r="I1052" i="6" s="1"/>
  <c r="I1053" i="6" s="1"/>
  <c r="I1054" i="6" s="1"/>
  <c r="I1055" i="6" s="1"/>
  <c r="I1056" i="6" s="1"/>
  <c r="I1057" i="6" s="1"/>
  <c r="I1058" i="6" s="1"/>
  <c r="I1059" i="6" s="1"/>
  <c r="I1060" i="6" s="1"/>
  <c r="I1061" i="6" s="1"/>
  <c r="I42" i="6"/>
  <c r="I43" i="6" s="1"/>
  <c r="I44" i="6" s="1"/>
  <c r="I45" i="6" s="1"/>
  <c r="I46" i="6" s="1"/>
  <c r="I47" i="6" s="1"/>
  <c r="I48" i="6" s="1"/>
  <c r="I49" i="6" s="1"/>
  <c r="I50" i="6" s="1"/>
  <c r="I51" i="6" s="1"/>
  <c r="I52" i="6" s="1"/>
  <c r="I53" i="6" s="1"/>
  <c r="I54" i="6" s="1"/>
  <c r="I55" i="6" s="1"/>
  <c r="I56" i="6" s="1"/>
  <c r="I57" i="6" s="1"/>
  <c r="I58" i="6" s="1"/>
  <c r="I199" i="6"/>
  <c r="I200" i="6" s="1"/>
  <c r="I201" i="6" s="1"/>
  <c r="I202" i="6" s="1"/>
  <c r="I203" i="6" s="1"/>
  <c r="I204" i="6" s="1"/>
  <c r="I205" i="6" s="1"/>
  <c r="I206" i="6" s="1"/>
  <c r="I778" i="6"/>
  <c r="I779" i="6" s="1"/>
  <c r="I780" i="6" s="1"/>
  <c r="I781" i="6" s="1"/>
  <c r="I782" i="6" s="1"/>
  <c r="I783" i="6" s="1"/>
  <c r="I784" i="6" s="1"/>
  <c r="I785" i="6" s="1"/>
  <c r="I787" i="6"/>
  <c r="I788" i="6" s="1"/>
  <c r="I789" i="6" s="1"/>
  <c r="I790" i="6" s="1"/>
  <c r="I791" i="6" s="1"/>
  <c r="I792" i="6" s="1"/>
  <c r="I793" i="6" s="1"/>
  <c r="I794" i="6" s="1"/>
  <c r="I809" i="6"/>
  <c r="I810" i="6" s="1"/>
  <c r="I811" i="6" s="1"/>
  <c r="I812" i="6" s="1"/>
  <c r="I813" i="6" s="1"/>
  <c r="I814" i="6" s="1"/>
  <c r="I815" i="6" s="1"/>
  <c r="I816" i="6" s="1"/>
  <c r="I817" i="6" s="1"/>
  <c r="I818" i="6" s="1"/>
  <c r="I819" i="6" s="1"/>
  <c r="I820" i="6" s="1"/>
  <c r="I821" i="6" s="1"/>
  <c r="I822" i="6" s="1"/>
  <c r="I823" i="6" s="1"/>
  <c r="I824" i="6" s="1"/>
  <c r="I825" i="6" s="1"/>
  <c r="I826" i="6" s="1"/>
  <c r="I827" i="6" s="1"/>
  <c r="I828" i="6" s="1"/>
  <c r="I829" i="6" s="1"/>
  <c r="I830" i="6" s="1"/>
  <c r="I831" i="6" s="1"/>
  <c r="I221" i="6"/>
  <c r="I222" i="6" s="1"/>
  <c r="I223" i="6" s="1"/>
  <c r="I224" i="6" s="1"/>
  <c r="I225" i="6" s="1"/>
  <c r="I226" i="6" s="1"/>
  <c r="I227" i="6" s="1"/>
  <c r="I228" i="6" s="1"/>
  <c r="I229" i="6" s="1"/>
  <c r="I230" i="6" s="1"/>
  <c r="I231" i="6" s="1"/>
  <c r="I232" i="6" s="1"/>
  <c r="I233" i="6" s="1"/>
  <c r="I234" i="6" s="1"/>
  <c r="I235" i="6" s="1"/>
  <c r="I236" i="6" s="1"/>
  <c r="I237" i="6" s="1"/>
  <c r="I238" i="6" s="1"/>
  <c r="I239" i="6" s="1"/>
  <c r="I240" i="6" s="1"/>
  <c r="I241" i="6" s="1"/>
  <c r="I242" i="6" s="1"/>
  <c r="I243" i="6" s="1"/>
  <c r="I94" i="6"/>
  <c r="I95" i="6" s="1"/>
  <c r="I96" i="6" s="1"/>
  <c r="I97" i="6" s="1"/>
  <c r="I98" i="6" s="1"/>
  <c r="I99" i="6" s="1"/>
  <c r="I100" i="6" s="1"/>
  <c r="I101" i="6" s="1"/>
  <c r="I102" i="6" s="1"/>
  <c r="I103" i="6" s="1"/>
  <c r="I104" i="6" s="1"/>
  <c r="I105" i="6" s="1"/>
  <c r="I106" i="6" s="1"/>
  <c r="I107" i="6" s="1"/>
  <c r="I108" i="6" s="1"/>
  <c r="I109" i="6" s="1"/>
  <c r="I110" i="6" s="1"/>
  <c r="I111" i="6" s="1"/>
  <c r="I112" i="6" s="1"/>
  <c r="I113" i="6" s="1"/>
  <c r="I114" i="6" s="1"/>
  <c r="I115" i="6" s="1"/>
  <c r="I116" i="6" s="1"/>
  <c r="I117" i="6" s="1"/>
  <c r="I118" i="6" s="1"/>
  <c r="I119" i="6" s="1"/>
  <c r="I178" i="6"/>
  <c r="I179" i="6" s="1"/>
  <c r="I180" i="6" s="1"/>
  <c r="I181" i="6" s="1"/>
  <c r="I182" i="6" s="1"/>
  <c r="I183" i="6" s="1"/>
  <c r="I184" i="6" s="1"/>
  <c r="I185" i="6" s="1"/>
  <c r="I186" i="6" s="1"/>
  <c r="I187" i="6" s="1"/>
  <c r="I188" i="6" s="1"/>
  <c r="I766" i="6"/>
  <c r="I767" i="6" s="1"/>
  <c r="I768" i="6" s="1"/>
  <c r="I769" i="6" s="1"/>
  <c r="I770" i="6" s="1"/>
  <c r="I771" i="6" s="1"/>
  <c r="I772" i="6" s="1"/>
  <c r="I773" i="6" s="1"/>
  <c r="I774" i="6" s="1"/>
  <c r="I775" i="6" s="1"/>
  <c r="I776" i="6" s="1"/>
  <c r="I451" i="6"/>
  <c r="I452" i="6" s="1"/>
  <c r="I453" i="6" s="1"/>
  <c r="I454" i="6" s="1"/>
  <c r="I455" i="6" s="1"/>
  <c r="I456" i="6" s="1"/>
  <c r="I457" i="6" s="1"/>
  <c r="I458" i="6" s="1"/>
  <c r="I459" i="6" s="1"/>
  <c r="I460" i="6" s="1"/>
  <c r="I461" i="6" s="1"/>
  <c r="I462" i="6" s="1"/>
  <c r="I463" i="6" s="1"/>
  <c r="I464" i="6" s="1"/>
  <c r="I465" i="6" s="1"/>
  <c r="I466" i="6" s="1"/>
  <c r="I467" i="6" s="1"/>
  <c r="I468" i="6" s="1"/>
  <c r="I469" i="6" s="1"/>
  <c r="I470" i="6" s="1"/>
  <c r="I471" i="6" s="1"/>
  <c r="I472" i="6" s="1"/>
  <c r="I473" i="6" s="1"/>
  <c r="I474" i="6" s="1"/>
  <c r="I475" i="6" s="1"/>
  <c r="I651" i="6"/>
  <c r="I652" i="6" s="1"/>
  <c r="I653" i="6" s="1"/>
  <c r="I654" i="6" s="1"/>
  <c r="I655" i="6" s="1"/>
  <c r="I656" i="6" s="1"/>
  <c r="I657" i="6" s="1"/>
  <c r="I658" i="6" s="1"/>
  <c r="I659" i="6" s="1"/>
  <c r="I660" i="6" s="1"/>
  <c r="I661" i="6" s="1"/>
  <c r="I662" i="6" s="1"/>
  <c r="I663" i="6" s="1"/>
  <c r="I664" i="6" s="1"/>
  <c r="I665" i="6" s="1"/>
  <c r="I666" i="6" s="1"/>
  <c r="I667" i="6" s="1"/>
  <c r="I125" i="6"/>
  <c r="I126" i="6" s="1"/>
  <c r="I127" i="6" s="1"/>
  <c r="I73" i="6"/>
  <c r="I74" i="6" s="1"/>
  <c r="I75" i="6" s="1"/>
  <c r="I76" i="6" s="1"/>
  <c r="I77" i="6" s="1"/>
  <c r="I78" i="6" s="1"/>
  <c r="I79" i="6" s="1"/>
  <c r="I80" i="6" s="1"/>
  <c r="I133" i="6"/>
  <c r="I134" i="6" s="1"/>
  <c r="I135" i="6" s="1"/>
  <c r="I136" i="6" s="1"/>
  <c r="I145" i="6"/>
  <c r="I146" i="6" s="1"/>
  <c r="I147" i="6" s="1"/>
  <c r="I148" i="6" s="1"/>
  <c r="I149" i="6" s="1"/>
  <c r="I150" i="6" s="1"/>
  <c r="I151" i="6" s="1"/>
  <c r="I152" i="6" s="1"/>
  <c r="I153" i="6" s="1"/>
  <c r="I154" i="6" s="1"/>
  <c r="I155" i="6" s="1"/>
  <c r="I156" i="6" s="1"/>
  <c r="I157" i="6" s="1"/>
  <c r="I158" i="6" s="1"/>
  <c r="I159" i="6" s="1"/>
  <c r="I160" i="6" s="1"/>
  <c r="I161" i="6" s="1"/>
  <c r="I162" i="6" s="1"/>
  <c r="I163" i="6" s="1"/>
  <c r="I164" i="6" s="1"/>
  <c r="I165" i="6" s="1"/>
  <c r="I166" i="6" s="1"/>
  <c r="I167" i="6" s="1"/>
  <c r="I168" i="6" s="1"/>
  <c r="I169" i="6" s="1"/>
  <c r="I170" i="6" s="1"/>
  <c r="I171" i="6" s="1"/>
  <c r="I172" i="6" s="1"/>
  <c r="I173" i="6" s="1"/>
  <c r="I174" i="6" s="1"/>
  <c r="I175" i="6" s="1"/>
  <c r="I176" i="6" s="1"/>
  <c r="I481" i="6"/>
  <c r="I482" i="6" s="1"/>
  <c r="I483" i="6" s="1"/>
  <c r="I484" i="6" s="1"/>
  <c r="I485" i="6" s="1"/>
  <c r="I486" i="6" s="1"/>
  <c r="I487" i="6" s="1"/>
  <c r="I1142" i="6"/>
  <c r="I1143" i="6" s="1"/>
  <c r="I1144" i="6" s="1"/>
  <c r="I1145" i="6" s="1"/>
  <c r="I1146" i="6" s="1"/>
  <c r="I1147" i="6" s="1"/>
  <c r="I1148" i="6" s="1"/>
  <c r="I1149" i="6" s="1"/>
  <c r="I1150" i="6" s="1"/>
  <c r="I1151" i="6" s="1"/>
  <c r="I1152" i="6" s="1"/>
  <c r="I1153" i="6" s="1"/>
  <c r="I1154" i="6" s="1"/>
  <c r="I1155" i="6" s="1"/>
  <c r="I1156" i="6" s="1"/>
  <c r="I1157" i="6" s="1"/>
  <c r="I1158" i="6" s="1"/>
  <c r="I1159" i="6" s="1"/>
  <c r="I1160" i="6" s="1"/>
  <c r="I1161" i="6" s="1"/>
  <c r="I1162" i="6" s="1"/>
  <c r="I1163" i="6" s="1"/>
  <c r="I1164" i="6" s="1"/>
  <c r="I1165" i="6" s="1"/>
  <c r="I1166" i="6" s="1"/>
  <c r="I834" i="6"/>
  <c r="I835" i="6" s="1"/>
  <c r="I836" i="6" s="1"/>
  <c r="I837" i="6" s="1"/>
  <c r="I838" i="6" s="1"/>
  <c r="I839" i="6" s="1"/>
  <c r="I840" i="6" s="1"/>
  <c r="I841" i="6" s="1"/>
  <c r="I17" i="6"/>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594" i="6"/>
  <c r="I595" i="6" s="1"/>
  <c r="I605" i="6"/>
  <c r="I606" i="6" s="1"/>
  <c r="I607" i="6" s="1"/>
  <c r="I608" i="6" s="1"/>
  <c r="I609" i="6" s="1"/>
  <c r="I610" i="6" s="1"/>
  <c r="I611" i="6" s="1"/>
  <c r="I612" i="6" s="1"/>
  <c r="I613" i="6" s="1"/>
  <c r="I614" i="6" s="1"/>
  <c r="I615" i="6" s="1"/>
  <c r="I616" i="6" s="1"/>
  <c r="I617" i="6" s="1"/>
  <c r="I618" i="6" s="1"/>
  <c r="I619" i="6" s="1"/>
  <c r="I620" i="6" s="1"/>
  <c r="I621" i="6" s="1"/>
  <c r="I622" i="6" s="1"/>
  <c r="I623" i="6" s="1"/>
  <c r="I624" i="6" s="1"/>
  <c r="I625" i="6" s="1"/>
  <c r="I557" i="6"/>
  <c r="I558" i="6" s="1"/>
  <c r="I559" i="6" s="1"/>
  <c r="I560" i="6" s="1"/>
  <c r="I561" i="6" s="1"/>
  <c r="I562" i="6" s="1"/>
  <c r="I563" i="6" s="1"/>
  <c r="I564" i="6" s="1"/>
  <c r="I565" i="6" s="1"/>
  <c r="I566" i="6" s="1"/>
  <c r="I567" i="6" s="1"/>
  <c r="I568" i="6" s="1"/>
  <c r="I569" i="6" s="1"/>
  <c r="I570" i="6" s="1"/>
  <c r="I571" i="6" s="1"/>
  <c r="I572" i="6" s="1"/>
  <c r="I573" i="6" s="1"/>
  <c r="I574" i="6" s="1"/>
  <c r="I575" i="6" s="1"/>
  <c r="I576" i="6" s="1"/>
  <c r="I577" i="6" s="1"/>
  <c r="I578" i="6" s="1"/>
  <c r="I579" i="6" s="1"/>
  <c r="I580" i="6" s="1"/>
  <c r="I581" i="6" s="1"/>
  <c r="I582" i="6" s="1"/>
  <c r="I685" i="6"/>
  <c r="I686" i="6" s="1"/>
  <c r="I687" i="6" s="1"/>
  <c r="I688" i="6" s="1"/>
  <c r="I689" i="6" s="1"/>
  <c r="I690" i="6" s="1"/>
  <c r="I691" i="6" s="1"/>
  <c r="I692" i="6" s="1"/>
  <c r="I693" i="6" s="1"/>
  <c r="I694" i="6" s="1"/>
  <c r="I695" i="6" s="1"/>
  <c r="I696" i="6" s="1"/>
  <c r="I697" i="6" s="1"/>
  <c r="I698" i="6" s="1"/>
  <c r="I699" i="6" s="1"/>
  <c r="I700" i="6" s="1"/>
  <c r="I701" i="6" s="1"/>
  <c r="I702" i="6" s="1"/>
  <c r="I703" i="6" s="1"/>
  <c r="I704" i="6" s="1"/>
  <c r="I705" i="6" s="1"/>
  <c r="I706" i="6" s="1"/>
  <c r="I518" i="6"/>
  <c r="I519" i="6" s="1"/>
  <c r="I520" i="6" s="1"/>
  <c r="I521" i="6" s="1"/>
  <c r="I522" i="6" s="1"/>
  <c r="I523" i="6" s="1"/>
  <c r="I524" i="6" s="1"/>
  <c r="I525" i="6" s="1"/>
  <c r="I526" i="6" s="1"/>
  <c r="I527" i="6" s="1"/>
  <c r="I528" i="6" s="1"/>
  <c r="I529" i="6" s="1"/>
  <c r="I530" i="6" s="1"/>
  <c r="I531" i="6" s="1"/>
  <c r="I532" i="6" s="1"/>
  <c r="I533" i="6" s="1"/>
  <c r="I534" i="6" s="1"/>
  <c r="I535" i="6" s="1"/>
  <c r="I536" i="6" s="1"/>
  <c r="I537" i="6" s="1"/>
  <c r="I538" i="6" s="1"/>
  <c r="I539" i="6" s="1"/>
  <c r="I540" i="6" s="1"/>
  <c r="I541" i="6" s="1"/>
  <c r="I542" i="6" s="1"/>
  <c r="I543" i="6" s="1"/>
  <c r="I544" i="6" s="1"/>
  <c r="I545" i="6" s="1"/>
  <c r="I546" i="6" s="1"/>
  <c r="I547" i="6" s="1"/>
  <c r="I548" i="6" s="1"/>
  <c r="I1106" i="6"/>
  <c r="I1107" i="6" s="1"/>
  <c r="I1108" i="6" s="1"/>
  <c r="I1109" i="6" s="1"/>
  <c r="I1110" i="6" s="1"/>
  <c r="I1111" i="6" s="1"/>
  <c r="I1112" i="6" s="1"/>
  <c r="I1113" i="6" s="1"/>
  <c r="I1114" i="6" s="1"/>
  <c r="I1115" i="6" s="1"/>
  <c r="I1116" i="6" s="1"/>
  <c r="I1117" i="6" s="1"/>
  <c r="I1118" i="6" s="1"/>
  <c r="I1119" i="6" s="1"/>
  <c r="I1120" i="6" s="1"/>
  <c r="I1121" i="6" s="1"/>
  <c r="I1122" i="6" s="1"/>
  <c r="I1123" i="6" s="1"/>
  <c r="I1124" i="6" s="1"/>
  <c r="I1125" i="6" s="1"/>
  <c r="I1126" i="6" s="1"/>
  <c r="I1127" i="6" s="1"/>
  <c r="I1128" i="6" s="1"/>
  <c r="I1129" i="6" s="1"/>
  <c r="I1130" i="6" s="1"/>
  <c r="I1131" i="6" s="1"/>
  <c r="I1132" i="6" s="1"/>
  <c r="I197" i="6"/>
  <c r="I209" i="6"/>
  <c r="I210" i="6" s="1"/>
  <c r="I211" i="6" s="1"/>
  <c r="I212" i="6" s="1"/>
  <c r="I213" i="6" s="1"/>
  <c r="I214" i="6" s="1"/>
  <c r="I215" i="6" s="1"/>
  <c r="I216" i="6" s="1"/>
  <c r="I217" i="6" s="1"/>
  <c r="I218" i="6" s="1"/>
  <c r="I219" i="6" s="1"/>
  <c r="I797" i="6"/>
  <c r="I798" i="6" s="1"/>
  <c r="I799" i="6" s="1"/>
  <c r="I800" i="6" s="1"/>
  <c r="I801" i="6" s="1"/>
  <c r="I802" i="6" s="1"/>
  <c r="I803" i="6" s="1"/>
  <c r="I804" i="6" s="1"/>
  <c r="I805" i="6" s="1"/>
  <c r="I806" i="6" s="1"/>
  <c r="I807" i="6" s="1"/>
  <c r="I953" i="6"/>
  <c r="I954" i="6" s="1"/>
  <c r="I955" i="6" s="1"/>
  <c r="I956" i="6" s="1"/>
  <c r="I957" i="6" s="1"/>
  <c r="I958" i="6" s="1"/>
  <c r="I959" i="6" s="1"/>
  <c r="I960" i="6" s="1"/>
  <c r="I961" i="6" s="1"/>
  <c r="I962" i="6" s="1"/>
  <c r="I963" i="6" s="1"/>
  <c r="I964" i="6" s="1"/>
  <c r="I965" i="6" s="1"/>
  <c r="I966" i="6" s="1"/>
  <c r="I967" i="6" s="1"/>
  <c r="I968" i="6" s="1"/>
  <c r="I969" i="6" s="1"/>
  <c r="I970" i="6" s="1"/>
  <c r="I971" i="6" s="1"/>
  <c r="I972" i="6" s="1"/>
  <c r="I973" i="6" s="1"/>
  <c r="I974" i="6" s="1"/>
  <c r="I975" i="6" s="1"/>
  <c r="I976" i="6" s="1"/>
  <c r="I977" i="6" s="1"/>
  <c r="I978" i="6" s="1"/>
  <c r="I979" i="6" s="1"/>
  <c r="I980" i="6" s="1"/>
  <c r="I981" i="6" s="1"/>
  <c r="I982" i="6" s="1"/>
  <c r="I983" i="6" s="1"/>
  <c r="I984" i="6" s="1"/>
  <c r="I985" i="6" s="1"/>
  <c r="I986" i="6" s="1"/>
  <c r="I987" i="6" s="1"/>
  <c r="I988" i="6" s="1"/>
  <c r="I989" i="6" s="1"/>
  <c r="I990" i="6" s="1"/>
  <c r="I991" i="6" s="1"/>
  <c r="I992" i="6" s="1"/>
  <c r="I993" i="6" s="1"/>
  <c r="I994" i="6" s="1"/>
  <c r="I995" i="6" s="1"/>
  <c r="I996" i="6" s="1"/>
  <c r="I997" i="6" s="1"/>
  <c r="I998" i="6" s="1"/>
  <c r="I999" i="6" s="1"/>
  <c r="I1000" i="6" s="1"/>
  <c r="I1001" i="6" s="1"/>
  <c r="I1002" i="6" s="1"/>
  <c r="I1003" i="6" s="1"/>
  <c r="I1004" i="6" s="1"/>
  <c r="I1005" i="6" s="1"/>
  <c r="I1006" i="6" s="1"/>
  <c r="I1007" i="6" s="1"/>
  <c r="I1008" i="6" s="1"/>
  <c r="I1009" i="6" s="1"/>
  <c r="I1010" i="6" s="1"/>
  <c r="I1011" i="6" s="1"/>
  <c r="I1012" i="6" s="1"/>
  <c r="I1013" i="6" s="1"/>
  <c r="I1014" i="6" s="1"/>
  <c r="I1015" i="6" s="1"/>
  <c r="I490" i="10"/>
  <c r="I491" i="10" s="1"/>
  <c r="I492" i="10" s="1"/>
  <c r="I493" i="10" s="1"/>
  <c r="I494" i="10" s="1"/>
  <c r="I495" i="10" s="1"/>
  <c r="I496" i="10" s="1"/>
  <c r="I497" i="10" s="1"/>
  <c r="I498" i="10" s="1"/>
  <c r="I499" i="10" s="1"/>
  <c r="I500" i="10" s="1"/>
  <c r="I501" i="10" s="1"/>
  <c r="I502" i="10" s="1"/>
  <c r="I503" i="10" s="1"/>
  <c r="I504" i="10" s="1"/>
  <c r="I505" i="10" s="1"/>
  <c r="I506" i="10" s="1"/>
  <c r="I507" i="10" s="1"/>
  <c r="I508" i="10" s="1"/>
  <c r="I193" i="10"/>
  <c r="I194" i="10" s="1"/>
  <c r="I195" i="10" s="1"/>
  <c r="I478" i="10"/>
  <c r="I479" i="10" s="1"/>
  <c r="I480" i="10" s="1"/>
  <c r="I481" i="10" s="1"/>
  <c r="I482" i="10" s="1"/>
  <c r="I483" i="10" s="1"/>
  <c r="I484" i="10" s="1"/>
  <c r="I485" i="10" s="1"/>
  <c r="I486" i="10" s="1"/>
  <c r="I487" i="10" s="1"/>
  <c r="I519" i="10"/>
  <c r="I520" i="10" s="1"/>
  <c r="I521" i="10" s="1"/>
  <c r="I522" i="10" s="1"/>
  <c r="I523" i="10" s="1"/>
  <c r="I524" i="10" s="1"/>
  <c r="I525" i="10" s="1"/>
  <c r="I526" i="10" s="1"/>
  <c r="I527" i="10" s="1"/>
  <c r="I528" i="10" s="1"/>
  <c r="I529" i="10" s="1"/>
  <c r="I530" i="10" s="1"/>
  <c r="I531" i="10" s="1"/>
  <c r="I532" i="10" s="1"/>
  <c r="I533" i="10" s="1"/>
  <c r="I534" i="10" s="1"/>
  <c r="I535" i="10" s="1"/>
  <c r="I536" i="10" s="1"/>
  <c r="I537" i="10" s="1"/>
  <c r="I538" i="10" s="1"/>
  <c r="I539" i="10" s="1"/>
  <c r="I540" i="10" s="1"/>
  <c r="I541" i="10" s="1"/>
  <c r="I542" i="10" s="1"/>
  <c r="I543" i="10" s="1"/>
  <c r="I544" i="10" s="1"/>
  <c r="I545" i="10" s="1"/>
  <c r="I546" i="10" s="1"/>
  <c r="I547" i="10" s="1"/>
  <c r="I548" i="10" s="1"/>
  <c r="I140" i="10"/>
  <c r="I141" i="10" s="1"/>
  <c r="I142" i="10" s="1"/>
  <c r="I143" i="10" s="1"/>
  <c r="I144" i="10" s="1"/>
  <c r="I145" i="10" s="1"/>
  <c r="I146" i="10" s="1"/>
  <c r="I147" i="10" s="1"/>
  <c r="I148" i="10" s="1"/>
  <c r="I149" i="10" s="1"/>
  <c r="I150" i="10" s="1"/>
  <c r="I453" i="10"/>
  <c r="I454" i="10" s="1"/>
  <c r="I455" i="10" s="1"/>
  <c r="I456" i="10" s="1"/>
  <c r="I457" i="10" s="1"/>
  <c r="I458" i="10" s="1"/>
  <c r="I459" i="10" s="1"/>
  <c r="I460" i="10" s="1"/>
  <c r="I461" i="10" s="1"/>
  <c r="I462" i="10" s="1"/>
  <c r="I463" i="10" s="1"/>
  <c r="I464" i="10" s="1"/>
  <c r="I465" i="10" s="1"/>
  <c r="I466" i="10" s="1"/>
  <c r="I467" i="10" s="1"/>
  <c r="I468" i="10" s="1"/>
  <c r="I469" i="10" s="1"/>
  <c r="I470" i="10" s="1"/>
  <c r="I471" i="10" s="1"/>
  <c r="I472" i="10" s="1"/>
  <c r="I60" i="10"/>
  <c r="H43" i="10"/>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H98" i="10" s="1"/>
  <c r="H99" i="10" s="1"/>
  <c r="H100" i="10" s="1"/>
  <c r="H101" i="10" s="1"/>
  <c r="H102" i="10" s="1"/>
  <c r="H103" i="10" s="1"/>
  <c r="H104" i="10" s="1"/>
  <c r="H105" i="10" s="1"/>
  <c r="H106" i="10" s="1"/>
  <c r="H107" i="10" s="1"/>
  <c r="H108" i="10" s="1"/>
  <c r="H109" i="10" s="1"/>
  <c r="H110" i="10" s="1"/>
  <c r="H111" i="10" s="1"/>
  <c r="H112" i="10" s="1"/>
  <c r="H113" i="10" s="1"/>
  <c r="H114" i="10" s="1"/>
  <c r="H115" i="10" s="1"/>
  <c r="H116" i="10" s="1"/>
  <c r="H117" i="10" s="1"/>
  <c r="H118" i="10" s="1"/>
  <c r="H119" i="10" s="1"/>
  <c r="H120" i="10" s="1"/>
  <c r="H121" i="10" s="1"/>
  <c r="L70" i="10"/>
  <c r="M70" i="10" s="1"/>
  <c r="L82" i="10"/>
  <c r="M82" i="10" s="1"/>
  <c r="L94" i="10"/>
  <c r="M94" i="10" s="1"/>
  <c r="L106" i="10"/>
  <c r="M106" i="10" s="1"/>
  <c r="L118" i="10"/>
  <c r="M118" i="10" s="1"/>
  <c r="L130" i="10"/>
  <c r="M130" i="10" s="1"/>
  <c r="L142" i="10"/>
  <c r="M142" i="10" s="1"/>
  <c r="L154" i="10"/>
  <c r="M154" i="10" s="1"/>
  <c r="L183" i="10"/>
  <c r="M183" i="10" s="1"/>
  <c r="L239" i="10"/>
  <c r="M239" i="10" s="1"/>
  <c r="L329" i="10"/>
  <c r="M329" i="10" s="1"/>
  <c r="L132" i="10"/>
  <c r="M132" i="10" s="1"/>
  <c r="L144" i="10"/>
  <c r="M144" i="10" s="1"/>
  <c r="L156" i="10"/>
  <c r="M156" i="10" s="1"/>
  <c r="L181" i="10"/>
  <c r="M181" i="10" s="1"/>
  <c r="L217" i="10"/>
  <c r="M217" i="10" s="1"/>
  <c r="L253" i="10"/>
  <c r="M253" i="10" s="1"/>
  <c r="L359" i="10"/>
  <c r="M359" i="10" s="1"/>
  <c r="L50" i="10"/>
  <c r="M50" i="10" s="1"/>
  <c r="L62" i="10"/>
  <c r="M62" i="10" s="1"/>
  <c r="L74" i="10"/>
  <c r="M74" i="10" s="1"/>
  <c r="L86" i="10"/>
  <c r="M86" i="10" s="1"/>
  <c r="L98" i="10"/>
  <c r="M98" i="10" s="1"/>
  <c r="L110" i="10"/>
  <c r="M110" i="10" s="1"/>
  <c r="L122" i="10"/>
  <c r="M122" i="10" s="1"/>
  <c r="L134" i="10"/>
  <c r="M134" i="10" s="1"/>
  <c r="L146" i="10"/>
  <c r="M146" i="10" s="1"/>
  <c r="L158" i="10"/>
  <c r="M158" i="10" s="1"/>
  <c r="L165" i="10"/>
  <c r="M165" i="10" s="1"/>
  <c r="L173" i="10"/>
  <c r="M173" i="10" s="1"/>
  <c r="L175" i="10"/>
  <c r="M175" i="10" s="1"/>
  <c r="L190" i="10"/>
  <c r="M190" i="10" s="1"/>
  <c r="H200" i="10"/>
  <c r="H201" i="10" s="1"/>
  <c r="H202" i="10" s="1"/>
  <c r="H203" i="10" s="1"/>
  <c r="H204" i="10" s="1"/>
  <c r="H205" i="10" s="1"/>
  <c r="H206" i="10" s="1"/>
  <c r="H207" i="10" s="1"/>
  <c r="H208" i="10" s="1"/>
  <c r="H209" i="10" s="1"/>
  <c r="H210" i="10" s="1"/>
  <c r="H211" i="10" s="1"/>
  <c r="H212" i="10" s="1"/>
  <c r="H213" i="10" s="1"/>
  <c r="H214" i="10" s="1"/>
  <c r="H215" i="10" s="1"/>
  <c r="H216" i="10" s="1"/>
  <c r="H217" i="10" s="1"/>
  <c r="H218" i="10" s="1"/>
  <c r="H219" i="10" s="1"/>
  <c r="H220" i="10" s="1"/>
  <c r="H221" i="10" s="1"/>
  <c r="H222" i="10" s="1"/>
  <c r="H223" i="10" s="1"/>
  <c r="H224" i="10" s="1"/>
  <c r="H225" i="10" s="1"/>
  <c r="H226" i="10" s="1"/>
  <c r="H227" i="10" s="1"/>
  <c r="H228" i="10" s="1"/>
  <c r="H229" i="10" s="1"/>
  <c r="H230" i="10" s="1"/>
  <c r="H231" i="10" s="1"/>
  <c r="H232" i="10" s="1"/>
  <c r="H233" i="10" s="1"/>
  <c r="H234" i="10" s="1"/>
  <c r="H235" i="10" s="1"/>
  <c r="H236" i="10" s="1"/>
  <c r="H237" i="10" s="1"/>
  <c r="H238" i="10" s="1"/>
  <c r="H239" i="10" s="1"/>
  <c r="H240" i="10" s="1"/>
  <c r="H241" i="10" s="1"/>
  <c r="H242" i="10" s="1"/>
  <c r="H243" i="10" s="1"/>
  <c r="H244" i="10" s="1"/>
  <c r="H245" i="10" s="1"/>
  <c r="H246" i="10" s="1"/>
  <c r="H247" i="10" s="1"/>
  <c r="H248" i="10" s="1"/>
  <c r="H249" i="10" s="1"/>
  <c r="H250" i="10" s="1"/>
  <c r="H251" i="10" s="1"/>
  <c r="H252" i="10" s="1"/>
  <c r="H253" i="10" s="1"/>
  <c r="H254" i="10" s="1"/>
  <c r="H255" i="10" s="1"/>
  <c r="H256" i="10" s="1"/>
  <c r="H257" i="10" s="1"/>
  <c r="H258" i="10" s="1"/>
  <c r="H259" i="10" s="1"/>
  <c r="H260" i="10" s="1"/>
  <c r="H261" i="10" s="1"/>
  <c r="H262" i="10" s="1"/>
  <c r="H263" i="10" s="1"/>
  <c r="H264" i="10" s="1"/>
  <c r="H265" i="10" s="1"/>
  <c r="H266" i="10" s="1"/>
  <c r="H267" i="10" s="1"/>
  <c r="H268" i="10" s="1"/>
  <c r="H269" i="10" s="1"/>
  <c r="H270" i="10" s="1"/>
  <c r="H271" i="10" s="1"/>
  <c r="H272" i="10" s="1"/>
  <c r="H273" i="10" s="1"/>
  <c r="H274" i="10" s="1"/>
  <c r="H275" i="10" s="1"/>
  <c r="H276" i="10" s="1"/>
  <c r="H277" i="10" s="1"/>
  <c r="H278" i="10" s="1"/>
  <c r="H279" i="10" s="1"/>
  <c r="H280" i="10" s="1"/>
  <c r="H281" i="10" s="1"/>
  <c r="H282" i="10" s="1"/>
  <c r="H283" i="10" s="1"/>
  <c r="H284" i="10" s="1"/>
  <c r="H285" i="10" s="1"/>
  <c r="H286" i="10" s="1"/>
  <c r="H287" i="10" s="1"/>
  <c r="H288" i="10" s="1"/>
  <c r="H289" i="10" s="1"/>
  <c r="H290" i="10" s="1"/>
  <c r="H291" i="10" s="1"/>
  <c r="H292" i="10" s="1"/>
  <c r="H293" i="10" s="1"/>
  <c r="H294" i="10" s="1"/>
  <c r="H295" i="10" s="1"/>
  <c r="H296" i="10" s="1"/>
  <c r="H297" i="10" s="1"/>
  <c r="H298" i="10" s="1"/>
  <c r="H299" i="10" s="1"/>
  <c r="H300" i="10" s="1"/>
  <c r="H301" i="10" s="1"/>
  <c r="H302" i="10" s="1"/>
  <c r="H303" i="10" s="1"/>
  <c r="H304" i="10" s="1"/>
  <c r="H305" i="10" s="1"/>
  <c r="H306" i="10" s="1"/>
  <c r="H307" i="10" s="1"/>
  <c r="H308" i="10" s="1"/>
  <c r="H309" i="10" s="1"/>
  <c r="H310" i="10" s="1"/>
  <c r="H311" i="10" s="1"/>
  <c r="H312" i="10" s="1"/>
  <c r="H313" i="10" s="1"/>
  <c r="H314" i="10" s="1"/>
  <c r="H315" i="10" s="1"/>
  <c r="H316" i="10" s="1"/>
  <c r="H317" i="10" s="1"/>
  <c r="H318" i="10" s="1"/>
  <c r="H319" i="10" s="1"/>
  <c r="H320" i="10" s="1"/>
  <c r="H321" i="10" s="1"/>
  <c r="H322" i="10" s="1"/>
  <c r="H323" i="10" s="1"/>
  <c r="H324" i="10" s="1"/>
  <c r="H325" i="10" s="1"/>
  <c r="H326" i="10" s="1"/>
  <c r="H327" i="10" s="1"/>
  <c r="H328" i="10" s="1"/>
  <c r="H329" i="10" s="1"/>
  <c r="H330" i="10" s="1"/>
  <c r="H331" i="10" s="1"/>
  <c r="H332" i="10" s="1"/>
  <c r="H333" i="10" s="1"/>
  <c r="H334" i="10" s="1"/>
  <c r="H335" i="10" s="1"/>
  <c r="H336" i="10" s="1"/>
  <c r="H337" i="10" s="1"/>
  <c r="H338" i="10" s="1"/>
  <c r="H339" i="10" s="1"/>
  <c r="H340" i="10" s="1"/>
  <c r="H341" i="10" s="1"/>
  <c r="H342" i="10" s="1"/>
  <c r="H343" i="10" s="1"/>
  <c r="H344" i="10" s="1"/>
  <c r="H345" i="10" s="1"/>
  <c r="H346" i="10" s="1"/>
  <c r="H347" i="10" s="1"/>
  <c r="H348" i="10" s="1"/>
  <c r="H349" i="10" s="1"/>
  <c r="H350" i="10" s="1"/>
  <c r="H351" i="10" s="1"/>
  <c r="H352" i="10" s="1"/>
  <c r="H353" i="10" s="1"/>
  <c r="H354" i="10" s="1"/>
  <c r="H355" i="10" s="1"/>
  <c r="H356" i="10" s="1"/>
  <c r="H357" i="10" s="1"/>
  <c r="H358" i="10" s="1"/>
  <c r="H359" i="10" s="1"/>
  <c r="H360" i="10" s="1"/>
  <c r="H361" i="10" s="1"/>
  <c r="H362" i="10" s="1"/>
  <c r="H363" i="10" s="1"/>
  <c r="H364" i="10" s="1"/>
  <c r="H365" i="10" s="1"/>
  <c r="H366" i="10" s="1"/>
  <c r="H367" i="10" s="1"/>
  <c r="H368" i="10" s="1"/>
  <c r="H369" i="10" s="1"/>
  <c r="H370" i="10" s="1"/>
  <c r="H371" i="10" s="1"/>
  <c r="H372" i="10" s="1"/>
  <c r="H373" i="10" s="1"/>
  <c r="H374" i="10" s="1"/>
  <c r="H375" i="10" s="1"/>
  <c r="H376" i="10" s="1"/>
  <c r="H377" i="10" s="1"/>
  <c r="H378" i="10" s="1"/>
  <c r="H379" i="10" s="1"/>
  <c r="H380" i="10" s="1"/>
  <c r="H381" i="10" s="1"/>
  <c r="H382" i="10" s="1"/>
  <c r="H383" i="10" s="1"/>
  <c r="H384" i="10" s="1"/>
  <c r="H385" i="10" s="1"/>
  <c r="H386" i="10" s="1"/>
  <c r="H387" i="10" s="1"/>
  <c r="H388" i="10" s="1"/>
  <c r="H389" i="10" s="1"/>
  <c r="H390" i="10" s="1"/>
  <c r="H391" i="10" s="1"/>
  <c r="H392" i="10" s="1"/>
  <c r="H393" i="10" s="1"/>
  <c r="H394" i="10" s="1"/>
  <c r="H395" i="10" s="1"/>
  <c r="H396" i="10" s="1"/>
  <c r="H397" i="10" s="1"/>
  <c r="H398" i="10" s="1"/>
  <c r="H399" i="10" s="1"/>
  <c r="H400" i="10" s="1"/>
  <c r="H401" i="10" s="1"/>
  <c r="H402" i="10" s="1"/>
  <c r="H403" i="10" s="1"/>
  <c r="H404" i="10" s="1"/>
  <c r="H405" i="10" s="1"/>
  <c r="H406" i="10" s="1"/>
  <c r="H407" i="10" s="1"/>
  <c r="H408" i="10" s="1"/>
  <c r="H409" i="10" s="1"/>
  <c r="H410" i="10" s="1"/>
  <c r="H411" i="10" s="1"/>
  <c r="H412" i="10" s="1"/>
  <c r="H413" i="10" s="1"/>
  <c r="H414" i="10" s="1"/>
  <c r="H415" i="10" s="1"/>
  <c r="H416" i="10" s="1"/>
  <c r="H417" i="10" s="1"/>
  <c r="H418" i="10" s="1"/>
  <c r="H419" i="10" s="1"/>
  <c r="H420" i="10" s="1"/>
  <c r="H421" i="10" s="1"/>
  <c r="H422" i="10" s="1"/>
  <c r="H423" i="10" s="1"/>
  <c r="H424" i="10" s="1"/>
  <c r="H425" i="10" s="1"/>
  <c r="H426" i="10" s="1"/>
  <c r="H427" i="10" s="1"/>
  <c r="H428" i="10" s="1"/>
  <c r="H429" i="10" s="1"/>
  <c r="H430" i="10" s="1"/>
  <c r="H431" i="10" s="1"/>
  <c r="H432" i="10" s="1"/>
  <c r="H433" i="10" s="1"/>
  <c r="H434" i="10" s="1"/>
  <c r="H435" i="10" s="1"/>
  <c r="H436" i="10" s="1"/>
  <c r="H437" i="10" s="1"/>
  <c r="H438" i="10" s="1"/>
  <c r="H439" i="10" s="1"/>
  <c r="H440" i="10" s="1"/>
  <c r="H441" i="10" s="1"/>
  <c r="H442" i="10" s="1"/>
  <c r="H443" i="10" s="1"/>
  <c r="H444" i="10" s="1"/>
  <c r="H445" i="10" s="1"/>
  <c r="H446" i="10" s="1"/>
  <c r="L205" i="10"/>
  <c r="M205" i="10" s="1"/>
  <c r="L229" i="10"/>
  <c r="M229" i="10" s="1"/>
  <c r="L265" i="10"/>
  <c r="M265" i="10" s="1"/>
  <c r="L299" i="10"/>
  <c r="M299" i="10" s="1"/>
  <c r="L69" i="10"/>
  <c r="M69" i="10" s="1"/>
  <c r="L81" i="10"/>
  <c r="M81" i="10" s="1"/>
  <c r="L93" i="10"/>
  <c r="M93" i="10" s="1"/>
  <c r="L105" i="10"/>
  <c r="M105" i="10" s="1"/>
  <c r="L117" i="10"/>
  <c r="M117" i="10" s="1"/>
  <c r="L129" i="10"/>
  <c r="M129" i="10" s="1"/>
  <c r="L141" i="10"/>
  <c r="M141" i="10" s="1"/>
  <c r="L153" i="10"/>
  <c r="M153" i="10" s="1"/>
  <c r="L167" i="10"/>
  <c r="M167" i="10" s="1"/>
  <c r="L169" i="10"/>
  <c r="M169" i="10" s="1"/>
  <c r="L171" i="10"/>
  <c r="M171" i="10" s="1"/>
  <c r="L195" i="10"/>
  <c r="M195" i="10" s="1"/>
  <c r="L215" i="10"/>
  <c r="M215" i="10" s="1"/>
  <c r="L223" i="10"/>
  <c r="M223" i="10" s="1"/>
  <c r="L383" i="10"/>
  <c r="M383" i="10" s="1"/>
  <c r="L408" i="10"/>
  <c r="M408" i="10" s="1"/>
  <c r="L501" i="10"/>
  <c r="M501" i="10" s="1"/>
  <c r="L64" i="10"/>
  <c r="M64" i="10" s="1"/>
  <c r="L76" i="10"/>
  <c r="M76" i="10" s="1"/>
  <c r="L88" i="10"/>
  <c r="M88" i="10" s="1"/>
  <c r="L100" i="10"/>
  <c r="M100" i="10" s="1"/>
  <c r="L112" i="10"/>
  <c r="M112" i="10" s="1"/>
  <c r="L124" i="10"/>
  <c r="M124" i="10" s="1"/>
  <c r="L136" i="10"/>
  <c r="M136" i="10" s="1"/>
  <c r="L148" i="10"/>
  <c r="M148" i="10" s="1"/>
  <c r="L160" i="10"/>
  <c r="M160" i="10" s="1"/>
  <c r="L184" i="10"/>
  <c r="M184" i="10" s="1"/>
  <c r="L251" i="10"/>
  <c r="M251" i="10" s="1"/>
  <c r="L287" i="10"/>
  <c r="M287" i="10" s="1"/>
  <c r="L308" i="10"/>
  <c r="M308" i="10" s="1"/>
  <c r="L47" i="10"/>
  <c r="M47" i="10" s="1"/>
  <c r="L59" i="10"/>
  <c r="M59" i="10" s="1"/>
  <c r="L71" i="10"/>
  <c r="M71" i="10" s="1"/>
  <c r="L83" i="10"/>
  <c r="M83" i="10" s="1"/>
  <c r="L95" i="10"/>
  <c r="M95" i="10" s="1"/>
  <c r="L107" i="10"/>
  <c r="M107" i="10" s="1"/>
  <c r="L119" i="10"/>
  <c r="M119" i="10" s="1"/>
  <c r="L131" i="10"/>
  <c r="M131" i="10" s="1"/>
  <c r="L143" i="10"/>
  <c r="M143" i="10" s="1"/>
  <c r="L155" i="10"/>
  <c r="M155" i="10" s="1"/>
  <c r="L203" i="10"/>
  <c r="M203" i="10" s="1"/>
  <c r="L213" i="10"/>
  <c r="M213" i="10" s="1"/>
  <c r="L30" i="10"/>
  <c r="M30" i="10" s="1"/>
  <c r="L42" i="10"/>
  <c r="M42" i="10" s="1"/>
  <c r="L54" i="10"/>
  <c r="M54" i="10" s="1"/>
  <c r="L66" i="10"/>
  <c r="M66" i="10" s="1"/>
  <c r="L78" i="10"/>
  <c r="M78" i="10" s="1"/>
  <c r="L90" i="10"/>
  <c r="M90" i="10" s="1"/>
  <c r="L102" i="10"/>
  <c r="M102" i="10" s="1"/>
  <c r="L114" i="10"/>
  <c r="M114" i="10" s="1"/>
  <c r="L126" i="10"/>
  <c r="M126" i="10" s="1"/>
  <c r="L138" i="10"/>
  <c r="M138" i="10" s="1"/>
  <c r="L150" i="10"/>
  <c r="M150" i="10" s="1"/>
  <c r="L162" i="10"/>
  <c r="M162" i="10" s="1"/>
  <c r="L193" i="10"/>
  <c r="M193" i="10" s="1"/>
  <c r="L227" i="10"/>
  <c r="M227" i="10" s="1"/>
  <c r="L241" i="10"/>
  <c r="M241" i="10" s="1"/>
  <c r="L275" i="10"/>
  <c r="M275" i="10" s="1"/>
  <c r="L347" i="10"/>
  <c r="M347" i="10" s="1"/>
  <c r="L145" i="10"/>
  <c r="M145" i="10" s="1"/>
  <c r="L157" i="10"/>
  <c r="M157" i="10" s="1"/>
  <c r="L164" i="10"/>
  <c r="M164" i="10" s="1"/>
  <c r="L189" i="10"/>
  <c r="M189" i="10" s="1"/>
  <c r="L191" i="10"/>
  <c r="M191" i="10" s="1"/>
  <c r="L221" i="10"/>
  <c r="M221" i="10" s="1"/>
  <c r="L263" i="10"/>
  <c r="M263" i="10" s="1"/>
  <c r="L338" i="10"/>
  <c r="M338" i="10" s="1"/>
  <c r="L424" i="10"/>
  <c r="M424" i="10" s="1"/>
  <c r="L68" i="10"/>
  <c r="M68" i="10" s="1"/>
  <c r="L80" i="10"/>
  <c r="M80" i="10" s="1"/>
  <c r="L92" i="10"/>
  <c r="M92" i="10" s="1"/>
  <c r="L104" i="10"/>
  <c r="M104" i="10" s="1"/>
  <c r="L116" i="10"/>
  <c r="M116" i="10" s="1"/>
  <c r="L128" i="10"/>
  <c r="M128" i="10" s="1"/>
  <c r="L140" i="10"/>
  <c r="M140" i="10" s="1"/>
  <c r="L152" i="10"/>
  <c r="M152" i="10" s="1"/>
  <c r="L178" i="10"/>
  <c r="M178" i="10" s="1"/>
  <c r="L187" i="10"/>
  <c r="M187" i="10" s="1"/>
  <c r="L201" i="10"/>
  <c r="M201" i="10" s="1"/>
  <c r="L211" i="10"/>
  <c r="M211" i="10" s="1"/>
  <c r="L362" i="10"/>
  <c r="M362" i="10" s="1"/>
  <c r="L590" i="10"/>
  <c r="M590" i="10" s="1"/>
  <c r="L578" i="10"/>
  <c r="M578" i="10" s="1"/>
  <c r="L566" i="10"/>
  <c r="M566" i="10" s="1"/>
  <c r="L554" i="10"/>
  <c r="M554" i="10" s="1"/>
  <c r="L542" i="10"/>
  <c r="M542" i="10" s="1"/>
  <c r="L530" i="10"/>
  <c r="M530" i="10" s="1"/>
  <c r="L518" i="10"/>
  <c r="M518" i="10" s="1"/>
  <c r="L506" i="10"/>
  <c r="M506" i="10" s="1"/>
  <c r="L494" i="10"/>
  <c r="M494" i="10" s="1"/>
  <c r="L482" i="10"/>
  <c r="M482" i="10" s="1"/>
  <c r="L470" i="10"/>
  <c r="M470" i="10" s="1"/>
  <c r="L595" i="10"/>
  <c r="M595" i="10" s="1"/>
  <c r="L583" i="10"/>
  <c r="M583" i="10" s="1"/>
  <c r="L571" i="10"/>
  <c r="M571" i="10" s="1"/>
  <c r="L559" i="10"/>
  <c r="M559" i="10" s="1"/>
  <c r="L547" i="10"/>
  <c r="M547" i="10" s="1"/>
  <c r="L535" i="10"/>
  <c r="M535" i="10" s="1"/>
  <c r="L523" i="10"/>
  <c r="M523" i="10" s="1"/>
  <c r="L511" i="10"/>
  <c r="M511" i="10" s="1"/>
  <c r="L499" i="10"/>
  <c r="M499" i="10" s="1"/>
  <c r="L487" i="10"/>
  <c r="M487" i="10" s="1"/>
  <c r="L475" i="10"/>
  <c r="M475" i="10" s="1"/>
  <c r="L463" i="10"/>
  <c r="M463" i="10" s="1"/>
  <c r="L451" i="10"/>
  <c r="M451" i="10" s="1"/>
  <c r="L439" i="10"/>
  <c r="M439" i="10" s="1"/>
  <c r="L427" i="10"/>
  <c r="M427" i="10" s="1"/>
  <c r="L415" i="10"/>
  <c r="M415" i="10" s="1"/>
  <c r="L403" i="10"/>
  <c r="M403" i="10" s="1"/>
  <c r="L588" i="10"/>
  <c r="M588" i="10" s="1"/>
  <c r="L576" i="10"/>
  <c r="M576" i="10" s="1"/>
  <c r="L564" i="10"/>
  <c r="M564" i="10" s="1"/>
  <c r="L552" i="10"/>
  <c r="M552" i="10" s="1"/>
  <c r="L540" i="10"/>
  <c r="M540" i="10" s="1"/>
  <c r="L528" i="10"/>
  <c r="M528" i="10" s="1"/>
  <c r="L516" i="10"/>
  <c r="M516" i="10" s="1"/>
  <c r="L504" i="10"/>
  <c r="M504" i="10" s="1"/>
  <c r="L492" i="10"/>
  <c r="M492" i="10" s="1"/>
  <c r="L480" i="10"/>
  <c r="M480" i="10" s="1"/>
  <c r="L468" i="10"/>
  <c r="M468" i="10" s="1"/>
  <c r="L456" i="10"/>
  <c r="M456" i="10" s="1"/>
  <c r="L593" i="10"/>
  <c r="M593" i="10" s="1"/>
  <c r="L581" i="10"/>
  <c r="M581" i="10" s="1"/>
  <c r="L569" i="10"/>
  <c r="M569" i="10" s="1"/>
  <c r="L557" i="10"/>
  <c r="M557" i="10" s="1"/>
  <c r="L545" i="10"/>
  <c r="M545" i="10" s="1"/>
  <c r="L533" i="10"/>
  <c r="M533" i="10" s="1"/>
  <c r="L521" i="10"/>
  <c r="M521" i="10" s="1"/>
  <c r="L509" i="10"/>
  <c r="M509" i="10" s="1"/>
  <c r="L497" i="10"/>
  <c r="M497" i="10" s="1"/>
  <c r="L485" i="10"/>
  <c r="M485" i="10" s="1"/>
  <c r="L586" i="10"/>
  <c r="M586" i="10" s="1"/>
  <c r="L574" i="10"/>
  <c r="M574" i="10" s="1"/>
  <c r="L562" i="10"/>
  <c r="M562" i="10" s="1"/>
  <c r="L550" i="10"/>
  <c r="M550" i="10" s="1"/>
  <c r="L538" i="10"/>
  <c r="M538" i="10" s="1"/>
  <c r="L526" i="10"/>
  <c r="M526" i="10" s="1"/>
  <c r="L514" i="10"/>
  <c r="M514" i="10" s="1"/>
  <c r="L502" i="10"/>
  <c r="M502" i="10" s="1"/>
  <c r="L490" i="10"/>
  <c r="M490" i="10" s="1"/>
  <c r="L478" i="10"/>
  <c r="M478" i="10" s="1"/>
  <c r="L466" i="10"/>
  <c r="M466" i="10" s="1"/>
  <c r="L584" i="10"/>
  <c r="M584" i="10" s="1"/>
  <c r="L589" i="10"/>
  <c r="M589" i="10" s="1"/>
  <c r="L577" i="10"/>
  <c r="M577" i="10" s="1"/>
  <c r="L565" i="10"/>
  <c r="M565" i="10" s="1"/>
  <c r="L553" i="10"/>
  <c r="M553" i="10" s="1"/>
  <c r="L541" i="10"/>
  <c r="M541" i="10" s="1"/>
  <c r="L529" i="10"/>
  <c r="M529" i="10" s="1"/>
  <c r="L517" i="10"/>
  <c r="M517" i="10" s="1"/>
  <c r="L505" i="10"/>
  <c r="M505" i="10" s="1"/>
  <c r="L493" i="10"/>
  <c r="M493" i="10" s="1"/>
  <c r="L481" i="10"/>
  <c r="M481" i="10" s="1"/>
  <c r="L469" i="10"/>
  <c r="M469" i="10" s="1"/>
  <c r="L457" i="10"/>
  <c r="M457" i="10" s="1"/>
  <c r="L445" i="10"/>
  <c r="M445" i="10" s="1"/>
  <c r="L433" i="10"/>
  <c r="M433" i="10" s="1"/>
  <c r="L421" i="10"/>
  <c r="M421" i="10" s="1"/>
  <c r="L409" i="10"/>
  <c r="M409" i="10" s="1"/>
  <c r="L397" i="10"/>
  <c r="M397" i="10" s="1"/>
  <c r="L594" i="10"/>
  <c r="M594" i="10" s="1"/>
  <c r="L582" i="10"/>
  <c r="M582" i="10" s="1"/>
  <c r="L561" i="10"/>
  <c r="M561" i="10" s="1"/>
  <c r="L556" i="10"/>
  <c r="M556" i="10" s="1"/>
  <c r="L543" i="10"/>
  <c r="M543" i="10" s="1"/>
  <c r="L527" i="10"/>
  <c r="M527" i="10" s="1"/>
  <c r="L519" i="10"/>
  <c r="M519" i="10" s="1"/>
  <c r="L465" i="10"/>
  <c r="M465" i="10" s="1"/>
  <c r="L429" i="10"/>
  <c r="M429" i="10" s="1"/>
  <c r="L400" i="10"/>
  <c r="M400" i="10" s="1"/>
  <c r="L398" i="10"/>
  <c r="M398" i="10" s="1"/>
  <c r="L396" i="10"/>
  <c r="M396" i="10" s="1"/>
  <c r="L382" i="10"/>
  <c r="M382" i="10" s="1"/>
  <c r="L370" i="10"/>
  <c r="M370" i="10" s="1"/>
  <c r="L358" i="10"/>
  <c r="M358" i="10" s="1"/>
  <c r="L346" i="10"/>
  <c r="M346" i="10" s="1"/>
  <c r="L334" i="10"/>
  <c r="M334" i="10" s="1"/>
  <c r="L322" i="10"/>
  <c r="M322" i="10" s="1"/>
  <c r="L310" i="10"/>
  <c r="M310" i="10" s="1"/>
  <c r="L592" i="10"/>
  <c r="M592" i="10" s="1"/>
  <c r="L558" i="10"/>
  <c r="M558" i="10" s="1"/>
  <c r="L548" i="10"/>
  <c r="M548" i="10" s="1"/>
  <c r="L524" i="10"/>
  <c r="M524" i="10" s="1"/>
  <c r="L503" i="10"/>
  <c r="M503" i="10" s="1"/>
  <c r="L495" i="10"/>
  <c r="M495" i="10" s="1"/>
  <c r="L474" i="10"/>
  <c r="M474" i="10" s="1"/>
  <c r="L472" i="10"/>
  <c r="M472" i="10" s="1"/>
  <c r="L467" i="10"/>
  <c r="M467" i="10" s="1"/>
  <c r="L452" i="10"/>
  <c r="M452" i="10" s="1"/>
  <c r="L450" i="10"/>
  <c r="M450" i="10" s="1"/>
  <c r="L425" i="10"/>
  <c r="M425" i="10" s="1"/>
  <c r="L394" i="10"/>
  <c r="M394" i="10" s="1"/>
  <c r="L387" i="10"/>
  <c r="M387" i="10" s="1"/>
  <c r="L375" i="10"/>
  <c r="M375" i="10" s="1"/>
  <c r="L363" i="10"/>
  <c r="M363" i="10" s="1"/>
  <c r="L351" i="10"/>
  <c r="M351" i="10" s="1"/>
  <c r="L580" i="10"/>
  <c r="M580" i="10" s="1"/>
  <c r="L500" i="10"/>
  <c r="M500" i="10" s="1"/>
  <c r="L479" i="10"/>
  <c r="M479" i="10" s="1"/>
  <c r="L454" i="10"/>
  <c r="M454" i="10" s="1"/>
  <c r="L423" i="10"/>
  <c r="M423" i="10" s="1"/>
  <c r="L419" i="10"/>
  <c r="M419" i="10" s="1"/>
  <c r="L392" i="10"/>
  <c r="M392" i="10" s="1"/>
  <c r="L380" i="10"/>
  <c r="M380" i="10" s="1"/>
  <c r="L368" i="10"/>
  <c r="M368" i="10" s="1"/>
  <c r="L356" i="10"/>
  <c r="M356" i="10" s="1"/>
  <c r="L344" i="10"/>
  <c r="M344" i="10" s="1"/>
  <c r="L332" i="10"/>
  <c r="M332" i="10" s="1"/>
  <c r="L320" i="10"/>
  <c r="M320" i="10" s="1"/>
  <c r="L563" i="10"/>
  <c r="M563" i="10" s="1"/>
  <c r="L555" i="10"/>
  <c r="M555" i="10" s="1"/>
  <c r="L537" i="10"/>
  <c r="M537" i="10" s="1"/>
  <c r="L532" i="10"/>
  <c r="M532" i="10" s="1"/>
  <c r="L476" i="10"/>
  <c r="M476" i="10" s="1"/>
  <c r="L448" i="10"/>
  <c r="M448" i="10" s="1"/>
  <c r="L446" i="10"/>
  <c r="M446" i="10" s="1"/>
  <c r="L444" i="10"/>
  <c r="M444" i="10" s="1"/>
  <c r="L417" i="10"/>
  <c r="M417" i="10" s="1"/>
  <c r="L413" i="10"/>
  <c r="M413" i="10" s="1"/>
  <c r="L385" i="10"/>
  <c r="M385" i="10" s="1"/>
  <c r="L373" i="10"/>
  <c r="M373" i="10" s="1"/>
  <c r="L361" i="10"/>
  <c r="M361" i="10" s="1"/>
  <c r="L349" i="10"/>
  <c r="M349" i="10" s="1"/>
  <c r="L591" i="10"/>
  <c r="M591" i="10" s="1"/>
  <c r="L585" i="10"/>
  <c r="M585" i="10" s="1"/>
  <c r="L560" i="10"/>
  <c r="M560" i="10" s="1"/>
  <c r="L534" i="10"/>
  <c r="M534" i="10" s="1"/>
  <c r="L513" i="10"/>
  <c r="M513" i="10" s="1"/>
  <c r="L508" i="10"/>
  <c r="M508" i="10" s="1"/>
  <c r="L489" i="10"/>
  <c r="M489" i="10" s="1"/>
  <c r="L464" i="10"/>
  <c r="M464" i="10" s="1"/>
  <c r="L462" i="10"/>
  <c r="M462" i="10" s="1"/>
  <c r="L460" i="10"/>
  <c r="M460" i="10" s="1"/>
  <c r="L458" i="10"/>
  <c r="M458" i="10" s="1"/>
  <c r="L442" i="10"/>
  <c r="M442" i="10" s="1"/>
  <c r="L440" i="10"/>
  <c r="M440" i="10" s="1"/>
  <c r="L438" i="10"/>
  <c r="M438" i="10" s="1"/>
  <c r="L411" i="10"/>
  <c r="M411" i="10" s="1"/>
  <c r="L407" i="10"/>
  <c r="M407" i="10" s="1"/>
  <c r="L390" i="10"/>
  <c r="M390" i="10" s="1"/>
  <c r="L378" i="10"/>
  <c r="M378" i="10" s="1"/>
  <c r="L366" i="10"/>
  <c r="M366" i="10" s="1"/>
  <c r="L354" i="10"/>
  <c r="M354" i="10" s="1"/>
  <c r="L579" i="10"/>
  <c r="M579" i="10" s="1"/>
  <c r="L510" i="10"/>
  <c r="M510" i="10" s="1"/>
  <c r="L484" i="10"/>
  <c r="M484" i="10" s="1"/>
  <c r="L471" i="10"/>
  <c r="M471" i="10" s="1"/>
  <c r="L436" i="10"/>
  <c r="M436" i="10" s="1"/>
  <c r="L434" i="10"/>
  <c r="M434" i="10" s="1"/>
  <c r="L432" i="10"/>
  <c r="M432" i="10" s="1"/>
  <c r="L573" i="10"/>
  <c r="M573" i="10" s="1"/>
  <c r="L568" i="10"/>
  <c r="M568" i="10" s="1"/>
  <c r="L549" i="10"/>
  <c r="M549" i="10" s="1"/>
  <c r="L539" i="10"/>
  <c r="M539" i="10" s="1"/>
  <c r="L531" i="10"/>
  <c r="M531" i="10" s="1"/>
  <c r="L486" i="10"/>
  <c r="M486" i="10" s="1"/>
  <c r="L473" i="10"/>
  <c r="M473" i="10" s="1"/>
  <c r="L430" i="10"/>
  <c r="M430" i="10" s="1"/>
  <c r="L399" i="10"/>
  <c r="M399" i="10" s="1"/>
  <c r="L395" i="10"/>
  <c r="M395" i="10" s="1"/>
  <c r="L388" i="10"/>
  <c r="M388" i="10" s="1"/>
  <c r="L376" i="10"/>
  <c r="M376" i="10" s="1"/>
  <c r="L364" i="10"/>
  <c r="M364" i="10" s="1"/>
  <c r="L352" i="10"/>
  <c r="M352" i="10" s="1"/>
  <c r="L340" i="10"/>
  <c r="M340" i="10" s="1"/>
  <c r="L328" i="10"/>
  <c r="M328" i="10" s="1"/>
  <c r="L316" i="10"/>
  <c r="M316" i="10" s="1"/>
  <c r="L570" i="10"/>
  <c r="M570" i="10" s="1"/>
  <c r="L536" i="10"/>
  <c r="M536" i="10" s="1"/>
  <c r="L515" i="10"/>
  <c r="M515" i="10" s="1"/>
  <c r="L507" i="10"/>
  <c r="M507" i="10" s="1"/>
  <c r="L491" i="10"/>
  <c r="M491" i="10" s="1"/>
  <c r="L428" i="10"/>
  <c r="M428" i="10" s="1"/>
  <c r="L426" i="10"/>
  <c r="M426" i="10" s="1"/>
  <c r="L393" i="10"/>
  <c r="M393" i="10" s="1"/>
  <c r="L575" i="10"/>
  <c r="M575" i="10" s="1"/>
  <c r="L567" i="10"/>
  <c r="M567" i="10" s="1"/>
  <c r="L551" i="10"/>
  <c r="M551" i="10" s="1"/>
  <c r="L544" i="10"/>
  <c r="M544" i="10" s="1"/>
  <c r="L525" i="10"/>
  <c r="M525" i="10" s="1"/>
  <c r="L520" i="10"/>
  <c r="M520" i="10" s="1"/>
  <c r="L488" i="10"/>
  <c r="M488" i="10" s="1"/>
  <c r="L461" i="10"/>
  <c r="M461" i="10" s="1"/>
  <c r="L447" i="10"/>
  <c r="M447" i="10" s="1"/>
  <c r="L443" i="10"/>
  <c r="M443" i="10" s="1"/>
  <c r="L418" i="10"/>
  <c r="M418" i="10" s="1"/>
  <c r="L416" i="10"/>
  <c r="M416" i="10" s="1"/>
  <c r="L414" i="10"/>
  <c r="M414" i="10" s="1"/>
  <c r="L391" i="10"/>
  <c r="M391" i="10" s="1"/>
  <c r="L379" i="10"/>
  <c r="M379" i="10" s="1"/>
  <c r="L367" i="10"/>
  <c r="M367" i="10" s="1"/>
  <c r="L355" i="10"/>
  <c r="M355" i="10" s="1"/>
  <c r="L343" i="10"/>
  <c r="M343" i="10" s="1"/>
  <c r="L331" i="10"/>
  <c r="M331" i="10" s="1"/>
  <c r="L319" i="10"/>
  <c r="M319" i="10" s="1"/>
  <c r="L498" i="10"/>
  <c r="M498" i="10" s="1"/>
  <c r="L477" i="10"/>
  <c r="M477" i="10" s="1"/>
  <c r="L435" i="10"/>
  <c r="M435" i="10" s="1"/>
  <c r="L431" i="10"/>
  <c r="M431" i="10" s="1"/>
  <c r="L406" i="10"/>
  <c r="M406" i="10" s="1"/>
  <c r="L404" i="10"/>
  <c r="M404" i="10" s="1"/>
  <c r="L402" i="10"/>
  <c r="M402" i="10" s="1"/>
  <c r="L389" i="10"/>
  <c r="M389" i="10" s="1"/>
  <c r="L377" i="10"/>
  <c r="M377" i="10" s="1"/>
  <c r="L365" i="10"/>
  <c r="M365" i="10" s="1"/>
  <c r="L522" i="10"/>
  <c r="M522" i="10" s="1"/>
  <c r="L333" i="10"/>
  <c r="M333" i="10" s="1"/>
  <c r="L326" i="10"/>
  <c r="M326" i="10" s="1"/>
  <c r="L317" i="10"/>
  <c r="M317" i="10" s="1"/>
  <c r="L315" i="10"/>
  <c r="M315" i="10" s="1"/>
  <c r="L297" i="10"/>
  <c r="M297" i="10" s="1"/>
  <c r="L285" i="10"/>
  <c r="M285" i="10" s="1"/>
  <c r="L273" i="10"/>
  <c r="M273" i="10" s="1"/>
  <c r="L261" i="10"/>
  <c r="M261" i="10" s="1"/>
  <c r="L249" i="10"/>
  <c r="M249" i="10" s="1"/>
  <c r="L237" i="10"/>
  <c r="M237" i="10" s="1"/>
  <c r="L225" i="10"/>
  <c r="M225" i="10" s="1"/>
  <c r="L335" i="10"/>
  <c r="M335" i="10" s="1"/>
  <c r="L313" i="10"/>
  <c r="M313" i="10" s="1"/>
  <c r="L311" i="10"/>
  <c r="M311" i="10" s="1"/>
  <c r="L302" i="10"/>
  <c r="M302" i="10" s="1"/>
  <c r="L290" i="10"/>
  <c r="M290" i="10" s="1"/>
  <c r="L278" i="10"/>
  <c r="M278" i="10" s="1"/>
  <c r="L266" i="10"/>
  <c r="M266" i="10" s="1"/>
  <c r="L254" i="10"/>
  <c r="M254" i="10" s="1"/>
  <c r="L242" i="10"/>
  <c r="M242" i="10" s="1"/>
  <c r="L230" i="10"/>
  <c r="M230" i="10" s="1"/>
  <c r="L218" i="10"/>
  <c r="M218" i="10" s="1"/>
  <c r="L206" i="10"/>
  <c r="M206" i="10" s="1"/>
  <c r="L194" i="10"/>
  <c r="M194" i="10" s="1"/>
  <c r="L182" i="10"/>
  <c r="M182" i="10" s="1"/>
  <c r="L170" i="10"/>
  <c r="M170" i="10" s="1"/>
  <c r="L587" i="10"/>
  <c r="M587" i="10" s="1"/>
  <c r="L455" i="10"/>
  <c r="M455" i="10" s="1"/>
  <c r="L449" i="10"/>
  <c r="M449" i="10" s="1"/>
  <c r="L339" i="10"/>
  <c r="M339" i="10" s="1"/>
  <c r="L337" i="10"/>
  <c r="M337" i="10" s="1"/>
  <c r="L309" i="10"/>
  <c r="M309" i="10" s="1"/>
  <c r="L295" i="10"/>
  <c r="M295" i="10" s="1"/>
  <c r="L283" i="10"/>
  <c r="M283" i="10" s="1"/>
  <c r="L271" i="10"/>
  <c r="M271" i="10" s="1"/>
  <c r="L259" i="10"/>
  <c r="M259" i="10" s="1"/>
  <c r="L247" i="10"/>
  <c r="M247" i="10" s="1"/>
  <c r="L235" i="10"/>
  <c r="M235" i="10" s="1"/>
  <c r="L546" i="10"/>
  <c r="M546" i="10" s="1"/>
  <c r="L372" i="10"/>
  <c r="M372" i="10" s="1"/>
  <c r="L330" i="10"/>
  <c r="M330" i="10" s="1"/>
  <c r="L307" i="10"/>
  <c r="M307" i="10" s="1"/>
  <c r="L300" i="10"/>
  <c r="M300" i="10" s="1"/>
  <c r="L288" i="10"/>
  <c r="M288" i="10" s="1"/>
  <c r="L276" i="10"/>
  <c r="M276" i="10" s="1"/>
  <c r="L264" i="10"/>
  <c r="M264" i="10" s="1"/>
  <c r="L252" i="10"/>
  <c r="M252" i="10" s="1"/>
  <c r="L240" i="10"/>
  <c r="M240" i="10" s="1"/>
  <c r="L228" i="10"/>
  <c r="M228" i="10" s="1"/>
  <c r="L216" i="10"/>
  <c r="M216" i="10" s="1"/>
  <c r="L204" i="10"/>
  <c r="M204" i="10" s="1"/>
  <c r="L192" i="10"/>
  <c r="M192" i="10" s="1"/>
  <c r="L180" i="10"/>
  <c r="M180" i="10" s="1"/>
  <c r="L512" i="10"/>
  <c r="M512" i="10" s="1"/>
  <c r="L459" i="10"/>
  <c r="M459" i="10" s="1"/>
  <c r="L422" i="10"/>
  <c r="M422" i="10" s="1"/>
  <c r="L369" i="10"/>
  <c r="M369" i="10" s="1"/>
  <c r="L341" i="10"/>
  <c r="M341" i="10" s="1"/>
  <c r="L321" i="10"/>
  <c r="M321" i="10" s="1"/>
  <c r="L305" i="10"/>
  <c r="M305" i="10" s="1"/>
  <c r="L293" i="10"/>
  <c r="M293" i="10" s="1"/>
  <c r="L281" i="10"/>
  <c r="M281" i="10" s="1"/>
  <c r="L269" i="10"/>
  <c r="M269" i="10" s="1"/>
  <c r="L257" i="10"/>
  <c r="M257" i="10" s="1"/>
  <c r="L245" i="10"/>
  <c r="M245" i="10" s="1"/>
  <c r="L233" i="10"/>
  <c r="M233" i="10" s="1"/>
  <c r="L410" i="10"/>
  <c r="M410" i="10" s="1"/>
  <c r="L360" i="10"/>
  <c r="M360" i="10" s="1"/>
  <c r="L323" i="10"/>
  <c r="M323" i="10" s="1"/>
  <c r="L298" i="10"/>
  <c r="M298" i="10" s="1"/>
  <c r="L286" i="10"/>
  <c r="M286" i="10" s="1"/>
  <c r="L274" i="10"/>
  <c r="M274" i="10" s="1"/>
  <c r="L262" i="10"/>
  <c r="M262" i="10" s="1"/>
  <c r="L250" i="10"/>
  <c r="M250" i="10" s="1"/>
  <c r="L238" i="10"/>
  <c r="M238" i="10" s="1"/>
  <c r="L226" i="10"/>
  <c r="M226" i="10" s="1"/>
  <c r="L214" i="10"/>
  <c r="M214" i="10" s="1"/>
  <c r="L202" i="10"/>
  <c r="M202" i="10" s="1"/>
  <c r="L441" i="10"/>
  <c r="M441" i="10" s="1"/>
  <c r="L437" i="10"/>
  <c r="M437" i="10" s="1"/>
  <c r="L381" i="10"/>
  <c r="M381" i="10" s="1"/>
  <c r="L327" i="10"/>
  <c r="M327" i="10" s="1"/>
  <c r="L325" i="10"/>
  <c r="M325" i="10" s="1"/>
  <c r="L314" i="10"/>
  <c r="M314" i="10" s="1"/>
  <c r="L303" i="10"/>
  <c r="M303" i="10" s="1"/>
  <c r="L291" i="10"/>
  <c r="M291" i="10" s="1"/>
  <c r="L279" i="10"/>
  <c r="M279" i="10" s="1"/>
  <c r="L267" i="10"/>
  <c r="M267" i="10" s="1"/>
  <c r="L572" i="10"/>
  <c r="M572" i="10" s="1"/>
  <c r="L405" i="10"/>
  <c r="M405" i="10" s="1"/>
  <c r="L384" i="10"/>
  <c r="M384" i="10" s="1"/>
  <c r="L374" i="10"/>
  <c r="M374" i="10" s="1"/>
  <c r="L371" i="10"/>
  <c r="M371" i="10" s="1"/>
  <c r="L357" i="10"/>
  <c r="M357" i="10" s="1"/>
  <c r="L348" i="10"/>
  <c r="M348" i="10" s="1"/>
  <c r="L336" i="10"/>
  <c r="M336" i="10" s="1"/>
  <c r="L318" i="10"/>
  <c r="M318" i="10" s="1"/>
  <c r="L312" i="10"/>
  <c r="M312" i="10" s="1"/>
  <c r="L296" i="10"/>
  <c r="M296" i="10" s="1"/>
  <c r="L284" i="10"/>
  <c r="M284" i="10" s="1"/>
  <c r="L272" i="10"/>
  <c r="M272" i="10" s="1"/>
  <c r="L260" i="10"/>
  <c r="M260" i="10" s="1"/>
  <c r="L248" i="10"/>
  <c r="M248" i="10" s="1"/>
  <c r="L236" i="10"/>
  <c r="M236" i="10" s="1"/>
  <c r="L224" i="10"/>
  <c r="M224" i="10" s="1"/>
  <c r="L212" i="10"/>
  <c r="M212" i="10" s="1"/>
  <c r="L200" i="10"/>
  <c r="M200" i="10" s="1"/>
  <c r="L188" i="10"/>
  <c r="M188" i="10" s="1"/>
  <c r="L176" i="10"/>
  <c r="M176" i="10" s="1"/>
  <c r="L496" i="10"/>
  <c r="M496" i="10" s="1"/>
  <c r="L401" i="10"/>
  <c r="M401" i="10" s="1"/>
  <c r="L345" i="10"/>
  <c r="M345" i="10" s="1"/>
  <c r="L306" i="10"/>
  <c r="M306" i="10" s="1"/>
  <c r="L294" i="10"/>
  <c r="M294" i="10" s="1"/>
  <c r="L282" i="10"/>
  <c r="M282" i="10" s="1"/>
  <c r="L270" i="10"/>
  <c r="M270" i="10" s="1"/>
  <c r="L258" i="10"/>
  <c r="M258" i="10" s="1"/>
  <c r="L246" i="10"/>
  <c r="M246" i="10" s="1"/>
  <c r="L234" i="10"/>
  <c r="M234" i="10" s="1"/>
  <c r="L222" i="10"/>
  <c r="M222" i="10" s="1"/>
  <c r="L210" i="10"/>
  <c r="M210" i="10" s="1"/>
  <c r="L198" i="10"/>
  <c r="M198" i="10" s="1"/>
  <c r="L186" i="10"/>
  <c r="M186" i="10" s="1"/>
  <c r="L174" i="10"/>
  <c r="M174" i="10" s="1"/>
  <c r="L483" i="10"/>
  <c r="M483" i="10" s="1"/>
  <c r="L386" i="10"/>
  <c r="M386" i="10" s="1"/>
  <c r="L353" i="10"/>
  <c r="M353" i="10" s="1"/>
  <c r="L342" i="10"/>
  <c r="M342" i="10" s="1"/>
  <c r="L324" i="10"/>
  <c r="M324" i="10" s="1"/>
  <c r="L304" i="10"/>
  <c r="M304" i="10" s="1"/>
  <c r="L292" i="10"/>
  <c r="M292" i="10" s="1"/>
  <c r="L280" i="10"/>
  <c r="M280" i="10" s="1"/>
  <c r="L268" i="10"/>
  <c r="M268" i="10" s="1"/>
  <c r="L256" i="10"/>
  <c r="M256" i="10" s="1"/>
  <c r="L244" i="10"/>
  <c r="M244" i="10" s="1"/>
  <c r="L232" i="10"/>
  <c r="M232" i="10" s="1"/>
  <c r="L220" i="10"/>
  <c r="M220" i="10" s="1"/>
  <c r="L208" i="10"/>
  <c r="M208" i="10" s="1"/>
  <c r="L196" i="10"/>
  <c r="M196" i="10" s="1"/>
  <c r="L15" i="10"/>
  <c r="M15" i="10" s="1"/>
  <c r="L27" i="10"/>
  <c r="M27" i="10" s="1"/>
  <c r="L39" i="10"/>
  <c r="M39" i="10" s="1"/>
  <c r="L51" i="10"/>
  <c r="M51" i="10" s="1"/>
  <c r="L63" i="10"/>
  <c r="M63" i="10" s="1"/>
  <c r="L75" i="10"/>
  <c r="M75" i="10" s="1"/>
  <c r="L87" i="10"/>
  <c r="M87" i="10" s="1"/>
  <c r="L99" i="10"/>
  <c r="M99" i="10" s="1"/>
  <c r="L111" i="10"/>
  <c r="M111" i="10" s="1"/>
  <c r="L123" i="10"/>
  <c r="M123" i="10" s="1"/>
  <c r="L135" i="10"/>
  <c r="M135" i="10" s="1"/>
  <c r="L147" i="10"/>
  <c r="M147" i="10" s="1"/>
  <c r="L159" i="10"/>
  <c r="M159" i="10" s="1"/>
  <c r="L166" i="10"/>
  <c r="M166" i="10" s="1"/>
  <c r="L168" i="10"/>
  <c r="M168" i="10" s="1"/>
  <c r="L172" i="10"/>
  <c r="M172" i="10" s="1"/>
  <c r="L185" i="10"/>
  <c r="M185" i="10" s="1"/>
  <c r="L219" i="10"/>
  <c r="M219" i="10" s="1"/>
  <c r="L231" i="10"/>
  <c r="M231" i="10" s="1"/>
  <c r="I245" i="10"/>
  <c r="I246" i="10" s="1"/>
  <c r="I247" i="10" s="1"/>
  <c r="I248" i="10" s="1"/>
  <c r="I249" i="10" s="1"/>
  <c r="I250" i="10" s="1"/>
  <c r="I251" i="10" s="1"/>
  <c r="I252" i="10" s="1"/>
  <c r="I253" i="10" s="1"/>
  <c r="L255" i="10"/>
  <c r="M255" i="10" s="1"/>
  <c r="L301" i="10"/>
  <c r="M301" i="10" s="1"/>
  <c r="L420" i="10"/>
  <c r="M420" i="10" s="1"/>
  <c r="H585" i="10"/>
  <c r="H586" i="10" s="1"/>
  <c r="H587" i="10" s="1"/>
  <c r="H588" i="10" s="1"/>
  <c r="H589" i="10" s="1"/>
  <c r="H590" i="10" s="1"/>
  <c r="H591" i="10" s="1"/>
  <c r="H592" i="10" s="1"/>
  <c r="H593" i="10" s="1"/>
  <c r="H594" i="10" s="1"/>
  <c r="H595" i="10" s="1"/>
  <c r="I584" i="10"/>
  <c r="I585" i="10" s="1"/>
  <c r="I586" i="10" s="1"/>
  <c r="I587" i="10" s="1"/>
  <c r="I588" i="10" s="1"/>
  <c r="I96" i="10" l="1"/>
  <c r="I97" i="10" s="1"/>
  <c r="I98" i="10" s="1"/>
  <c r="I99" i="10" s="1"/>
  <c r="I100" i="10" s="1"/>
  <c r="I101" i="10" s="1"/>
  <c r="I102" i="10" s="1"/>
  <c r="I103" i="10" s="1"/>
  <c r="I104" i="10" s="1"/>
  <c r="I105" i="10" s="1"/>
  <c r="I106" i="10" s="1"/>
  <c r="I107" i="10" s="1"/>
  <c r="I432" i="10"/>
  <c r="I433" i="10" s="1"/>
  <c r="I434" i="10" s="1"/>
  <c r="I435" i="10" s="1"/>
  <c r="I436" i="10" s="1"/>
  <c r="I437" i="10" s="1"/>
  <c r="I438" i="10" s="1"/>
  <c r="I367" i="10"/>
  <c r="I368" i="10" s="1"/>
  <c r="I369" i="10" s="1"/>
  <c r="I370" i="10" s="1"/>
  <c r="I371" i="10" s="1"/>
  <c r="I84" i="10"/>
  <c r="I85" i="10" s="1"/>
  <c r="I86" i="10" s="1"/>
  <c r="I87" i="10" s="1"/>
  <c r="I88" i="10" s="1"/>
  <c r="I89" i="10" s="1"/>
  <c r="I90" i="10" s="1"/>
  <c r="I91" i="10" s="1"/>
  <c r="I92" i="10" s="1"/>
  <c r="I66" i="10"/>
  <c r="I67" i="10" s="1"/>
  <c r="I68" i="10" s="1"/>
  <c r="I69" i="10" s="1"/>
  <c r="I70" i="10" s="1"/>
  <c r="I71" i="10" s="1"/>
  <c r="I72" i="10" s="1"/>
  <c r="I73" i="10" s="1"/>
  <c r="I74" i="10" s="1"/>
  <c r="I75" i="10" s="1"/>
  <c r="I76" i="10" s="1"/>
  <c r="I77" i="10" s="1"/>
  <c r="I78" i="10" s="1"/>
  <c r="I79" i="10" s="1"/>
  <c r="I80" i="10" s="1"/>
  <c r="I258" i="10"/>
  <c r="I259" i="10" s="1"/>
  <c r="I260" i="10" s="1"/>
  <c r="I261" i="10" s="1"/>
  <c r="I262" i="10" s="1"/>
  <c r="I263" i="10" s="1"/>
  <c r="I264" i="10" s="1"/>
  <c r="I265" i="10" s="1"/>
  <c r="I266" i="10" s="1"/>
  <c r="I267" i="10" s="1"/>
  <c r="I268" i="10" s="1"/>
  <c r="I269" i="10" s="1"/>
  <c r="I270" i="10" s="1"/>
  <c r="I271" i="10" s="1"/>
  <c r="I272" i="10" s="1"/>
  <c r="I273" i="10" s="1"/>
  <c r="I274" i="10" s="1"/>
  <c r="I61" i="10"/>
  <c r="I62" i="10" s="1"/>
  <c r="I224" i="10"/>
  <c r="I225" i="10" s="1"/>
  <c r="I226" i="10" s="1"/>
  <c r="I227" i="10" s="1"/>
  <c r="I228" i="10" s="1"/>
  <c r="I229" i="10" s="1"/>
  <c r="I230" i="10" s="1"/>
  <c r="I231" i="10" s="1"/>
  <c r="I232" i="10" s="1"/>
  <c r="I233" i="10" s="1"/>
  <c r="I234" i="10" s="1"/>
  <c r="I235" i="10" s="1"/>
  <c r="I236" i="10" s="1"/>
  <c r="I202" i="10"/>
  <c r="I203" i="10" s="1"/>
  <c r="I204" i="10" s="1"/>
  <c r="I205" i="10" s="1"/>
  <c r="I206" i="10" s="1"/>
</calcChain>
</file>

<file path=xl/sharedStrings.xml><?xml version="1.0" encoding="utf-8"?>
<sst xmlns="http://schemas.openxmlformats.org/spreadsheetml/2006/main" count="7561" uniqueCount="1584">
  <si>
    <t>Specifikation av ändrade ramar för utgiftsområden och ändrade anslag 2023</t>
  </si>
  <si>
    <t>Tusental kronor</t>
  </si>
  <si>
    <t>Utgiftsområde</t>
  </si>
  <si>
    <t>Anslagsnummer</t>
  </si>
  <si>
    <t/>
  </si>
  <si>
    <t>Beslutad ram/anvisat anslag</t>
  </si>
  <si>
    <t>Förändring av ram/anslag</t>
  </si>
  <si>
    <t>Ny ram/ny anslagsnivå</t>
  </si>
  <si>
    <t>1</t>
  </si>
  <si>
    <t>Rikets styrelse</t>
  </si>
  <si>
    <t>5:1</t>
  </si>
  <si>
    <t>Länsstyrelserna m.m.</t>
  </si>
  <si>
    <t>6:1</t>
  </si>
  <si>
    <t>Allmänna val och demokrati</t>
  </si>
  <si>
    <t>2</t>
  </si>
  <si>
    <t>Samhällsekonomi och finansförvaltning</t>
  </si>
  <si>
    <t>1:1</t>
  </si>
  <si>
    <t>Statskontoret</t>
  </si>
  <si>
    <t>1:2</t>
  </si>
  <si>
    <t>Kammarkollegiet</t>
  </si>
  <si>
    <t>1:7</t>
  </si>
  <si>
    <t>Konjunkturinstitutet</t>
  </si>
  <si>
    <t>3</t>
  </si>
  <si>
    <t>Skatt, tull och exekution</t>
  </si>
  <si>
    <t>Skatteverket</t>
  </si>
  <si>
    <t>4</t>
  </si>
  <si>
    <t>Rättsväsendet</t>
  </si>
  <si>
    <t>Säkerhetspolisen</t>
  </si>
  <si>
    <t>1:6</t>
  </si>
  <si>
    <t>Kriminalvården</t>
  </si>
  <si>
    <t>1:11</t>
  </si>
  <si>
    <t>Rättsliga biträden m.m.</t>
  </si>
  <si>
    <t>5</t>
  </si>
  <si>
    <t>Internationell samverkan</t>
  </si>
  <si>
    <t>Avgifter till internationella organisationer</t>
  </si>
  <si>
    <t>Freds- och säkerhetsfrämjande verksamhet</t>
  </si>
  <si>
    <t>6</t>
  </si>
  <si>
    <t>Försvar och samhällets krisberedskap</t>
  </si>
  <si>
    <t>Förbandsverksamhet och beredskap</t>
  </si>
  <si>
    <t>Försvarsmaktens insatser internationellt</t>
  </si>
  <si>
    <t>1:3</t>
  </si>
  <si>
    <t>Anskaffning av materiel och anläggningar</t>
  </si>
  <si>
    <t>2:2</t>
  </si>
  <si>
    <t>Förebyggande åtgärder mot jordskred och andra naturolyckor</t>
  </si>
  <si>
    <t>2:7</t>
  </si>
  <si>
    <t>Statens haverikommission</t>
  </si>
  <si>
    <t>9</t>
  </si>
  <si>
    <t>Hälsovård, sjukvård och social omsorg</t>
  </si>
  <si>
    <t>Bidrag till folkhälsa och sjukvård</t>
  </si>
  <si>
    <t>Sjukvård i internationella förhållanden</t>
  </si>
  <si>
    <t>4:7</t>
  </si>
  <si>
    <t>Bidrag till utveckling av socialt arbete m.m.</t>
  </si>
  <si>
    <t>10</t>
  </si>
  <si>
    <t>Ekonomisk trygghet vid sjukdom och funktionsnedsättning</t>
  </si>
  <si>
    <t>Ersättning för höga sjuklönekostnader</t>
  </si>
  <si>
    <t>11</t>
  </si>
  <si>
    <t>Ekonomisk trygghet vid ålderdom</t>
  </si>
  <si>
    <t>1:4</t>
  </si>
  <si>
    <t>Äldreförsörjningsstöd</t>
  </si>
  <si>
    <t>12</t>
  </si>
  <si>
    <t>Ekonomisk trygghet för familjer och barn</t>
  </si>
  <si>
    <t>1:8</t>
  </si>
  <si>
    <t>Bostadsbidrag</t>
  </si>
  <si>
    <t>13</t>
  </si>
  <si>
    <t>Jämställdhet och nyanlända invandrares etablering</t>
  </si>
  <si>
    <t>Kommunersättningar vid flyktingmottagande</t>
  </si>
  <si>
    <t>14</t>
  </si>
  <si>
    <t>Arbetsmarknad och arbetsliv</t>
  </si>
  <si>
    <t>Arbetsförmedlingens förvaltningskostnader</t>
  </si>
  <si>
    <t>Kostnader för arbetsmarknadspolitiska program och insatser</t>
  </si>
  <si>
    <t>1:15</t>
  </si>
  <si>
    <t>Omställnings- och kompetensstöd genom den offentliga omställningsorganisationen</t>
  </si>
  <si>
    <t>2:1</t>
  </si>
  <si>
    <t>Arbetsmiljöverket</t>
  </si>
  <si>
    <t>2:3</t>
  </si>
  <si>
    <t>Internationella arbetsorganisationen (ILO)</t>
  </si>
  <si>
    <t>15</t>
  </si>
  <si>
    <t>Studiestöd</t>
  </si>
  <si>
    <t>Studiemedel</t>
  </si>
  <si>
    <t>Statens utgifter för studiemedelsräntor</t>
  </si>
  <si>
    <t>16</t>
  </si>
  <si>
    <t>Utbildning och universitetsforskning</t>
  </si>
  <si>
    <t>Statens skolverk</t>
  </si>
  <si>
    <t>Specialpedagogiska skolmyndigheten</t>
  </si>
  <si>
    <t>1:5</t>
  </si>
  <si>
    <t>Utveckling av skolväsendet och annan pedagogisk verksamhet</t>
  </si>
  <si>
    <t>1:14</t>
  </si>
  <si>
    <t>Särskilda insatser inom skolområdet</t>
  </si>
  <si>
    <t>1:17</t>
  </si>
  <si>
    <t>Statligt stöd till vuxenutbildning</t>
  </si>
  <si>
    <t>1:19</t>
  </si>
  <si>
    <t>Statligt stöd till yrkeshögskoleutbildning</t>
  </si>
  <si>
    <t>2:18</t>
  </si>
  <si>
    <t>Kungl. Tekniska högskolan: Forskning och utbildning på forskarnivå</t>
  </si>
  <si>
    <t>2:64</t>
  </si>
  <si>
    <t>Särskilda utgifter inom universitet och högskolor</t>
  </si>
  <si>
    <t>2:65</t>
  </si>
  <si>
    <t>Särskilda medel till universitet och högskolor</t>
  </si>
  <si>
    <t>3:1</t>
  </si>
  <si>
    <t>Vetenskapsrådet: Forskning och forskningsinformation</t>
  </si>
  <si>
    <t>3:2</t>
  </si>
  <si>
    <t>Vetenskapsrådet: Avgifter till internationella organisationer</t>
  </si>
  <si>
    <t>17</t>
  </si>
  <si>
    <t>Kultur, medier, trossamfund och fritid</t>
  </si>
  <si>
    <t>13:5</t>
  </si>
  <si>
    <t>Insatser för den ideella sektorn</t>
  </si>
  <si>
    <t>15:1</t>
  </si>
  <si>
    <t>Spelinspektionen</t>
  </si>
  <si>
    <t>18</t>
  </si>
  <si>
    <t>Samhällsplanering, bostadsförsörjning och byggande samt konsumentpolitik</t>
  </si>
  <si>
    <t>Omstrukturering av kommunala bostadsföretag</t>
  </si>
  <si>
    <t>Stöd för att underlätta för enskilda att ordna bostad</t>
  </si>
  <si>
    <t>Lantmäteriet</t>
  </si>
  <si>
    <t>Konsumentverket</t>
  </si>
  <si>
    <t>Allmänna reklamationsnämnden</t>
  </si>
  <si>
    <t>2:4</t>
  </si>
  <si>
    <t>Åtgärder på konsumentområdet</t>
  </si>
  <si>
    <t>20</t>
  </si>
  <si>
    <t>Allmän miljö- och naturvård</t>
  </si>
  <si>
    <t>Naturvårdsverket</t>
  </si>
  <si>
    <t>Sanering och återställning av förorenade områden</t>
  </si>
  <si>
    <t>Åtgärder för havs- och vattenmiljö</t>
  </si>
  <si>
    <t>Skydd av värdefull natur</t>
  </si>
  <si>
    <t>Havs- och vattenmyndigheten</t>
  </si>
  <si>
    <t>1:21</t>
  </si>
  <si>
    <t>Kompetenslyft för klimatomställningen</t>
  </si>
  <si>
    <t>21</t>
  </si>
  <si>
    <t>Energi</t>
  </si>
  <si>
    <t>1:12</t>
  </si>
  <si>
    <t>Gasprisstöd</t>
  </si>
  <si>
    <t>22</t>
  </si>
  <si>
    <t>Kommunikationer</t>
  </si>
  <si>
    <t>Post- och telestyrelsen</t>
  </si>
  <si>
    <t>2:6</t>
  </si>
  <si>
    <t>Myndigheten för digital förvaltning</t>
  </si>
  <si>
    <t>23</t>
  </si>
  <si>
    <t>Areella näringar, landsbygd och livsmedel</t>
  </si>
  <si>
    <t>Statens veterinärmedicinska anstalt</t>
  </si>
  <si>
    <t>Bekämpning av smittsamma djursjukdomar</t>
  </si>
  <si>
    <t>Statens jordbruksverk</t>
  </si>
  <si>
    <t>Livsmedelsverket</t>
  </si>
  <si>
    <t>24</t>
  </si>
  <si>
    <t>Näringsliv</t>
  </si>
  <si>
    <t>Verket för innovationssystem: Forskning och utveckling</t>
  </si>
  <si>
    <t>Tillväxtverket</t>
  </si>
  <si>
    <t>Näringslivsutveckling</t>
  </si>
  <si>
    <t>Sveriges geologiska undersökning</t>
  </si>
  <si>
    <t>Bolagsverket</t>
  </si>
  <si>
    <t>1:13</t>
  </si>
  <si>
    <t>Konkurrensverket</t>
  </si>
  <si>
    <t>1:16</t>
  </si>
  <si>
    <t>Omstrukturering och genomlysning av statligt ägda företag</t>
  </si>
  <si>
    <t>Exportfrämjande verksamhet</t>
  </si>
  <si>
    <t>2:5</t>
  </si>
  <si>
    <t>Avgifter till internationella handelsorganisationer</t>
  </si>
  <si>
    <t>AB Svensk Exportkredits statsstödda exportkreditgivning</t>
  </si>
  <si>
    <t>Summa anslagsförändring på ändringsbudget</t>
  </si>
  <si>
    <t>Tusentals kronor</t>
  </si>
  <si>
    <t>Skatt på arbete</t>
  </si>
  <si>
    <t>1100</t>
  </si>
  <si>
    <t>Direkta skatter på arbete</t>
  </si>
  <si>
    <t>1110</t>
  </si>
  <si>
    <t>Inkomstskatter</t>
  </si>
  <si>
    <t>1111</t>
  </si>
  <si>
    <t xml:space="preserve">Statlig inkomstskatt                                                            </t>
  </si>
  <si>
    <t>1115</t>
  </si>
  <si>
    <t xml:space="preserve">Kommunal inkomstskatt                                                           </t>
  </si>
  <si>
    <t>1120</t>
  </si>
  <si>
    <t>Allmän pensionsavgift</t>
  </si>
  <si>
    <t>1121</t>
  </si>
  <si>
    <t xml:space="preserve">Allmän pensionsavgift                                                           </t>
  </si>
  <si>
    <t>1130</t>
  </si>
  <si>
    <t>Artistskatt</t>
  </si>
  <si>
    <t>1131</t>
  </si>
  <si>
    <t xml:space="preserve">Artistskatt                                                                     </t>
  </si>
  <si>
    <t>1140-1160</t>
  </si>
  <si>
    <t>Skattereduktioner</t>
  </si>
  <si>
    <t>1141</t>
  </si>
  <si>
    <t>1144</t>
  </si>
  <si>
    <t xml:space="preserve">Fastighetsavgift                                        </t>
  </si>
  <si>
    <t>1151</t>
  </si>
  <si>
    <t xml:space="preserve">Sjöinkomst                                                                      </t>
  </si>
  <si>
    <t>1153</t>
  </si>
  <si>
    <t>Jobbskatteavdrag</t>
  </si>
  <si>
    <t>1154</t>
  </si>
  <si>
    <t>Hus-avdrag</t>
  </si>
  <si>
    <t>1155</t>
  </si>
  <si>
    <t>Gåvor till ideell verksamhet</t>
  </si>
  <si>
    <t>1156</t>
  </si>
  <si>
    <t>Övriga skattereduktioner</t>
  </si>
  <si>
    <t>1157</t>
  </si>
  <si>
    <t>Grön skattereduktion</t>
  </si>
  <si>
    <t>1158</t>
  </si>
  <si>
    <t>Skattereduktion sjuk- och aktivitetsersättning</t>
  </si>
  <si>
    <t>1159</t>
  </si>
  <si>
    <t>Skattereduktion för förnybar el</t>
  </si>
  <si>
    <t>1161</t>
  </si>
  <si>
    <t>Skattereduktion för installation av grön teknik</t>
  </si>
  <si>
    <t>1162</t>
  </si>
  <si>
    <t>Skattereduktion för förvärvsinkomst</t>
  </si>
  <si>
    <t>1200</t>
  </si>
  <si>
    <t>Indirekta skatter på arbete</t>
  </si>
  <si>
    <t>1210</t>
  </si>
  <si>
    <t>Arbetsgivaravgifter</t>
  </si>
  <si>
    <t>1211</t>
  </si>
  <si>
    <t xml:space="preserve">Sjukförsäkringsavgift                                                           </t>
  </si>
  <si>
    <t>1212</t>
  </si>
  <si>
    <t xml:space="preserve">Föräldraförsäkringsavgift                                                       </t>
  </si>
  <si>
    <t>1213</t>
  </si>
  <si>
    <t xml:space="preserve">Arbetsskadeavgift                                                               </t>
  </si>
  <si>
    <t>1214</t>
  </si>
  <si>
    <t xml:space="preserve">Ålderspensionsavgift                                                            </t>
  </si>
  <si>
    <t>1215</t>
  </si>
  <si>
    <t xml:space="preserve">Efterlevandepensionsavgift                                                      </t>
  </si>
  <si>
    <t>1216</t>
  </si>
  <si>
    <t xml:space="preserve">Arbetsmarknadsavgift                                                            </t>
  </si>
  <si>
    <t>1217</t>
  </si>
  <si>
    <t xml:space="preserve">Allmän löneavgift                                                               </t>
  </si>
  <si>
    <t>1218</t>
  </si>
  <si>
    <t xml:space="preserve">Ofördelade avgifter                                                             </t>
  </si>
  <si>
    <t>1219</t>
  </si>
  <si>
    <t xml:space="preserve">Nedsatta avgifter                                                               </t>
  </si>
  <si>
    <t>1240</t>
  </si>
  <si>
    <t>Egenavgifter</t>
  </si>
  <si>
    <t>1241</t>
  </si>
  <si>
    <t>Sjukförsäkringsavgift</t>
  </si>
  <si>
    <t>1242</t>
  </si>
  <si>
    <t>1243</t>
  </si>
  <si>
    <t>1244</t>
  </si>
  <si>
    <t xml:space="preserve">Ålderspensionsavgift, netto                                                     </t>
  </si>
  <si>
    <t>1245</t>
  </si>
  <si>
    <t>1246</t>
  </si>
  <si>
    <t>1247</t>
  </si>
  <si>
    <t>1248</t>
  </si>
  <si>
    <t>1249</t>
  </si>
  <si>
    <t>Nedsatta avgifter</t>
  </si>
  <si>
    <t>1260</t>
  </si>
  <si>
    <t>Avgifter till premiepensionssystemet</t>
  </si>
  <si>
    <t>1270</t>
  </si>
  <si>
    <t>Särskild löneskatt</t>
  </si>
  <si>
    <t>1271</t>
  </si>
  <si>
    <t xml:space="preserve">Pensionskostnader, företag                                                      </t>
  </si>
  <si>
    <t>1272</t>
  </si>
  <si>
    <t xml:space="preserve">Pensionskostnader, staten                                                       </t>
  </si>
  <si>
    <t>1273</t>
  </si>
  <si>
    <t xml:space="preserve">Förvärvsinkomster                                                               </t>
  </si>
  <si>
    <t>1274</t>
  </si>
  <si>
    <t xml:space="preserve">Egenföretagare                                                                  </t>
  </si>
  <si>
    <t>1275</t>
  </si>
  <si>
    <t xml:space="preserve">Övrigt                                                                          </t>
  </si>
  <si>
    <t>1280</t>
  </si>
  <si>
    <t>Nedsättningar</t>
  </si>
  <si>
    <t>1282</t>
  </si>
  <si>
    <t xml:space="preserve">Arbetsgivaravgifter                                                             </t>
  </si>
  <si>
    <t>1283</t>
  </si>
  <si>
    <t xml:space="preserve">Egenavgifter, generell nedsättning                                              </t>
  </si>
  <si>
    <t>1284</t>
  </si>
  <si>
    <t xml:space="preserve">Egenavgifter, regional nedsättning                                              </t>
  </si>
  <si>
    <t>1290</t>
  </si>
  <si>
    <t>Tjänstegruppliv</t>
  </si>
  <si>
    <t>1291</t>
  </si>
  <si>
    <t xml:space="preserve">Tjänstegruppliv                                                                 </t>
  </si>
  <si>
    <t>1300</t>
  </si>
  <si>
    <t>Skatt på kapital</t>
  </si>
  <si>
    <t>1310</t>
  </si>
  <si>
    <t>Skatt på kapital, hushåll</t>
  </si>
  <si>
    <t>1311</t>
  </si>
  <si>
    <t xml:space="preserve">Skatt på kapital                                                                </t>
  </si>
  <si>
    <t>1312</t>
  </si>
  <si>
    <t xml:space="preserve">Skattereduktion kapital                                                         </t>
  </si>
  <si>
    <t>1313</t>
  </si>
  <si>
    <t xml:space="preserve">Expansionsmedelsskatt                                                           </t>
  </si>
  <si>
    <t>1320</t>
  </si>
  <si>
    <t>Skatt på företagsvinster</t>
  </si>
  <si>
    <t>1321</t>
  </si>
  <si>
    <t xml:space="preserve">Skatt på företagsvinster                                                        </t>
  </si>
  <si>
    <t>1322</t>
  </si>
  <si>
    <t xml:space="preserve">Skattereduktioner                                                               </t>
  </si>
  <si>
    <t>1330</t>
  </si>
  <si>
    <t>Kupongskatt</t>
  </si>
  <si>
    <t>1331</t>
  </si>
  <si>
    <t xml:space="preserve">Kupongskatt                                                                     </t>
  </si>
  <si>
    <t>1340</t>
  </si>
  <si>
    <t>Avkastningsskatt</t>
  </si>
  <si>
    <t>1341</t>
  </si>
  <si>
    <t xml:space="preserve">Avkastningsskatt hushåll                                                        </t>
  </si>
  <si>
    <t>1342</t>
  </si>
  <si>
    <t xml:space="preserve">Avkastningsskatt företag                                                        </t>
  </si>
  <si>
    <t>1343</t>
  </si>
  <si>
    <t>Avkastningsskatt på individuellt pensionssparande</t>
  </si>
  <si>
    <t>1350</t>
  </si>
  <si>
    <t>Fastighetskatt</t>
  </si>
  <si>
    <t>1351</t>
  </si>
  <si>
    <t xml:space="preserve">Fastighetsskatt hushåll                                                         </t>
  </si>
  <si>
    <t>1352</t>
  </si>
  <si>
    <t xml:space="preserve">Fastighetsskatt företag                                                         </t>
  </si>
  <si>
    <t>1353</t>
  </si>
  <si>
    <t>Kommunal fastighetsavgift hushåll</t>
  </si>
  <si>
    <t>1354</t>
  </si>
  <si>
    <t>Kommunal fastighetsavgift företag</t>
  </si>
  <si>
    <t>1360</t>
  </si>
  <si>
    <t>Stämpelskatt</t>
  </si>
  <si>
    <t xml:space="preserve">Stämpelskatt                                                                    </t>
  </si>
  <si>
    <t>1400</t>
  </si>
  <si>
    <t>Skatt på konsumtion och insatsvaror</t>
  </si>
  <si>
    <t>1410</t>
  </si>
  <si>
    <t>Mervärdesskatt, hushåll</t>
  </si>
  <si>
    <t>1411</t>
  </si>
  <si>
    <t xml:space="preserve">Mervärdesskatt                                                                  </t>
  </si>
  <si>
    <t>1420</t>
  </si>
  <si>
    <t>Skatt på alkohol och tobak</t>
  </si>
  <si>
    <t>1421</t>
  </si>
  <si>
    <t xml:space="preserve">Skatt på tobak                                                                  </t>
  </si>
  <si>
    <t>1422</t>
  </si>
  <si>
    <t xml:space="preserve">Skatt på etylalkohol                                                            </t>
  </si>
  <si>
    <t>1423</t>
  </si>
  <si>
    <t xml:space="preserve">Skatt på vin                                                                    </t>
  </si>
  <si>
    <t>1424</t>
  </si>
  <si>
    <t xml:space="preserve">Skatt på mellanklassprodukter                                                   </t>
  </si>
  <si>
    <t>1425</t>
  </si>
  <si>
    <t xml:space="preserve">Skatt på öl                                                                     </t>
  </si>
  <si>
    <t>1426</t>
  </si>
  <si>
    <t xml:space="preserve">Privatinförsel av alkohol och tobak                                             </t>
  </si>
  <si>
    <t>1427</t>
  </si>
  <si>
    <t>Skatt på vissa nikotinhaltiga produkter</t>
  </si>
  <si>
    <t>1430</t>
  </si>
  <si>
    <t>Energiskatt</t>
  </si>
  <si>
    <t>1431</t>
  </si>
  <si>
    <t xml:space="preserve">Skatt på elektrisk kraft                                                        </t>
  </si>
  <si>
    <t>1432</t>
  </si>
  <si>
    <t xml:space="preserve">Energiskatt bensin                                                              </t>
  </si>
  <si>
    <t>1433</t>
  </si>
  <si>
    <t xml:space="preserve">Energiskatt oljeprodukter                                                       </t>
  </si>
  <si>
    <t>1434</t>
  </si>
  <si>
    <t xml:space="preserve">Energiskatt övrigt                                                              </t>
  </si>
  <si>
    <t>1440</t>
  </si>
  <si>
    <t>Koldioxidskatt</t>
  </si>
  <si>
    <t>1441</t>
  </si>
  <si>
    <t xml:space="preserve">Koldioxidskatt bensin                                                           </t>
  </si>
  <si>
    <t>1442</t>
  </si>
  <si>
    <t xml:space="preserve">Koldioxidskatt oljeprodukter                                                    </t>
  </si>
  <si>
    <t>1443</t>
  </si>
  <si>
    <t xml:space="preserve">Koldioxidskatt övrigt                                                           </t>
  </si>
  <si>
    <t>1450-1460</t>
  </si>
  <si>
    <t>Övriga skatter på energi och miljö</t>
  </si>
  <si>
    <t>1451</t>
  </si>
  <si>
    <t xml:space="preserve">Svavelskatt                                                                     </t>
  </si>
  <si>
    <t>1452</t>
  </si>
  <si>
    <t xml:space="preserve">Skatt på råtallolja                                                             </t>
  </si>
  <si>
    <t>1453</t>
  </si>
  <si>
    <t xml:space="preserve">Särskild skatt mot försurning                                                   </t>
  </si>
  <si>
    <t>1454</t>
  </si>
  <si>
    <t>Skatt på bekämpningsmedel</t>
  </si>
  <si>
    <t>1456</t>
  </si>
  <si>
    <t xml:space="preserve">Avfallsskatt                                                                    </t>
  </si>
  <si>
    <t>1457</t>
  </si>
  <si>
    <t xml:space="preserve">Avgifter till Kemikalieinspektionen                                             </t>
  </si>
  <si>
    <t>1458</t>
  </si>
  <si>
    <t xml:space="preserve">Övriga skatter                                                                  </t>
  </si>
  <si>
    <t>1459</t>
  </si>
  <si>
    <t>Intäkter från EU:s handel med utsläppsrätter</t>
  </si>
  <si>
    <t>1461</t>
  </si>
  <si>
    <t>Kemikalieskatt</t>
  </si>
  <si>
    <t>1462</t>
  </si>
  <si>
    <t>Flygskatt</t>
  </si>
  <si>
    <t>1463</t>
  </si>
  <si>
    <t>Skatt på avfallsförbränning</t>
  </si>
  <si>
    <t>1464</t>
  </si>
  <si>
    <t>Skatt på plastbärkassar</t>
  </si>
  <si>
    <t>1465</t>
  </si>
  <si>
    <t>Elcertifikat</t>
  </si>
  <si>
    <t>1470</t>
  </si>
  <si>
    <t>Skatt på vägtrafik</t>
  </si>
  <si>
    <t>1471</t>
  </si>
  <si>
    <t xml:space="preserve">Fordonsskatt                                                                    </t>
  </si>
  <si>
    <t>1472</t>
  </si>
  <si>
    <t xml:space="preserve">Vägavgifter                                                                     </t>
  </si>
  <si>
    <t>1473</t>
  </si>
  <si>
    <t xml:space="preserve">Trängselskatt                                                                   </t>
  </si>
  <si>
    <t>1474</t>
  </si>
  <si>
    <t>Skatt på trafikförsäkringspremier</t>
  </si>
  <si>
    <t>1480</t>
  </si>
  <si>
    <t>Övriga skatter</t>
  </si>
  <si>
    <t>1481</t>
  </si>
  <si>
    <t xml:space="preserve">Systembolaget AB:s överskott                                                    </t>
  </si>
  <si>
    <t>1482</t>
  </si>
  <si>
    <t xml:space="preserve">Inlevererat överskott från Svenska Spel AB                                      </t>
  </si>
  <si>
    <t>1483</t>
  </si>
  <si>
    <t xml:space="preserve">Skatt på spel                                                                   </t>
  </si>
  <si>
    <t>1485</t>
  </si>
  <si>
    <t>Spelavgifter</t>
  </si>
  <si>
    <t>1486</t>
  </si>
  <si>
    <t xml:space="preserve">Skatt på annonser och reklam                                                    </t>
  </si>
  <si>
    <t>1491</t>
  </si>
  <si>
    <t xml:space="preserve">Avgifter för telekommunikation                                                  </t>
  </si>
  <si>
    <t>1500</t>
  </si>
  <si>
    <t>Skatt på import</t>
  </si>
  <si>
    <t>1510</t>
  </si>
  <si>
    <t>1511</t>
  </si>
  <si>
    <t xml:space="preserve">Tullmedel                                                                       </t>
  </si>
  <si>
    <t>1512</t>
  </si>
  <si>
    <t>Sockeravgifter</t>
  </si>
  <si>
    <t>1600</t>
  </si>
  <si>
    <t>Restförda och övriga skatter</t>
  </si>
  <si>
    <t>1610</t>
  </si>
  <si>
    <t>Restförda skatter</t>
  </si>
  <si>
    <t>1611</t>
  </si>
  <si>
    <t xml:space="preserve">Restförda skatter, hushåll                                                      </t>
  </si>
  <si>
    <t>1612</t>
  </si>
  <si>
    <t xml:space="preserve">Restförda skatter, företag                                                      </t>
  </si>
  <si>
    <t>1620</t>
  </si>
  <si>
    <t>Övriga skatter hushåll</t>
  </si>
  <si>
    <t>1621</t>
  </si>
  <si>
    <t xml:space="preserve">Omprövningar aktuellt taxeringsår                                               </t>
  </si>
  <si>
    <t>1622</t>
  </si>
  <si>
    <t xml:space="preserve">Omprövningar äldre taxeringsår                                                  </t>
  </si>
  <si>
    <t>1623</t>
  </si>
  <si>
    <t xml:space="preserve">Anstånd                                                                         </t>
  </si>
  <si>
    <t>1624</t>
  </si>
  <si>
    <t>1625</t>
  </si>
  <si>
    <t xml:space="preserve">Skattetillägg                                                                   </t>
  </si>
  <si>
    <t>1626</t>
  </si>
  <si>
    <t xml:space="preserve">Förseningsavgifter                                                              </t>
  </si>
  <si>
    <t>1630</t>
  </si>
  <si>
    <t>Övriga skatter företag</t>
  </si>
  <si>
    <t>1631</t>
  </si>
  <si>
    <t>1632</t>
  </si>
  <si>
    <t>1633</t>
  </si>
  <si>
    <t>1634</t>
  </si>
  <si>
    <t>1635</t>
  </si>
  <si>
    <t>1636</t>
  </si>
  <si>
    <t>1640</t>
  </si>
  <si>
    <t>Intäkter som förs till fonder</t>
  </si>
  <si>
    <t>1641</t>
  </si>
  <si>
    <t xml:space="preserve">Insättningsgarantiavgifter                                                      </t>
  </si>
  <si>
    <t>1644</t>
  </si>
  <si>
    <t xml:space="preserve">Batteriavgifter                                                                 </t>
  </si>
  <si>
    <t>1645</t>
  </si>
  <si>
    <t xml:space="preserve">Kväveoxidavgifter                                                               </t>
  </si>
  <si>
    <t>1647</t>
  </si>
  <si>
    <t>Resolutionsavgifter</t>
  </si>
  <si>
    <t>1650</t>
  </si>
  <si>
    <t>Avgifter till public service</t>
  </si>
  <si>
    <t>1651</t>
  </si>
  <si>
    <t>Totala skatteintäkter</t>
  </si>
  <si>
    <t>1700</t>
  </si>
  <si>
    <t>Avgående poster, skatter till EU</t>
  </si>
  <si>
    <t>1710</t>
  </si>
  <si>
    <t>EU-skatter</t>
  </si>
  <si>
    <t>1711</t>
  </si>
  <si>
    <t xml:space="preserve">EU-skatter                                                                      </t>
  </si>
  <si>
    <t>Offentliga sektorns skatteintäkter (periodiserat)</t>
  </si>
  <si>
    <t>1800</t>
  </si>
  <si>
    <t>Avgående poster, skatter till andra sektorer</t>
  </si>
  <si>
    <t>1810</t>
  </si>
  <si>
    <t>Skatter till andra sektorer</t>
  </si>
  <si>
    <t>1811</t>
  </si>
  <si>
    <t>Kommunala skatter</t>
  </si>
  <si>
    <t>1812</t>
  </si>
  <si>
    <t xml:space="preserve">Avgifter till AP-fonder                                                         </t>
  </si>
  <si>
    <t>Statens skatteintäkter (periodiserat)</t>
  </si>
  <si>
    <t>1900</t>
  </si>
  <si>
    <t>Periodiseringar</t>
  </si>
  <si>
    <t>1910</t>
  </si>
  <si>
    <t>Uppbördförskjutningar</t>
  </si>
  <si>
    <t>1911</t>
  </si>
  <si>
    <t xml:space="preserve">Uppbördsförskjutningar                                                          </t>
  </si>
  <si>
    <t>1920</t>
  </si>
  <si>
    <t>Betalningsförskjutningar</t>
  </si>
  <si>
    <t>1921</t>
  </si>
  <si>
    <t>Kommuner och regioner</t>
  </si>
  <si>
    <t>1922</t>
  </si>
  <si>
    <t xml:space="preserve">Ålderpensionssystemet                                                           </t>
  </si>
  <si>
    <t>1923</t>
  </si>
  <si>
    <t xml:space="preserve">Företag och hushåll                                                             </t>
  </si>
  <si>
    <t>1924</t>
  </si>
  <si>
    <t xml:space="preserve">Kyrkosamfund                                                                    </t>
  </si>
  <si>
    <t>EU</t>
  </si>
  <si>
    <t>1930</t>
  </si>
  <si>
    <t>Anstånd</t>
  </si>
  <si>
    <t>1931</t>
  </si>
  <si>
    <t>1000</t>
  </si>
  <si>
    <t>Statens skatteinkomster (kassamässigt)</t>
  </si>
  <si>
    <t>Övriga inkomster (kassamässigt)</t>
  </si>
  <si>
    <t>2100</t>
  </si>
  <si>
    <t>Rörelseöverskott</t>
  </si>
  <si>
    <t>2110</t>
  </si>
  <si>
    <t>Affärsverkens inlevererade överskott</t>
  </si>
  <si>
    <t>2114</t>
  </si>
  <si>
    <t>Luftfartsverkets inlevererade överskott</t>
  </si>
  <si>
    <t>2116</t>
  </si>
  <si>
    <t>Affärsverket Svenska Kraftnäts inlevererade utdelning och inleverans av motsvari</t>
  </si>
  <si>
    <t>2118</t>
  </si>
  <si>
    <t>Sjöfartsverkets inlevererade överskott</t>
  </si>
  <si>
    <t>2120</t>
  </si>
  <si>
    <t>Övriga myndigheters inlevererade överskott</t>
  </si>
  <si>
    <t>2124</t>
  </si>
  <si>
    <t>Inlevererat överskott av Riksgäldskontorets garantiverksamhet</t>
  </si>
  <si>
    <t>2126</t>
  </si>
  <si>
    <t>Inlevererat överskott av statsstödd exportkredit</t>
  </si>
  <si>
    <t>2127</t>
  </si>
  <si>
    <t>Inlevererat överskott från övriga myndigheter</t>
  </si>
  <si>
    <t>2130</t>
  </si>
  <si>
    <t>Riksbankens inlevererade överskott</t>
  </si>
  <si>
    <t>2131</t>
  </si>
  <si>
    <t>2200</t>
  </si>
  <si>
    <t>Överskott av statens fastighetsförvaltning</t>
  </si>
  <si>
    <t>2210</t>
  </si>
  <si>
    <t>Överskott av fastighetsförvaltning</t>
  </si>
  <si>
    <t>2215</t>
  </si>
  <si>
    <t>Inlevererat överskott av statens fastighetsförvaltning</t>
  </si>
  <si>
    <t>2300</t>
  </si>
  <si>
    <t>Ränteinkomster</t>
  </si>
  <si>
    <t>2320</t>
  </si>
  <si>
    <t>Räntor på näringslån</t>
  </si>
  <si>
    <t>2314</t>
  </si>
  <si>
    <t>Ränteinkomster på lån till fiskerinäringen</t>
  </si>
  <si>
    <t>2322</t>
  </si>
  <si>
    <t>Räntor på övriga näringslån</t>
  </si>
  <si>
    <t>2323</t>
  </si>
  <si>
    <t>2324</t>
  </si>
  <si>
    <t>Ränteinkomster på lokaliseringslån</t>
  </si>
  <si>
    <t>2340</t>
  </si>
  <si>
    <t>Räntor på studielån</t>
  </si>
  <si>
    <t>2342</t>
  </si>
  <si>
    <t>Ränteinkomster på allmänna studielån</t>
  </si>
  <si>
    <t>2390</t>
  </si>
  <si>
    <t>Övriga ränteinkomster</t>
  </si>
  <si>
    <t>2391</t>
  </si>
  <si>
    <t>Ränteinkomster på markförvärv för jordbrukets rationalisering</t>
  </si>
  <si>
    <t>2394</t>
  </si>
  <si>
    <t>2397</t>
  </si>
  <si>
    <t>Räntor på skattekonton m.m., netto</t>
  </si>
  <si>
    <t>2400</t>
  </si>
  <si>
    <t>Aktieutdelning</t>
  </si>
  <si>
    <t>2410</t>
  </si>
  <si>
    <t>Inkomster av statens aktier</t>
  </si>
  <si>
    <t>2411</t>
  </si>
  <si>
    <t>2500</t>
  </si>
  <si>
    <t>Offentligrättsliga avgifter</t>
  </si>
  <si>
    <t>2510</t>
  </si>
  <si>
    <t>2511</t>
  </si>
  <si>
    <t>Expeditions- och ansökningsavgifter</t>
  </si>
  <si>
    <t>2525</t>
  </si>
  <si>
    <t>Finansieringsavgift från arbetslöshetskassor</t>
  </si>
  <si>
    <t>2527</t>
  </si>
  <si>
    <t>Avgifter för statskontroll av krigsmaterieltillverkning</t>
  </si>
  <si>
    <t>2528</t>
  </si>
  <si>
    <t>Avgifter vid bergsstaten</t>
  </si>
  <si>
    <t>2529</t>
  </si>
  <si>
    <t>Avgifter vid patent- och registreringsväsendet</t>
  </si>
  <si>
    <t>2531</t>
  </si>
  <si>
    <t>Avgifter för registrering i förenings- m.fl. register</t>
  </si>
  <si>
    <t>2532</t>
  </si>
  <si>
    <t>Avgifter vid kronofogdemyndigheterna</t>
  </si>
  <si>
    <t>2534</t>
  </si>
  <si>
    <t>Avgifter vid Transportstyrelsen</t>
  </si>
  <si>
    <t>2537</t>
  </si>
  <si>
    <t>Miljöskyddsavgift</t>
  </si>
  <si>
    <t>2548</t>
  </si>
  <si>
    <t>Avgifter för Finansinspektionens verksamhet</t>
  </si>
  <si>
    <t>2551</t>
  </si>
  <si>
    <t>Avgifter från kärnkraftverken</t>
  </si>
  <si>
    <t>2552</t>
  </si>
  <si>
    <t>Övriga offentligrättsliga avgifter</t>
  </si>
  <si>
    <t>2553</t>
  </si>
  <si>
    <t>Registreringsavgift till Fastighetsmäklarinspektionen</t>
  </si>
  <si>
    <t>2558</t>
  </si>
  <si>
    <t>Avgifter för årlig revision</t>
  </si>
  <si>
    <t>2559</t>
  </si>
  <si>
    <t>Avgifter för etikprövning av forskning</t>
  </si>
  <si>
    <t>2561</t>
  </si>
  <si>
    <t>Efterbevaknings- och tillsynsavgifter</t>
  </si>
  <si>
    <t>2562</t>
  </si>
  <si>
    <t>CSN-avgifter</t>
  </si>
  <si>
    <t>2600</t>
  </si>
  <si>
    <t>Försäljningsinkomster</t>
  </si>
  <si>
    <t>2620</t>
  </si>
  <si>
    <t>2624</t>
  </si>
  <si>
    <t>Inkomster av uppbörd av felparkeringsavgifter</t>
  </si>
  <si>
    <t>2627</t>
  </si>
  <si>
    <t>Offentlig lagring, försäljningsintäkter</t>
  </si>
  <si>
    <t>2700</t>
  </si>
  <si>
    <t>Böter m.m.</t>
  </si>
  <si>
    <t>2710</t>
  </si>
  <si>
    <t>2711</t>
  </si>
  <si>
    <t>Restavgifter och dröjsmålsavgifter</t>
  </si>
  <si>
    <t>2712</t>
  </si>
  <si>
    <t>Bötesmedel</t>
  </si>
  <si>
    <t>2713</t>
  </si>
  <si>
    <t>Vattenföroreningsavgifter m.m.</t>
  </si>
  <si>
    <t>2714</t>
  </si>
  <si>
    <t>Sanktionsavgifter m.m.</t>
  </si>
  <si>
    <t>2717</t>
  </si>
  <si>
    <t>Kontrollavgifter vid särskild skattekontroll</t>
  </si>
  <si>
    <t>2800</t>
  </si>
  <si>
    <t>Övriga inkomster av statens verksamhet</t>
  </si>
  <si>
    <t>2810</t>
  </si>
  <si>
    <t>2811</t>
  </si>
  <si>
    <t>2000</t>
  </si>
  <si>
    <t>Inkomster av statens verksamhet</t>
  </si>
  <si>
    <t>3100</t>
  </si>
  <si>
    <t>Inkomster av försålda byggnader och maskiner</t>
  </si>
  <si>
    <t>3120</t>
  </si>
  <si>
    <t>Statliga myndigheters inkomster av försålda byggnader och maskiner</t>
  </si>
  <si>
    <t>3125</t>
  </si>
  <si>
    <t>Fortifikationsverkets försäljning av fastigheter</t>
  </si>
  <si>
    <t>3200</t>
  </si>
  <si>
    <t>Övriga inkomster av markförsäljning</t>
  </si>
  <si>
    <t>3210</t>
  </si>
  <si>
    <t>3211</t>
  </si>
  <si>
    <t>3300</t>
  </si>
  <si>
    <t>Övriga inkomster av försåld egendom</t>
  </si>
  <si>
    <t>3310</t>
  </si>
  <si>
    <t>3311</t>
  </si>
  <si>
    <t>Inkomster av statens gruvegendom</t>
  </si>
  <si>
    <t>3312</t>
  </si>
  <si>
    <t>3000</t>
  </si>
  <si>
    <t>Inkomster av försåld egendom</t>
  </si>
  <si>
    <t>4100</t>
  </si>
  <si>
    <t>Återbetalning av näringslån</t>
  </si>
  <si>
    <t>4120</t>
  </si>
  <si>
    <t>Återbetalning av jordbrukslån</t>
  </si>
  <si>
    <t>4123</t>
  </si>
  <si>
    <t>Återbetalning av lån till fiskerinäringen</t>
  </si>
  <si>
    <t>4130</t>
  </si>
  <si>
    <t>Återbetalning av övriga näringslån</t>
  </si>
  <si>
    <t>4131</t>
  </si>
  <si>
    <t>Återbetalning av vattenkraftslån</t>
  </si>
  <si>
    <t>4136</t>
  </si>
  <si>
    <t>4137</t>
  </si>
  <si>
    <t>Återbetalning av övriga näringslån, Statens jordbruksverk</t>
  </si>
  <si>
    <t>4138</t>
  </si>
  <si>
    <t>Återbetalning av tidigare infriade statliga garantier</t>
  </si>
  <si>
    <t>4139</t>
  </si>
  <si>
    <t>Återbetalning av lokaliseringslån</t>
  </si>
  <si>
    <t>4300</t>
  </si>
  <si>
    <t>Återbetalning av studielån</t>
  </si>
  <si>
    <t>4310</t>
  </si>
  <si>
    <t>4312</t>
  </si>
  <si>
    <t>Återbetalning av allmänna studielån</t>
  </si>
  <si>
    <t>4313</t>
  </si>
  <si>
    <t>Återbetalning av studiemedel</t>
  </si>
  <si>
    <t>4500</t>
  </si>
  <si>
    <t>Återbetalning av övriga lån</t>
  </si>
  <si>
    <t>4510</t>
  </si>
  <si>
    <t>4525</t>
  </si>
  <si>
    <t>Återbetalning av lån för svenska FN-styrkor</t>
  </si>
  <si>
    <t>4526</t>
  </si>
  <si>
    <t>4000</t>
  </si>
  <si>
    <t>Återbetalning av lån</t>
  </si>
  <si>
    <t>5100</t>
  </si>
  <si>
    <t>Avskrivningar och amorteringar</t>
  </si>
  <si>
    <t>5120</t>
  </si>
  <si>
    <t>Avskrivningar på fastigheter</t>
  </si>
  <si>
    <t>5121</t>
  </si>
  <si>
    <t>Amortering på statskapital</t>
  </si>
  <si>
    <t>5200</t>
  </si>
  <si>
    <t>Statliga pensionsavgifter</t>
  </si>
  <si>
    <t>5210</t>
  </si>
  <si>
    <t>5211</t>
  </si>
  <si>
    <t>5000</t>
  </si>
  <si>
    <t>Kalkylmässiga inkomster</t>
  </si>
  <si>
    <t>6100</t>
  </si>
  <si>
    <t>Bidrag från EU:s jordbruksfonder</t>
  </si>
  <si>
    <t>6110</t>
  </si>
  <si>
    <t>Bidrag från Europeiska garantifonden för jordbruket</t>
  </si>
  <si>
    <t>6111</t>
  </si>
  <si>
    <t>Gårdsstöd</t>
  </si>
  <si>
    <t>6113</t>
  </si>
  <si>
    <t>Övriga interventioner</t>
  </si>
  <si>
    <t>6114</t>
  </si>
  <si>
    <t>Exportbidrag</t>
  </si>
  <si>
    <t>6115</t>
  </si>
  <si>
    <t>Djurbidrag</t>
  </si>
  <si>
    <t>6116</t>
  </si>
  <si>
    <t>Offentlig lagring</t>
  </si>
  <si>
    <t>6119</t>
  </si>
  <si>
    <t>Övriga bidrag från Europeiska garantifonden för jordbruket</t>
  </si>
  <si>
    <t>6120</t>
  </si>
  <si>
    <t>Bidrag från EU till landsbygdsutvecklingen</t>
  </si>
  <si>
    <t>6124</t>
  </si>
  <si>
    <t>Bidrag från Europeiska jordbruksfonden för landsbygdsutveckling 2007 - 2013</t>
  </si>
  <si>
    <t>6125</t>
  </si>
  <si>
    <t>Bidrag från Europeiska jordbruksfonden för landsbygdsutveckling 2014 - 2020</t>
  </si>
  <si>
    <t>6126</t>
  </si>
  <si>
    <t>Bidrag från Europeiska jordbruksfonden för landsbygdsutveckling 2021 – 2027</t>
  </si>
  <si>
    <t>6200</t>
  </si>
  <si>
    <t>Bidrag från EU till fiskenäringen</t>
  </si>
  <si>
    <t>6214</t>
  </si>
  <si>
    <t>Bidrag från Europeiska havs- och fiskerifonden 2014 - 2020</t>
  </si>
  <si>
    <t>6215</t>
  </si>
  <si>
    <t>Bidrag från Europeiska havs- och fiskerifonden 2021 – 2027</t>
  </si>
  <si>
    <t>6300</t>
  </si>
  <si>
    <t>Bidrag från Europeiska regionala utvecklingsfonden</t>
  </si>
  <si>
    <t>6314</t>
  </si>
  <si>
    <t>Bidrag från Europeiska regionala utvecklingsfonden 2014 - 2020</t>
  </si>
  <si>
    <t>6315</t>
  </si>
  <si>
    <t>Bidrag från Europeiska regionala utvecklingsfonden 2021–2027</t>
  </si>
  <si>
    <t>6400</t>
  </si>
  <si>
    <t>Bidrag från Europeiska socialfonden</t>
  </si>
  <si>
    <t>6414</t>
  </si>
  <si>
    <t>Bidrag från Europeiska socialfonden 2014 - 2020</t>
  </si>
  <si>
    <t>6415</t>
  </si>
  <si>
    <t>Bidrag från Europeiska socialfonden 2021–2027</t>
  </si>
  <si>
    <t>6500</t>
  </si>
  <si>
    <t>Bidrag till transeuropeiska nätverk</t>
  </si>
  <si>
    <t>6511</t>
  </si>
  <si>
    <t>6600</t>
  </si>
  <si>
    <t>Bidrag från Europeiska faciliteten för återhämtning och resiliens</t>
  </si>
  <si>
    <t>6611</t>
  </si>
  <si>
    <t>Bidrag från Europeiska faciliteten för återhämtning och motståndskraft</t>
  </si>
  <si>
    <t>6900</t>
  </si>
  <si>
    <t>Övriga bidrag från EU</t>
  </si>
  <si>
    <t>6911</t>
  </si>
  <si>
    <t>6000</t>
  </si>
  <si>
    <t>Bidrag m.m. från EU</t>
  </si>
  <si>
    <t>7100</t>
  </si>
  <si>
    <t>Tillkommande skatter</t>
  </si>
  <si>
    <t>7110</t>
  </si>
  <si>
    <t>7112</t>
  </si>
  <si>
    <t>7113</t>
  </si>
  <si>
    <t xml:space="preserve">Jordbrukstullar och sockeravgifter                                              </t>
  </si>
  <si>
    <t>7120</t>
  </si>
  <si>
    <t>Kommunala utjämningsavgifter</t>
  </si>
  <si>
    <t>7121</t>
  </si>
  <si>
    <t xml:space="preserve">Utjämningsavgift för LSS-kostnader                                              </t>
  </si>
  <si>
    <t>7200</t>
  </si>
  <si>
    <t>Avräkningar</t>
  </si>
  <si>
    <t>7211</t>
  </si>
  <si>
    <t xml:space="preserve">Intäkter som förs till fonder                                                   </t>
  </si>
  <si>
    <t>7220</t>
  </si>
  <si>
    <t>Kompensation för mervärdesskatt</t>
  </si>
  <si>
    <t>7221</t>
  </si>
  <si>
    <t xml:space="preserve">Avräknad mervärdesskatt, statliga myndigheter                                   </t>
  </si>
  <si>
    <t>7222</t>
  </si>
  <si>
    <t xml:space="preserve">Kompensation för mervärdesskatt, kommuner                                       </t>
  </si>
  <si>
    <t>7230</t>
  </si>
  <si>
    <t>Övriga avräkningar</t>
  </si>
  <si>
    <t>7231</t>
  </si>
  <si>
    <t>7232</t>
  </si>
  <si>
    <t>7000</t>
  </si>
  <si>
    <t>Avräkningar m.m. i anslutning till skattesystemet</t>
  </si>
  <si>
    <t>8100</t>
  </si>
  <si>
    <t xml:space="preserve">Utgifter som redovisas som krediteringar på skattekonto </t>
  </si>
  <si>
    <t>8127</t>
  </si>
  <si>
    <t>Korttidsarbete</t>
  </si>
  <si>
    <t>8000</t>
  </si>
  <si>
    <t>Utgifter som redovisas som krediteringar på skattekonto</t>
  </si>
  <si>
    <t>9000</t>
  </si>
  <si>
    <t>Löpande redovisade skatter m.m.</t>
  </si>
  <si>
    <t>Statens budget, inkomster (kassamässigt)</t>
  </si>
  <si>
    <t>Specifikation av budgetens utgifter för 2022</t>
  </si>
  <si>
    <t>1 Statschefen</t>
  </si>
  <si>
    <t>1 Kungliga hov- och slottsstaten</t>
  </si>
  <si>
    <t>2 Riksdagen och dess myndigheter</t>
  </si>
  <si>
    <t>1 Riksdagens ledamöter och partier m.m.</t>
  </si>
  <si>
    <t>2 Riksdagens förvaltningsanslag</t>
  </si>
  <si>
    <t>3 Riksdagens fastighetsanslag</t>
  </si>
  <si>
    <t>4 Riksdagens ombudsmän (JO)</t>
  </si>
  <si>
    <t>5 Riksrevisionen</t>
  </si>
  <si>
    <t>3 Sametinget och samepolitiken</t>
  </si>
  <si>
    <t>1 Sametinget</t>
  </si>
  <si>
    <t>4 Regeringskansliet m.m.</t>
  </si>
  <si>
    <t>1 Regeringskansliet m.m.</t>
  </si>
  <si>
    <t>5 Länsstyrelserna</t>
  </si>
  <si>
    <t>1 Länsstyrelserna m.m.</t>
  </si>
  <si>
    <t>6 Demokratipolitik och mänskliga rättigheter</t>
  </si>
  <si>
    <t>1 Allmänna val och demokrati</t>
  </si>
  <si>
    <t>2 Justitiekanslern</t>
  </si>
  <si>
    <t>3 Integritetsskyddsmyndigheten</t>
  </si>
  <si>
    <t>4 Valmyndigheten</t>
  </si>
  <si>
    <t>5 Stöd till politiska partier</t>
  </si>
  <si>
    <t>6 Institutet för mänskliga rättigheter</t>
  </si>
  <si>
    <t>7 Nationella minoriteter</t>
  </si>
  <si>
    <t>1 Åtgärder för nationella minoriteter</t>
  </si>
  <si>
    <t>2 Åtgärder för den nationella minoriteten romer</t>
  </si>
  <si>
    <t>8 Medier</t>
  </si>
  <si>
    <t>1 Mediestöd</t>
  </si>
  <si>
    <t>2 Myndigheten för press, radio och tv</t>
  </si>
  <si>
    <t>9 Sieps samt insatser för att stärka delaktigheten i EU-arbetet</t>
  </si>
  <si>
    <t>1 Svenska institutet för europapolitiska studier samt EU-information</t>
  </si>
  <si>
    <t>1 Statskontoret</t>
  </si>
  <si>
    <t>2 Kammarkollegiet</t>
  </si>
  <si>
    <t>3 Finansinspektionens avgifter till EU:s tillsynsmyndigheter</t>
  </si>
  <si>
    <t>4 Arbetsgivarpolitiska frågor</t>
  </si>
  <si>
    <t>5 Statliga tjänstepensioner m.m.</t>
  </si>
  <si>
    <t>6 Finanspolitiska rådet</t>
  </si>
  <si>
    <t>7 Konjunkturinstitutet</t>
  </si>
  <si>
    <t>8 Ekonomistyrningsverket</t>
  </si>
  <si>
    <t>9 Statistiska centralbyrån</t>
  </si>
  <si>
    <t>10 Bidragsfastigheter</t>
  </si>
  <si>
    <t>11 Finansinspektionen</t>
  </si>
  <si>
    <t>12 Riksgäldskontoret</t>
  </si>
  <si>
    <t>13 Bokföringsnämnden</t>
  </si>
  <si>
    <t>14 Vissa garanti- och medlemsavgifter</t>
  </si>
  <si>
    <t>15 Statens servicecenter</t>
  </si>
  <si>
    <t>16 Finansmarknadsforskning</t>
  </si>
  <si>
    <t>17 Upphandlingsmyndigheten</t>
  </si>
  <si>
    <t>1 Skatteverket</t>
  </si>
  <si>
    <t>2 Tullverket</t>
  </si>
  <si>
    <t>3 Kronofogdemyndigheten</t>
  </si>
  <si>
    <t>1 Polismyndigheten</t>
  </si>
  <si>
    <t>2 Säkerhetspolisen</t>
  </si>
  <si>
    <t>3 Åklagarmyndigheten</t>
  </si>
  <si>
    <t>4 Ekobrottsmyndigheten</t>
  </si>
  <si>
    <t>5 Sveriges Domstolar</t>
  </si>
  <si>
    <t>6 Kriminalvården</t>
  </si>
  <si>
    <t>7 Brottsförebyggande rådet</t>
  </si>
  <si>
    <t>8 Rättsmedicinalverket</t>
  </si>
  <si>
    <t>9 Brottsoffermyndigheten</t>
  </si>
  <si>
    <t>10 Ersättning för skador på grund av brott</t>
  </si>
  <si>
    <t>11 Rättsliga biträden m.m.</t>
  </si>
  <si>
    <t>12 Kostnader för vissa skaderegleringar m.m.</t>
  </si>
  <si>
    <t>13 Avgifter till vissa internationella sammanslutningar</t>
  </si>
  <si>
    <t>14 Bidrag till lokalt brottsförebyggande arbete</t>
  </si>
  <si>
    <t>15 Säkerhets- och integritetsskyddsnämnden</t>
  </si>
  <si>
    <t>16 Domarnämnden</t>
  </si>
  <si>
    <t>17 Från EU-budgeten finansierade insatser avseende EU:s inre säkerhet, gränsförvaltning och visering</t>
  </si>
  <si>
    <t>1 Avgifter till internationella organisationer</t>
  </si>
  <si>
    <t>2 Freds- och säkerhetsfrämjande verksamhet</t>
  </si>
  <si>
    <t>3 Nordiskt samarbete</t>
  </si>
  <si>
    <t>4 Ekonomiskt bistånd till enskilda utomlands samt diverse kostnader för rättsväsendet</t>
  </si>
  <si>
    <t>5 Inspektionen för strategiska produkter</t>
  </si>
  <si>
    <t>6 Forskning, utredningar och andra insatser rörande säkerhetspolitik, nedrustning och icke-spridning</t>
  </si>
  <si>
    <t>7 Bidrag till Stockholms internationella fredsforskningsinstitut (SIPRI)</t>
  </si>
  <si>
    <t>8 Bidrag till Utrikespolitiska institutet (UI)</t>
  </si>
  <si>
    <t>9 Svenska institutet</t>
  </si>
  <si>
    <t>10 Information om Sverige i utlandet</t>
  </si>
  <si>
    <t>11 Samarbete inom Östersjöregionen</t>
  </si>
  <si>
    <t>1 Försvar</t>
  </si>
  <si>
    <t>1 Förbandsverksamhet och beredskap</t>
  </si>
  <si>
    <t>2 Försvarsmaktens insatser internationellt</t>
  </si>
  <si>
    <t>3 Anskaffning av materiel och anläggningar</t>
  </si>
  <si>
    <t>4 Forskning och teknikutveckling</t>
  </si>
  <si>
    <t>5 Statens inspektion för försvarsunderrättelseverksamheten</t>
  </si>
  <si>
    <t>6 Totalförsvarets plikt- och prövningsverk</t>
  </si>
  <si>
    <t>7 Officersutbildning m.m.</t>
  </si>
  <si>
    <t>8 Försvarets radioanstalt</t>
  </si>
  <si>
    <t>9 Totalförsvarets forskningsinstitut</t>
  </si>
  <si>
    <t>10 Nämnder m.m.</t>
  </si>
  <si>
    <t>11 Försvarets materielverk</t>
  </si>
  <si>
    <t>12 Försvarsunderrättelsedomstolen</t>
  </si>
  <si>
    <t>2 Samhällets krisberedskap</t>
  </si>
  <si>
    <t>1 Kustbevakningen</t>
  </si>
  <si>
    <t>2 Förebyggande åtgärder mot jordskred och andra naturolyckor</t>
  </si>
  <si>
    <t>3 Ersättning för räddningstjänst m.m.</t>
  </si>
  <si>
    <t>4 Krisberedskap</t>
  </si>
  <si>
    <t>5 Ersättning till SOS Alarm Sverige AB för alarmeringstjänst enligt avtal</t>
  </si>
  <si>
    <t>6 Myndigheten för samhällsskydd och beredskap</t>
  </si>
  <si>
    <t>7 Statens haverikommission</t>
  </si>
  <si>
    <t>8 Myndigheten för psykologiskt försvar</t>
  </si>
  <si>
    <t>9 Rakel Generation 2</t>
  </si>
  <si>
    <t>3 Strålsäkerhet</t>
  </si>
  <si>
    <t>1 Strålsäkerhetsmyndigheten</t>
  </si>
  <si>
    <t>Internationellt bistånd</t>
  </si>
  <si>
    <t>1 Internationellt utvecklingssamarbete</t>
  </si>
  <si>
    <t>1 Biståndsverksamhet</t>
  </si>
  <si>
    <t>2 Styrelsen för internationellt utvecklingssamarbete (Sida)</t>
  </si>
  <si>
    <t>3 Nordiska Afrikainstitutet</t>
  </si>
  <si>
    <t>4 Folke Bernadotteakademin</t>
  </si>
  <si>
    <t>5 Riksrevisionen: Internationellt utvecklingssamarbete</t>
  </si>
  <si>
    <t>6 Utvärdering av internationellt bistånd</t>
  </si>
  <si>
    <t>Migration</t>
  </si>
  <si>
    <t>1 Migrationsverket</t>
  </si>
  <si>
    <t>2 Ersättningar och bostadskostnader</t>
  </si>
  <si>
    <t>3 Migrationspolitiska åtgärder</t>
  </si>
  <si>
    <t>4 Domstolsprövning i utlänningsmål</t>
  </si>
  <si>
    <t>5 Rättsliga biträden m.m. vid domstolsprövning i utlänningsmål</t>
  </si>
  <si>
    <t>6 Offentligt biträde i utlänningsärenden</t>
  </si>
  <si>
    <t>7 Utresor för avvisade och utvisade</t>
  </si>
  <si>
    <t>8 Från EU-budgeten finansierade insatser för asylsökande och flyktingar</t>
  </si>
  <si>
    <t>1 Hälso- och sjukvårdspolitik</t>
  </si>
  <si>
    <t>1 Socialstyrelsen</t>
  </si>
  <si>
    <t>2 Statens beredning för medicinsk och social utvärdering</t>
  </si>
  <si>
    <t>3 Tandvårds- och läkemedelsförmånsverket</t>
  </si>
  <si>
    <t>4 Tandvårdsförmåner</t>
  </si>
  <si>
    <t>5 Bidrag för läkemedelsförmånerna</t>
  </si>
  <si>
    <t>6 Bidrag till folkhälsa och sjukvård</t>
  </si>
  <si>
    <t>7 Sjukvård i internationella förhållanden</t>
  </si>
  <si>
    <t>8 Bidrag till psykiatri</t>
  </si>
  <si>
    <t>9 Läkemedelsverket</t>
  </si>
  <si>
    <t>10 E-hälsomyndigheten</t>
  </si>
  <si>
    <t>11 Prestationsbundna insatser för att korta vårdköerna</t>
  </si>
  <si>
    <t>12 Inspektionen för vård och omsorg</t>
  </si>
  <si>
    <t>2 Folkhälsopolitik</t>
  </si>
  <si>
    <t>1 Folkhälsomyndigheten</t>
  </si>
  <si>
    <t>2 Insatser för vaccinberedskap</t>
  </si>
  <si>
    <t>3 Bidrag till WHO</t>
  </si>
  <si>
    <t>4 Insatser mot hiv/aids och andra smittsamma sjukdomar</t>
  </si>
  <si>
    <t>5 Åtgärder avseende alkohol, narkotika, dopning, tobak samt spel</t>
  </si>
  <si>
    <t>3 Funktionshinderspolitik</t>
  </si>
  <si>
    <t>1 Myndigheten för delaktighet</t>
  </si>
  <si>
    <t>2 Bidrag till funktionshindersorganisationer</t>
  </si>
  <si>
    <t>4 Politik för sociala tjänster</t>
  </si>
  <si>
    <t>1 Myndigheten för familjerätt och föräldraskapsstöd</t>
  </si>
  <si>
    <t>2 Vissa statsbidrag inom funktionshindersområdet</t>
  </si>
  <si>
    <t>3 Bilstöd till personer med funktionsnedsättning</t>
  </si>
  <si>
    <t>4 Kostnader för statlig assistansersättning</t>
  </si>
  <si>
    <t>5 Stimulansbidrag och åtgärder inom äldreområdet</t>
  </si>
  <si>
    <t>6 Statens institutionsstyrelse</t>
  </si>
  <si>
    <t>7 Bidrag till utveckling av socialt arbete m.m.</t>
  </si>
  <si>
    <t>8 Myndigheten för vård- och omsorgsanalys</t>
  </si>
  <si>
    <t>5 Barnrättspolitik</t>
  </si>
  <si>
    <t>1 Barnombudsmannen</t>
  </si>
  <si>
    <t>2 Barnets rättigheter</t>
  </si>
  <si>
    <t>6 Forskningspolitik</t>
  </si>
  <si>
    <t>1 Forskningsrådet för hälsa, arbetsliv och välfärd: Förvaltning</t>
  </si>
  <si>
    <t>2 Forskningsrådet för hälsa, arbetsliv och välfärd: Forskning</t>
  </si>
  <si>
    <t>1 Ersättning vid sjukdom och funktionsnedsättning</t>
  </si>
  <si>
    <t>1 Sjukpenning och rehabilitering m.m.</t>
  </si>
  <si>
    <t>2 Aktivitets- och sjukersättningar m.m.</t>
  </si>
  <si>
    <t>3 Merkostnadsersättning och handikappersättning</t>
  </si>
  <si>
    <t>4 Arbetsskadeersättningar m.m.</t>
  </si>
  <si>
    <t>5 Ersättning inom det statliga personskadeskyddet</t>
  </si>
  <si>
    <t>6 Bidrag för sjukskrivningsprocessen</t>
  </si>
  <si>
    <t>7 Ersättning för höga sjuklönekostnader</t>
  </si>
  <si>
    <t>2 Myndigheter</t>
  </si>
  <si>
    <t>1 Försäkringskassan</t>
  </si>
  <si>
    <t>2 Inspektionen för socialförsäkringen</t>
  </si>
  <si>
    <t>1 Ersättning vid ålderdom</t>
  </si>
  <si>
    <t>1 Garantipension till ålderspension</t>
  </si>
  <si>
    <t>2 Efterlevandepensioner till vuxna</t>
  </si>
  <si>
    <t>3 Bostadstillägg till pensionärer</t>
  </si>
  <si>
    <t>4 Äldreförsörjningsstöd</t>
  </si>
  <si>
    <t>5 Inkomstpensionstillägg</t>
  </si>
  <si>
    <t>1 Pensionsmyndigheten</t>
  </si>
  <si>
    <t>1 Barnbidrag</t>
  </si>
  <si>
    <t>2 Föräldraförsäkring</t>
  </si>
  <si>
    <t>3 Underhållsstöd</t>
  </si>
  <si>
    <t>4 Adoptionsbidrag</t>
  </si>
  <si>
    <t>5 Barnpension och efterlevandestöd</t>
  </si>
  <si>
    <t>6 Omvårdnadsbidrag och vårdbidrag</t>
  </si>
  <si>
    <t>7 Pensionsrätt för barnår</t>
  </si>
  <si>
    <t>8 Bostadsbidrag</t>
  </si>
  <si>
    <t>1 Nyanlända invandrares etablering</t>
  </si>
  <si>
    <t>1 Etableringsåtgärder</t>
  </si>
  <si>
    <t>2 Kommunersättningar vid flyktingmottagande</t>
  </si>
  <si>
    <t>3 Hemutrustningslån</t>
  </si>
  <si>
    <t>2 Diskriminering</t>
  </si>
  <si>
    <t>1 Diskrimineringsombudsmannen</t>
  </si>
  <si>
    <t>2 Åtgärder mot diskriminering och rasism m.m.</t>
  </si>
  <si>
    <t>3 Jämställdhet</t>
  </si>
  <si>
    <t>1 Särskilda jämställdhetsåtgärder</t>
  </si>
  <si>
    <t>2 Jämställdhetsmyndigheten</t>
  </si>
  <si>
    <t>3 Bidrag för kvinnors organisering</t>
  </si>
  <si>
    <t>4 Segregation</t>
  </si>
  <si>
    <t>1 Åtgärder mot segregation</t>
  </si>
  <si>
    <t>2 Delegationen mot segregation</t>
  </si>
  <si>
    <t>1 Arbetsmarknad</t>
  </si>
  <si>
    <t>1 Arbetsförmedlingens förvaltningskostnader</t>
  </si>
  <si>
    <t>2 Bidrag till arbetslöshetsersättning och aktivitetsstöd</t>
  </si>
  <si>
    <t>3 Kostnader för arbetsmarknadspolitiska program och insatser</t>
  </si>
  <si>
    <t>4 Lönebidrag och Samhall m.m.</t>
  </si>
  <si>
    <t>5 Rådet för Europeiska socialfonden i Sverige</t>
  </si>
  <si>
    <t>6 Europeiska socialfonden m.m. för perioden 2014–2020</t>
  </si>
  <si>
    <t>7 Europeiska socialfonden plus m.m. för perioden 2021–2027</t>
  </si>
  <si>
    <t>8 Institutet för arbetsmarknads- och utbildningspolitisk utvärdering</t>
  </si>
  <si>
    <t>9 Inspektionen för arbetslöshetsförsäkringen</t>
  </si>
  <si>
    <t>10 Bidrag till administration av grundbeloppet</t>
  </si>
  <si>
    <t>11 Bidrag till Stiftelsen Utbildning Nordkalotten</t>
  </si>
  <si>
    <t>12 Bidrag till lönegarantiersättning</t>
  </si>
  <si>
    <t>13 Nystartsjobb, etableringsjobb och stöd för yrkesintroduktionsanställningar</t>
  </si>
  <si>
    <t>14 Etableringsersättning till vissa nyanlända invandrare</t>
  </si>
  <si>
    <t>15 Omställnings- och kompetensstöd genom den offentliga omställningsorganisationen</t>
  </si>
  <si>
    <t>2 Arbetsliv</t>
  </si>
  <si>
    <t>1 Arbetsmiljöverket</t>
  </si>
  <si>
    <t>2 Arbetsdomstolen</t>
  </si>
  <si>
    <t>3 Internationella arbetsorganisationen (ILO)</t>
  </si>
  <si>
    <t>4 Medlingsinstitutet</t>
  </si>
  <si>
    <t>5 Myndigheten för arbetsmiljökunskap</t>
  </si>
  <si>
    <t>6 Regional skyddsombudsverksamhet</t>
  </si>
  <si>
    <t>1 Studiehjälp</t>
  </si>
  <si>
    <t>2 Studiemedel</t>
  </si>
  <si>
    <t>3 Avsättning för kreditförluster</t>
  </si>
  <si>
    <t>4 Statens utgifter för studiemedelsräntor</t>
  </si>
  <si>
    <t>5 Bidrag till kostnader vid viss gymnasieutbildning och vid viss föräldrautbildning i teckenspråk</t>
  </si>
  <si>
    <t>6 Bidrag till vissa studiesociala ändamål</t>
  </si>
  <si>
    <t>7 Studiestartsstöd</t>
  </si>
  <si>
    <t>8 Centrala studiestödsnämnden</t>
  </si>
  <si>
    <t>9 Överklagandenämnden för studiestöd</t>
  </si>
  <si>
    <t>1 Barn-, ungdoms- och vuxenutbildning</t>
  </si>
  <si>
    <t>1 Statens skolverk</t>
  </si>
  <si>
    <t>2 Statens skolinspektion</t>
  </si>
  <si>
    <t>3 Specialpedagogiska skolmyndigheten</t>
  </si>
  <si>
    <t>4 Sameskolstyrelsen</t>
  </si>
  <si>
    <t>5 Utveckling av skolväsendet och annan pedagogisk verksamhet</t>
  </si>
  <si>
    <t>6 Statligt stöd till särskild utbildning i gymnasieskolan</t>
  </si>
  <si>
    <t>7 Maxtaxa i förskola, fritidshem och annan pedagogisk verksamhet, m.m.</t>
  </si>
  <si>
    <t>8 Bidrag till viss verksamhet inom skolväsendet, m.m.</t>
  </si>
  <si>
    <t>9 Bidrag till svensk undervisning i utlandet</t>
  </si>
  <si>
    <t>10 Fortbildning av lärare och förskolepersonal</t>
  </si>
  <si>
    <t>11 Skolforskningsinstitutet</t>
  </si>
  <si>
    <t>12 Praktiknära skolforskning</t>
  </si>
  <si>
    <t>13 Bidrag till lärarlöner</t>
  </si>
  <si>
    <t>14 Särskilda insatser inom skolområdet</t>
  </si>
  <si>
    <t>15 Statligt stöd för stärkt likvärdighet och kunskapsutveckling</t>
  </si>
  <si>
    <t>16 Bidrag till vissa studier</t>
  </si>
  <si>
    <t>17 Statligt stöd till vuxenutbildning</t>
  </si>
  <si>
    <t>18 Myndigheten för yrkeshögskolan</t>
  </si>
  <si>
    <t>19 Statligt stöd till yrkeshögskoleutbildning</t>
  </si>
  <si>
    <t>2 Universitet och högskolor</t>
  </si>
  <si>
    <t>1 Universitetskanslersämbetet</t>
  </si>
  <si>
    <t>2 Universitets- och högskolerådet</t>
  </si>
  <si>
    <t>3 Uppsala universitet: Utbildning på grundnivå och avancerad nivå</t>
  </si>
  <si>
    <t>4 Uppsala universitet: Forskning och utbildning på forskarnivå</t>
  </si>
  <si>
    <t>5 Lunds universitet: Utbildning på grundnivå och avancerad nivå</t>
  </si>
  <si>
    <t>6 Lunds universitet: Forskning och utbildning på forskarnivå</t>
  </si>
  <si>
    <t>7 Göteborgs universitet: Utbildning på grundnivå och avancerad nivå</t>
  </si>
  <si>
    <t>8 Göteborgs universitet: Forskning och utbildning på forskarnivå</t>
  </si>
  <si>
    <t>9 Stockholms universitet: Utbildning på grundnivå och avancerad nivå</t>
  </si>
  <si>
    <t>10 Stockholms universitet: Forskning och utbildning på forskarnivå</t>
  </si>
  <si>
    <t>11 Umeå universitet: Utbildning på grundnivå och avancerad nivå</t>
  </si>
  <si>
    <t>12 Umeå universitet: Forskning och utbildning på forskarnivå</t>
  </si>
  <si>
    <t>13 Linköpings universitet: Utbildning på grundnivå och avancerad nivå</t>
  </si>
  <si>
    <t>14 Linköpings universitet: Forskning och utbildning på forskarnivå</t>
  </si>
  <si>
    <t>15 Karolinska institutet: Utbildning på grundnivå och avancerad nivå</t>
  </si>
  <si>
    <t>16 Karolinska institutet: Forskning och utbildning på forskarnivå</t>
  </si>
  <si>
    <t>17 Kungl. Tekniska högskolan: Utbildning på grundnivå och avancerad nivå</t>
  </si>
  <si>
    <t>18 Kungl. Tekniska högskolan: Forskning och utbildning på forskarnivå</t>
  </si>
  <si>
    <t>19 Luleå tekniska universitet: Utbildning på grundnivå och avancerad nivå</t>
  </si>
  <si>
    <t>20 Luleå tekniska universitet: Forskning och utbildning på forskarnivå</t>
  </si>
  <si>
    <t>21 Karlstads universitet: Utbildning på grundnivå och avancerad nivå</t>
  </si>
  <si>
    <t>22 Karlstads universitet: Forskning och utbildning på forskarnivå</t>
  </si>
  <si>
    <t>23 Linnéuniversitetet: Utbildning på grundnivå och avancerad nivå</t>
  </si>
  <si>
    <t>24 Linnéuniversitetet: Forskning och utbildning på forskarnivå</t>
  </si>
  <si>
    <t>25 Örebro universitet: Utbildning på grundnivå och avancerad nivå</t>
  </si>
  <si>
    <t>26 Örebro universitet: Forskning och utbildning på forskarnivå</t>
  </si>
  <si>
    <t>27 Mittuniversitetet: Utbildning på grundnivå och avancerad nivå</t>
  </si>
  <si>
    <t>28 Mittuniversitetet: Forskning och utbildning på forskarnivå</t>
  </si>
  <si>
    <t>29 Malmö universitet: Utbildning på grundnivå och avancerad nivå</t>
  </si>
  <si>
    <t>30 Malmö universitet: Forskning och utbildning på forskarnivå</t>
  </si>
  <si>
    <t>31 Mälardalens universitet: Utbildning på grundnivå och avancerad nivå</t>
  </si>
  <si>
    <t>32 Mälardalens universitet: Forskning och utbildning på forskarnivå</t>
  </si>
  <si>
    <t>33 Blekinge tekniska högskola: Utbildning på grundnivå och avancerad nivå</t>
  </si>
  <si>
    <t>34 Blekinge tekniska högskola: Forskning och utbildning på forskarnivå</t>
  </si>
  <si>
    <t>35 Stockholms konstnärliga högskola: Utbildning på grundnivå och avancerad nivå</t>
  </si>
  <si>
    <t>36 Stockholms konstnärliga högskola: Konstnärlig forskning och utbildning på forskarnivå</t>
  </si>
  <si>
    <t>37 Gymnastik- och idrottshögskolan: Utbildning på grundnivå och avancerad nivå</t>
  </si>
  <si>
    <t>38 Gymnastik- och idrottshögskolan: Forskning och utbildning på forskarnivå</t>
  </si>
  <si>
    <t>39 Högskolan i Borås: Utbildning på grundnivå och avancerad nivå</t>
  </si>
  <si>
    <t>40 Högskolan i Borås: Forskning och utbildning på forskarnivå</t>
  </si>
  <si>
    <t>41 Högskolan Dalarna: Utbildning på grundnivå och avancerad nivå</t>
  </si>
  <si>
    <t>42 Högskolan Dalarna: Forskning och utbildning på forskarnivå</t>
  </si>
  <si>
    <t>43 Högskolan i Gävle: Utbildning på grundnivå och avancerad nivå</t>
  </si>
  <si>
    <t>44 Högskolan i Gävle: Forskning och utbildning på forskarnivå</t>
  </si>
  <si>
    <t>45 Högskolan i Halmstad: Utbildning på grundnivå och avancerad nivå</t>
  </si>
  <si>
    <t>46 Högskolan i Halmstad: Forskning och utbildning på forskarnivå</t>
  </si>
  <si>
    <t>47 Högskolan Kristianstad: Utbildning på grundnivå och avancerad nivå</t>
  </si>
  <si>
    <t>48 Högskolan Kristianstad: Forskning och utbildning på forskarnivå</t>
  </si>
  <si>
    <t>49 Högskolan i Skövde: Utbildning på grundnivå och avancerad nivå</t>
  </si>
  <si>
    <t>50 Högskolan i Skövde: Forskning och utbildning på forskarnivå</t>
  </si>
  <si>
    <t>51 Högskolan Väst: Utbildning på grundnivå och avancerad nivå</t>
  </si>
  <si>
    <t>52 Högskolan Väst: Forskning och utbildning på forskarnivå</t>
  </si>
  <si>
    <t>53 Konstfack: Utbildning på grundnivå och avancerad nivå</t>
  </si>
  <si>
    <t>54 Konstfack: Konstnärlig forskning och utbildning på forskarnivå</t>
  </si>
  <si>
    <t>55 Kungl. Konsthögskolan: Utbildning på grundnivå och avancerad nivå</t>
  </si>
  <si>
    <t>56 Kungl. Konsthögskolan: Konstnärlig forskning och utbildning på forskarnivå</t>
  </si>
  <si>
    <t>57 Kungl. Musikhögskolan i Stockholm: Utbildning på grundnivå och avancerad nivå</t>
  </si>
  <si>
    <t>58 Kungl. Musikhögskolan i Stockholm: Konstnärlig forskning och utbildning på forskarnivå</t>
  </si>
  <si>
    <t>59 Södertörns högskola: Utbildning på grundnivå och avancerad nivå</t>
  </si>
  <si>
    <t>60 Södertörns högskola: Forskning och utbildning på forskarnivå</t>
  </si>
  <si>
    <t>61 Försvarshögskolan: Utbildning på grundnivå och avancerad nivå</t>
  </si>
  <si>
    <t>62 Försvarshögskolan: Forskning och utbildning på forskarnivå</t>
  </si>
  <si>
    <t>63 Enskilda utbildningsanordnare på högskoleområdet</t>
  </si>
  <si>
    <t>64 Särskilda utgifter inom universitet och högskolor</t>
  </si>
  <si>
    <t>65 Särskilda medel till universitet och högskolor</t>
  </si>
  <si>
    <t>66 Ersättningar för klinisk utbildning och forskning</t>
  </si>
  <si>
    <t>67 Särskilda bidrag inom högskoleområdet</t>
  </si>
  <si>
    <t>3 Forskning</t>
  </si>
  <si>
    <t>1 Vetenskapsrådet: Forskning och forskningsinformation</t>
  </si>
  <si>
    <t>2 Vetenskapsrådet: Avgifter till internationella organisationer</t>
  </si>
  <si>
    <t>3 Vetenskapsrådet: Förvaltning</t>
  </si>
  <si>
    <t>4 Rymdforskning och rymdverksamhet</t>
  </si>
  <si>
    <t>5 Rymdstyrelsen: Förvaltning</t>
  </si>
  <si>
    <t>6 Institutet för rymdfysik</t>
  </si>
  <si>
    <t>7 Kungl. Biblioteket</t>
  </si>
  <si>
    <t>8 Polarforskningssekretariatet</t>
  </si>
  <si>
    <t>9 Sunet</t>
  </si>
  <si>
    <t>10 Överklagandenämnden för etikprövning</t>
  </si>
  <si>
    <t>11 Etikprövningsmyndigheten</t>
  </si>
  <si>
    <t>12 Nämnden för prövning av oredlighet i forskning</t>
  </si>
  <si>
    <t>13 Särskilda utgifter för forskningsändamål</t>
  </si>
  <si>
    <t>14 Gentekniknämnden</t>
  </si>
  <si>
    <t>4 Vissa gemensamma ändamål</t>
  </si>
  <si>
    <t>1 Internationella program</t>
  </si>
  <si>
    <t>2 Avgift till Unesco och ICCROM</t>
  </si>
  <si>
    <t>3 Kostnader för Svenska Unescorådet</t>
  </si>
  <si>
    <t>4 Utvecklingsarbete inom områdena utbildning och forskning</t>
  </si>
  <si>
    <t>1 Kulturområdesövergripande verksamhet</t>
  </si>
  <si>
    <t>1 Statens kulturråd</t>
  </si>
  <si>
    <t>2 Bidrag till allmän kulturverksamhet, utveckling samt internationellt kulturutbyte och samarbete</t>
  </si>
  <si>
    <t>3 Skapande skola</t>
  </si>
  <si>
    <t>4 Forsknings- och utvecklingsinsatser inom kulturområdet</t>
  </si>
  <si>
    <t>5 Stöd till icke-statliga kulturlokaler</t>
  </si>
  <si>
    <t>6 Bidrag till regional kulturverksamhet</t>
  </si>
  <si>
    <t>7 Myndigheten för kulturanalys</t>
  </si>
  <si>
    <t>2 Teater, dans och musik</t>
  </si>
  <si>
    <t>1 Bidrag till vissa scenkonstinstitutioner</t>
  </si>
  <si>
    <t>2 Bidrag till vissa teater-, dans- och musikändamål</t>
  </si>
  <si>
    <t>3 Statens musikverk</t>
  </si>
  <si>
    <t>3 Litteraturen, läsandet och språket</t>
  </si>
  <si>
    <t>1 Bidrag till litteratur och kulturtidskrifter</t>
  </si>
  <si>
    <t>2 Myndigheten för tillgängliga medier</t>
  </si>
  <si>
    <t>3 Institutet för språk och folkminnen</t>
  </si>
  <si>
    <t>4 Bildkonst, arkitektur, form och design</t>
  </si>
  <si>
    <t>1 Statens konstråd</t>
  </si>
  <si>
    <t>2 Konstnärlig gestaltning av den gemensamma miljön</t>
  </si>
  <si>
    <t>3 Nämnden för hemslöjdsfrågor</t>
  </si>
  <si>
    <t>4 Bidrag till bild- och formområdet</t>
  </si>
  <si>
    <t>5 Konstnärernas villkor</t>
  </si>
  <si>
    <t>1 Konstnärsnämnden</t>
  </si>
  <si>
    <t>2 Ersättningar och bidrag till konstnärer</t>
  </si>
  <si>
    <t>6 Arkiv</t>
  </si>
  <si>
    <t>1 Riksarkivet</t>
  </si>
  <si>
    <t>7 Kulturmiljö</t>
  </si>
  <si>
    <t>1 Riksantikvarieämbetet</t>
  </si>
  <si>
    <t>2 Bidrag till kulturmiljövård</t>
  </si>
  <si>
    <t>3 Kyrkoantikvarisk ersättning</t>
  </si>
  <si>
    <t>4 Bidrag till arbetslivsmuseer</t>
  </si>
  <si>
    <t>8 Museer och utställningar</t>
  </si>
  <si>
    <t>1 Centrala museer: Myndigheter</t>
  </si>
  <si>
    <t>2 Centrala museer: Stiftelser</t>
  </si>
  <si>
    <t>3 Bidrag till vissa museer</t>
  </si>
  <si>
    <t>4 Forum för levande historia</t>
  </si>
  <si>
    <t>5 Statliga utställningsgarantier och inköp av vissa kulturföremål</t>
  </si>
  <si>
    <t>9 Trossamfund</t>
  </si>
  <si>
    <t>1 Myndigheten för stöd till trossamfund</t>
  </si>
  <si>
    <t>2 Stöd till trossamfund</t>
  </si>
  <si>
    <t>10 Film</t>
  </si>
  <si>
    <t>1 Filmstöd</t>
  </si>
  <si>
    <t>11 Medier</t>
  </si>
  <si>
    <t>1 Sändningar av TV Finland</t>
  </si>
  <si>
    <t>2 Forskning och dokumentation om medieutvecklingen</t>
  </si>
  <si>
    <t>3 Avgift till europeiska audiovisuella observatoriet</t>
  </si>
  <si>
    <t>4 Statens medieråd</t>
  </si>
  <si>
    <t>5 Stöd till taltidningar</t>
  </si>
  <si>
    <t>12 Ungdomspolitik</t>
  </si>
  <si>
    <t>1 Myndigheten för ungdoms- och civilsamhällesfrågor</t>
  </si>
  <si>
    <t>2 Bidrag till nationell och internationell ungdomsverksamhet</t>
  </si>
  <si>
    <t>3 Särskilda insatser inom ungdomspolitiken</t>
  </si>
  <si>
    <t>13 Politik för det civila samhället</t>
  </si>
  <si>
    <t>1 Stöd till idrotten</t>
  </si>
  <si>
    <t>2 Bidrag till allmänna samlingslokaler</t>
  </si>
  <si>
    <t>3 Stöd till friluftsorganisationer</t>
  </si>
  <si>
    <t>4 Bidrag till riksdagspartiers kvinnoorganisationer</t>
  </si>
  <si>
    <t>5 Insatser för den ideella sektorn</t>
  </si>
  <si>
    <t>14 Folkbildning</t>
  </si>
  <si>
    <t>1 Bidrag till folkbildningen</t>
  </si>
  <si>
    <t>2 Bidrag till tolkutbildning</t>
  </si>
  <si>
    <t>3 Särskilda insatser inom folkbildningen</t>
  </si>
  <si>
    <t>4 Särskilt utbildningsstöd</t>
  </si>
  <si>
    <t>15 Tillsyn över spelmarknaden</t>
  </si>
  <si>
    <t>1 Spelinspektionen</t>
  </si>
  <si>
    <t>1 Samhällsplanering, bostadsmarknad, byggande och lantmäteriverksamhet</t>
  </si>
  <si>
    <t>1 Bostadspolitisk utveckling</t>
  </si>
  <si>
    <t>2 Omstrukturering av kommunala bostadsföretag</t>
  </si>
  <si>
    <t>3 Stöd för att underlätta för enskilda att ordna bostad</t>
  </si>
  <si>
    <t>4 Boverket</t>
  </si>
  <si>
    <t>5 Statens geotekniska institut</t>
  </si>
  <si>
    <t>6 Lantmäteriet</t>
  </si>
  <si>
    <t>7 Energieffektivisering av flerbostadshus</t>
  </si>
  <si>
    <t>8 Investeringsstöd för anordnande av hyresbostäder och bostäder för studerande</t>
  </si>
  <si>
    <t>2 Konsumentpolitik</t>
  </si>
  <si>
    <t>1 Konsumentverket</t>
  </si>
  <si>
    <t>2 Allmänna reklamationsnämnden</t>
  </si>
  <si>
    <t>3 Fastighetsmäklarinspektionen</t>
  </si>
  <si>
    <t>4 Åtgärder på konsumentområdet</t>
  </si>
  <si>
    <t>5 Bidrag till miljömärkning av produkter</t>
  </si>
  <si>
    <t>Regional utveckling</t>
  </si>
  <si>
    <t>1 Regionala utvecklingsåtgärder</t>
  </si>
  <si>
    <t>2 Transportbidrag</t>
  </si>
  <si>
    <t>3 Europeiska regionala utvecklingsfonden perioden 2014–2020</t>
  </si>
  <si>
    <t>4 Europeiska regionala utvecklingsfonden och Fonden för en rättvis omställning perioden 2021–2027</t>
  </si>
  <si>
    <t>1 Miljöpolitik</t>
  </si>
  <si>
    <t>1 Naturvårdsverket</t>
  </si>
  <si>
    <t>2 Miljöövervakning m.m.</t>
  </si>
  <si>
    <t>3 Åtgärder för värdefull natur</t>
  </si>
  <si>
    <t>4 Sanering och återställning av förorenade områden</t>
  </si>
  <si>
    <t>5 Miljöforskning</t>
  </si>
  <si>
    <t>6 Kemikalieinspektionen</t>
  </si>
  <si>
    <t>7 Avgifter till Internationella organisationer</t>
  </si>
  <si>
    <t>8 Klimatbonus</t>
  </si>
  <si>
    <t>9 Sveriges meteorologiska och hydrologiska institut</t>
  </si>
  <si>
    <t>10 Klimatanpassning</t>
  </si>
  <si>
    <t>11 Åtgärder för havs- och vattenmiljö</t>
  </si>
  <si>
    <t>12 Insatser för internationella klimatinvesteringar</t>
  </si>
  <si>
    <t>13 Internationellt miljösamarbete</t>
  </si>
  <si>
    <t>14 Skydd av värdefull natur</t>
  </si>
  <si>
    <t>15 Havs- och vattenmyndigheten</t>
  </si>
  <si>
    <t>16 Klimatinvesteringar</t>
  </si>
  <si>
    <t>17 Klimatpremier</t>
  </si>
  <si>
    <t>18 Stöd för gröna och trygga samhällen</t>
  </si>
  <si>
    <t>19 Industriklivet</t>
  </si>
  <si>
    <t>20 Åtgärder för ras- och skredsäkring längs Göta älv</t>
  </si>
  <si>
    <t>21 Driftstöd för bio-CCS</t>
  </si>
  <si>
    <t>22 Kompetenslyft för klimatomställningen</t>
  </si>
  <si>
    <t>2 Miljöforskning</t>
  </si>
  <si>
    <t>1 Forskningsrådet för miljö, areella näringar och samhällsbyggande</t>
  </si>
  <si>
    <t>2 Forskningsrådet för miljö, areella näringar och samhällsbyggande: Forskning</t>
  </si>
  <si>
    <t>1 Statens energimyndighet</t>
  </si>
  <si>
    <t>2 Insatser för energieffektivisering</t>
  </si>
  <si>
    <t>3 Insatser för förnybar elproduktion</t>
  </si>
  <si>
    <t>4 Energiforskning</t>
  </si>
  <si>
    <t>5 Infrastruktur för elektrifierade transporter</t>
  </si>
  <si>
    <t>6 Energimarknadsinspektionen</t>
  </si>
  <si>
    <t>7 Energiteknik</t>
  </si>
  <si>
    <t>8 Elberedskap</t>
  </si>
  <si>
    <t>9 Avgifter till internationella organisationer</t>
  </si>
  <si>
    <t>10 Energi- och klimatomställning på lokal och regional nivå m.m.</t>
  </si>
  <si>
    <t>11 Elsäkerhetsverket</t>
  </si>
  <si>
    <t>1 Transportpolitik</t>
  </si>
  <si>
    <t>1 Utveckling av statens transportinfrastruktur</t>
  </si>
  <si>
    <t>2 Vidmakthållande av statens transportinfrastruktur</t>
  </si>
  <si>
    <t>3 Trafikverket</t>
  </si>
  <si>
    <t>4 Ersättning för sjöräddning och fritidsbåtsändamål</t>
  </si>
  <si>
    <t>5 Ersättning för viss kanal- och slussinfrastruktur</t>
  </si>
  <si>
    <t>6 Ersättning avseende icke statliga flygplatser</t>
  </si>
  <si>
    <t>7 Trafikavtal</t>
  </si>
  <si>
    <t>8 Viss internationell verksamhet</t>
  </si>
  <si>
    <t>9 Statens väg- och transportforskningsinstitut</t>
  </si>
  <si>
    <t>10 Från EU-budgeten finansierade stöd till Transeuropeiska nätverk</t>
  </si>
  <si>
    <t>11 Trängselskatt i Stockholm</t>
  </si>
  <si>
    <t>12 Transportstyrelsen</t>
  </si>
  <si>
    <t>13 Trafikanalys</t>
  </si>
  <si>
    <t>14 Trängselskatt i Göteborg</t>
  </si>
  <si>
    <t>15 Sjöfartsstöd</t>
  </si>
  <si>
    <t>16 Internationell tågtrafik</t>
  </si>
  <si>
    <t>17 Infrastruktur för flygtrafiktjänst</t>
  </si>
  <si>
    <t>18 Bidrag för upprätthållande av kollektivtrafik</t>
  </si>
  <si>
    <t>19 Lån till körkort</t>
  </si>
  <si>
    <t>2 Politiken för informationssamhället</t>
  </si>
  <si>
    <t>1 Post- och telestyrelsen</t>
  </si>
  <si>
    <t>2 Ersättning för särskilda tjänster för personer med funktionsnedsättning</t>
  </si>
  <si>
    <t>3 Grundläggande betaltjänster</t>
  </si>
  <si>
    <t>4 Informationsteknik och telekommunikation</t>
  </si>
  <si>
    <t>5 Driftsäker och tillgänglig elektronisk kommunikation</t>
  </si>
  <si>
    <t>6 Myndigheten för digital förvaltning</t>
  </si>
  <si>
    <t>7 Digital förvaltning</t>
  </si>
  <si>
    <t>1 Skogsstyrelsen</t>
  </si>
  <si>
    <t>2 Insatser för skogsbruket</t>
  </si>
  <si>
    <t>3 Statens veterinärmedicinska anstalt</t>
  </si>
  <si>
    <t>4 Bidrag till veterinär fältverksamhet</t>
  </si>
  <si>
    <t>5 Djurhälsovård och djurskyddsfrämjande åtgärder</t>
  </si>
  <si>
    <t>6 Bekämpning av smittsamma djursjukdomar</t>
  </si>
  <si>
    <t>7 Ersättningar för viltskador m.m.</t>
  </si>
  <si>
    <t>8 Statens jordbruksverk</t>
  </si>
  <si>
    <t>9 Bekämpning av växtskadegörare</t>
  </si>
  <si>
    <t>10 Gårdsstöd m.m.</t>
  </si>
  <si>
    <t>11 Intervention för jordbruksprodukter m.m.</t>
  </si>
  <si>
    <t>12 Stödåtgärder för fiske och vattenbruk</t>
  </si>
  <si>
    <t>13 Från EU-budgeten finansierade stödåtgärder för fiske och vattenbruk</t>
  </si>
  <si>
    <t>14 Livsmedelsverket</t>
  </si>
  <si>
    <t>15 Konkurrenskraftig livsmedelssektor</t>
  </si>
  <si>
    <t>16 Bidrag till vissa internationella organisationer m.m.</t>
  </si>
  <si>
    <t>17 Åtgärder för landsbygdens miljö och struktur</t>
  </si>
  <si>
    <t>18 Från EU-budgeten finansierade åtgärder för landsbygdens miljö och struktur</t>
  </si>
  <si>
    <t>19 Miljöförbättrande åtgärder i jordbruket</t>
  </si>
  <si>
    <t>20 Stöd till jordbrukets rationalisering m.m.</t>
  </si>
  <si>
    <t>21 Åtgärder på fjällägenheter</t>
  </si>
  <si>
    <t>22 Främjande av rennäringen m.m.</t>
  </si>
  <si>
    <t>23 Sveriges lantbruksuniversitet</t>
  </si>
  <si>
    <t>24 Forskningsrådet för miljö, areella näringar och samhällsbyggande: Forskning och samfinansierad forskning</t>
  </si>
  <si>
    <t>25 Bidrag till Skogs- och lantbruksakademien</t>
  </si>
  <si>
    <t>26 Nedsättning av slakteriavgifter</t>
  </si>
  <si>
    <t>27 Åtgärder för beredskap inom livsmedels- och dricksvattenområdet</t>
  </si>
  <si>
    <t>28 Stödåtgärder för fiske och vattenbruk 2021–2027</t>
  </si>
  <si>
    <t>29 Från EU-budgeten finansierade stödåtgärder för fiske och vattenbruk 2021–2027</t>
  </si>
  <si>
    <t>1 Näringspolitik</t>
  </si>
  <si>
    <t>1 Verket för innovationssystem</t>
  </si>
  <si>
    <t>2 Verket för innovationssystem: Forskning och utveckling</t>
  </si>
  <si>
    <t>3 Institutens strategiska kompetensmedel</t>
  </si>
  <si>
    <t>4 Tillväxtverket</t>
  </si>
  <si>
    <t>5 Näringslivsutveckling</t>
  </si>
  <si>
    <t>6 Myndigheten för tillväxtpolitiska utvärderingar och analyser</t>
  </si>
  <si>
    <t>7 Turistfrämjande</t>
  </si>
  <si>
    <t>8 Sveriges geologiska undersökning</t>
  </si>
  <si>
    <t>9 Geovetenskaplig forskning</t>
  </si>
  <si>
    <t>10 Miljösäkring av oljelagringsanläggningar</t>
  </si>
  <si>
    <t>11 Bolagsverket</t>
  </si>
  <si>
    <t>12 Bidrag till Kungl. Ingenjörsvetenskapsakademien</t>
  </si>
  <si>
    <t>13 Konkurrensverket</t>
  </si>
  <si>
    <t>14 Konkurrensforskning</t>
  </si>
  <si>
    <t>15 Upprustning och drift av Göta kanal</t>
  </si>
  <si>
    <t>16 Omstrukturering och genomlysning av statligt ägda företag</t>
  </si>
  <si>
    <t>17 Kapitalinsatser i statligt ägda företag</t>
  </si>
  <si>
    <t>18 Avgifter till vissa internationella organisationer</t>
  </si>
  <si>
    <t>19 Finansiering av rättegångskostnader</t>
  </si>
  <si>
    <t>20 Bidrag till företagsutveckling och innovation</t>
  </si>
  <si>
    <t>21 Patent- och registreringsverket</t>
  </si>
  <si>
    <t>22 Stöd vid korttidsarbete</t>
  </si>
  <si>
    <t>23 Brexitjusteringsreserven</t>
  </si>
  <si>
    <t>2 Utrikeshandel, export- och investeringsfrämjande</t>
  </si>
  <si>
    <t>1 Styrelsen för ackreditering och teknisk kontroll: Myndighetsverksamhet</t>
  </si>
  <si>
    <t>2 Kommerskollegium</t>
  </si>
  <si>
    <t>3 Exportfrämjande verksamhet</t>
  </si>
  <si>
    <t>4 Investeringsfrämjande</t>
  </si>
  <si>
    <t>5 Avgifter till internationella handelsorganisationer</t>
  </si>
  <si>
    <t>6 Bidrag till standardiseringen</t>
  </si>
  <si>
    <t>7 AB Svensk Exportkredits statsstödda exportkreditgivning</t>
  </si>
  <si>
    <t>Allmänna bidrag till kommuner</t>
  </si>
  <si>
    <t>1 Kommunalekonomisk utjämning</t>
  </si>
  <si>
    <t>2 Utjämningsbidrag för LSS-kostnader</t>
  </si>
  <si>
    <t>3 Bidrag till kommunalekonomiska organisationer</t>
  </si>
  <si>
    <t>4 Tillfälligt stöd till enskilda kommuner och regioner</t>
  </si>
  <si>
    <t>5 Medel till befolkningsmässigt mindre kommuner</t>
  </si>
  <si>
    <t>Statsskuldsräntor m.m.</t>
  </si>
  <si>
    <t>1 Räntor på statsskulden</t>
  </si>
  <si>
    <t>2 Oförutsedda utgifter</t>
  </si>
  <si>
    <t>3 Riksgäldskontorets provisionsutgifter</t>
  </si>
  <si>
    <t>Avgiften till Europeiska unionen</t>
  </si>
  <si>
    <t>1 Avgiften till Europeiska unionen</t>
  </si>
  <si>
    <t>Summa anslag</t>
  </si>
  <si>
    <t>Ändrade ramar för utgiftsområden och ändrade samt nya anslag 2022</t>
  </si>
  <si>
    <t>Utgifts-område</t>
  </si>
  <si>
    <t>Anslag</t>
  </si>
  <si>
    <t>Åklagarmyndigheten</t>
  </si>
  <si>
    <t>Inspektionen för strategiska produkter</t>
  </si>
  <si>
    <t>Ersättning för räddningstjänst m.m.</t>
  </si>
  <si>
    <t>Biståndsverksamhet</t>
  </si>
  <si>
    <t>Sjukpenning och rehabilitering m.m.</t>
  </si>
  <si>
    <t>Försäkringskassan</t>
  </si>
  <si>
    <t>Föräldraförsäkring</t>
  </si>
  <si>
    <t>Regionala utvecklingsåtgärder</t>
  </si>
  <si>
    <t>Transportbidrag</t>
  </si>
  <si>
    <t>Utveckling av statens transportinfrastruktur</t>
  </si>
  <si>
    <t>Vidmakthållande av statens transportinfrastruktur</t>
  </si>
  <si>
    <t>Ersättning avseende icke statliga flygplatser</t>
  </si>
  <si>
    <t>Trafikavtal</t>
  </si>
  <si>
    <t>1:10</t>
  </si>
  <si>
    <t>Från EU-budgeten finansierade stöd till Transeuropeiska nätverk</t>
  </si>
  <si>
    <t>Obemannad luftfart</t>
  </si>
  <si>
    <t>Gårdsstöd m.m.</t>
  </si>
  <si>
    <t>Utjämningsbidrag för LSS-kostnader</t>
  </si>
  <si>
    <t>Räntor på statsskulden</t>
  </si>
  <si>
    <t>Specifikation av budgetens inkomster för 2023</t>
  </si>
  <si>
    <t>Inkomsttyp</t>
  </si>
  <si>
    <t>Statlig inkomstskatt</t>
  </si>
  <si>
    <t>Kommunal inkomstskatt</t>
  </si>
  <si>
    <t xml:space="preserve">Artistskatt </t>
  </si>
  <si>
    <t>1140-1160 Skattereduktioner</t>
  </si>
  <si>
    <t>Arbetslöshetskassa</t>
  </si>
  <si>
    <t>Fastighetsavgift</t>
  </si>
  <si>
    <t>Sjöinkomst</t>
  </si>
  <si>
    <t>Husavdrag</t>
  </si>
  <si>
    <t>Skattereduktion för boende i vissa glest befolkade områden</t>
  </si>
  <si>
    <t>Skattereduktion för förvärvsinkomster</t>
  </si>
  <si>
    <t>Föräldraförsäkringsavgift</t>
  </si>
  <si>
    <t>Arbetsskadeavgift</t>
  </si>
  <si>
    <t>Ålderspensionsavgift</t>
  </si>
  <si>
    <t>Efterlevandepensionsavgift</t>
  </si>
  <si>
    <t>Arbetsmarknadsavgift</t>
  </si>
  <si>
    <t>Allmän löneavgift</t>
  </si>
  <si>
    <t>Ofördelade avgifter</t>
  </si>
  <si>
    <t>Ålderspensionsavgift, netto</t>
  </si>
  <si>
    <t>Pensionskostnader, företag</t>
  </si>
  <si>
    <t>Pensionskostnader, staten</t>
  </si>
  <si>
    <t>Förvärvsinkomster</t>
  </si>
  <si>
    <t>Egenföretagare</t>
  </si>
  <si>
    <t>Övrigt</t>
  </si>
  <si>
    <t>Egenavgifter, generell nedsättning</t>
  </si>
  <si>
    <t>Egenavgifter, regional nedsättning</t>
  </si>
  <si>
    <t>Skattereduktion kapital</t>
  </si>
  <si>
    <t>Expansionsmedelsskatt</t>
  </si>
  <si>
    <t>Avkastningsskatt, hushåll</t>
  </si>
  <si>
    <t>Avkastningsskatt, företag</t>
  </si>
  <si>
    <t>Fastighetsskatt</t>
  </si>
  <si>
    <t>Fastighetsskatt, hushåll</t>
  </si>
  <si>
    <t>Fastighetsskatt, företag</t>
  </si>
  <si>
    <t>Kommunal fastighetsavgift, hushåll</t>
  </si>
  <si>
    <t>Kommunal fastighetsavgift, företag</t>
  </si>
  <si>
    <t>Riskskatt för kreditinstitut</t>
  </si>
  <si>
    <t>Mervärdesskatt</t>
  </si>
  <si>
    <t>Skatt på tobak</t>
  </si>
  <si>
    <t>Skatt på etylalkohol</t>
  </si>
  <si>
    <t>Skatt på vin</t>
  </si>
  <si>
    <t>Skatt på mellanklassprodukter</t>
  </si>
  <si>
    <t>Skatt på öl</t>
  </si>
  <si>
    <t>Privatinförsel av alkohol och tobak</t>
  </si>
  <si>
    <t>1430-1460  Skatt på energi och miljö</t>
  </si>
  <si>
    <t>Skatt på elektrisk kraft</t>
  </si>
  <si>
    <t>Energiskatt bensin</t>
  </si>
  <si>
    <t>Energiskatt oljeprodukter</t>
  </si>
  <si>
    <t>Energiskatt övrigt</t>
  </si>
  <si>
    <t>Koldioxidskatt bensin</t>
  </si>
  <si>
    <t>Koldioxidskatt oljeprodukter</t>
  </si>
  <si>
    <t>Koldioxidskatt övrigt</t>
  </si>
  <si>
    <t>1450-1460 Övriga skatter på energi och miljö</t>
  </si>
  <si>
    <t>Svavelskatt</t>
  </si>
  <si>
    <t>Skatt på råtallolja</t>
  </si>
  <si>
    <t>Särskild skatt mot försurning</t>
  </si>
  <si>
    <t>Avfallsskatt</t>
  </si>
  <si>
    <t>Avgifter till Kemikalieinspektionen</t>
  </si>
  <si>
    <t>Skatt på flygresor</t>
  </si>
  <si>
    <t>Intäkter från handel med Elcertifikat</t>
  </si>
  <si>
    <t>Fordonsskatt</t>
  </si>
  <si>
    <t>Vägavgifter</t>
  </si>
  <si>
    <t>Trängselskatt</t>
  </si>
  <si>
    <t>Systembolaget AB:s överskott</t>
  </si>
  <si>
    <t>Inlevererat överskott från Svenska Spel AB</t>
  </si>
  <si>
    <t>Skatt på spel</t>
  </si>
  <si>
    <t>Skatt på annonser och reklam</t>
  </si>
  <si>
    <t>Avgifter för telekommunikation</t>
  </si>
  <si>
    <t>Tullmedel</t>
  </si>
  <si>
    <t>Restförda skatter, hushåll</t>
  </si>
  <si>
    <t>Restförda skatter, företag</t>
  </si>
  <si>
    <t>Övriga skatter, hushåll</t>
  </si>
  <si>
    <t>Omprövningar aktuellt beskattningsår</t>
  </si>
  <si>
    <t>Omprövningar äldre beskattningsår</t>
  </si>
  <si>
    <t>Skattetillägg</t>
  </si>
  <si>
    <t>Förseningsavgifter</t>
  </si>
  <si>
    <t>Insättningsgarantiavgifter</t>
  </si>
  <si>
    <t>Batteriavgifter</t>
  </si>
  <si>
    <t>Kväveoxidavgifter</t>
  </si>
  <si>
    <t>Resolutionsavgift</t>
  </si>
  <si>
    <t xml:space="preserve">Avgående poster, skatter till EU </t>
  </si>
  <si>
    <t>Offentliga sektorns skatteintäkter</t>
  </si>
  <si>
    <t>Avgifter till AP-fonder</t>
  </si>
  <si>
    <t>Statens skatteintäkter</t>
  </si>
  <si>
    <t>Uppbördsförskjutningar</t>
  </si>
  <si>
    <t>Ålderspensionssystemet</t>
  </si>
  <si>
    <t>Företag och hushåll</t>
  </si>
  <si>
    <t>Kyrkosamfund</t>
  </si>
  <si>
    <t>Statens skatteinkomster</t>
  </si>
  <si>
    <t>Affärsverket svenska kraftnäts inlevererade utdelning och inleverans av motsvarighet till statlig skatt</t>
  </si>
  <si>
    <t xml:space="preserve">Sjöfartsverkets inlevererade överskott </t>
  </si>
  <si>
    <t xml:space="preserve">Inlevererat överskott av statsstödd exportkredit </t>
  </si>
  <si>
    <t>Inlevererat överskott av övriga myndigheter</t>
  </si>
  <si>
    <t xml:space="preserve">Riksbankens inlevererade överskott </t>
  </si>
  <si>
    <t xml:space="preserve">Ränteinkomster på lån till fiskerinäringen </t>
  </si>
  <si>
    <t xml:space="preserve">Ränteinkomster på lokaliseringslån </t>
  </si>
  <si>
    <t xml:space="preserve">Ränteinkomster på allmänna studielån </t>
  </si>
  <si>
    <t xml:space="preserve">Ränteinkomster på markförvärv för jordbrukets rationalisering </t>
  </si>
  <si>
    <t xml:space="preserve">Övriga ränteinkomster </t>
  </si>
  <si>
    <t xml:space="preserve">Räntor på skattekonto m.m., netto </t>
  </si>
  <si>
    <t xml:space="preserve">Inkomster av statens aktier </t>
  </si>
  <si>
    <t xml:space="preserve">Expeditions- och ansökningsavgifter </t>
  </si>
  <si>
    <t xml:space="preserve">Finansieringsavgift från arbetslöshetskassor </t>
  </si>
  <si>
    <t xml:space="preserve">Avgifter för statskontroll av krigsmaterieltillverkning </t>
  </si>
  <si>
    <t xml:space="preserve">Avgifter vid bergsstaten </t>
  </si>
  <si>
    <t xml:space="preserve">Avgifter vid patent- och registreringsväsendet </t>
  </si>
  <si>
    <t xml:space="preserve">Avgifter för registrering i förenings- m.fl. register </t>
  </si>
  <si>
    <t xml:space="preserve">Avgifter vid kronofogdemyndigheterna </t>
  </si>
  <si>
    <t>Miljöskyddsavgifter</t>
  </si>
  <si>
    <t xml:space="preserve">Avgifter för Finansinspektionens verksamhet </t>
  </si>
  <si>
    <t xml:space="preserve">Avgifter från kärnkraftverken </t>
  </si>
  <si>
    <t xml:space="preserve">Övriga offentligrättsliga avgifter </t>
  </si>
  <si>
    <t xml:space="preserve">Inkomster av uppbörd av felparkeringsavgifter </t>
  </si>
  <si>
    <t xml:space="preserve">Offentlig lagring, försäljningsintäkter </t>
  </si>
  <si>
    <t xml:space="preserve">Restavgifter och dröjsmålsavgifter </t>
  </si>
  <si>
    <t xml:space="preserve">Bötesmedel </t>
  </si>
  <si>
    <t xml:space="preserve">Vattenföroreningsavgift m.m. </t>
  </si>
  <si>
    <t xml:space="preserve">Sanktionsavgifter m.m. </t>
  </si>
  <si>
    <t xml:space="preserve">Övriga inkomster av statens verksamhet </t>
  </si>
  <si>
    <t xml:space="preserve">Fortifikationsverkets försäljning av fastigheter </t>
  </si>
  <si>
    <t xml:space="preserve">Övriga inkomster av markförsäljning </t>
  </si>
  <si>
    <t xml:space="preserve">Inkomster av statens gruvegendom </t>
  </si>
  <si>
    <t xml:space="preserve">Övriga inkomster av försåld egendom </t>
  </si>
  <si>
    <t xml:space="preserve">Återbetalning av lån till fiskerinäringen </t>
  </si>
  <si>
    <t xml:space="preserve">Återbetalning av vattenkraftslån </t>
  </si>
  <si>
    <t xml:space="preserve">Återbetalning av övriga näringslån, Statens jordbruksverk </t>
  </si>
  <si>
    <t xml:space="preserve">Återbetalning av tidigare infriade statliga garantier </t>
  </si>
  <si>
    <t xml:space="preserve">Återbetalning av lokaliseringslån </t>
  </si>
  <si>
    <t xml:space="preserve">Återbetalning av allmänna studielån </t>
  </si>
  <si>
    <t xml:space="preserve">Återbetalning av studiemedel </t>
  </si>
  <si>
    <t>Återbetalning av övriga lån:</t>
  </si>
  <si>
    <t xml:space="preserve">Återbetalning av lån för svenska FN-styrkor </t>
  </si>
  <si>
    <t xml:space="preserve">Återbetalning av övriga lån </t>
  </si>
  <si>
    <t xml:space="preserve">Amortering på statskapital </t>
  </si>
  <si>
    <t xml:space="preserve">Statliga pensionsavgifter </t>
  </si>
  <si>
    <t xml:space="preserve">Övriga interventioner </t>
  </si>
  <si>
    <t xml:space="preserve">Exportbidrag </t>
  </si>
  <si>
    <t xml:space="preserve">Djurbidrag </t>
  </si>
  <si>
    <t xml:space="preserve">Offentlig lagring </t>
  </si>
  <si>
    <t>Bidrag från Europeiska jordbruksfonden 
för landsbygdsutveckling 2007–2013</t>
  </si>
  <si>
    <t>Bidrag från Europeiska jordbruksfonden för landsbygdsutveckling 2014-2020</t>
  </si>
  <si>
    <t>Bidrag från Europeiska jordbruksfonden för landsbygdsutveckling 2021-2027</t>
  </si>
  <si>
    <t>Bidrag från Europeiska havs- och fiskerifonden 2014-2020</t>
  </si>
  <si>
    <t>Bidrag från Europeiska havs- och fiskerifonden 2021-2027</t>
  </si>
  <si>
    <t>Bidrag från Europeiska regionala utvecklingsfonden 2014-2020</t>
  </si>
  <si>
    <t>Bidrag från Europeiska regionala utvecklingsfonden 2021-2027</t>
  </si>
  <si>
    <t>Bidrag från Europeiska socialfonden 2014-2020</t>
  </si>
  <si>
    <t>Bidrag från Europeiska socialfonden 2021-2027</t>
  </si>
  <si>
    <t xml:space="preserve">Bidrag till transeuropeiska nätverk </t>
  </si>
  <si>
    <t>Bidrag från Europeiska Faciliteten för återhämtning och resiliens</t>
  </si>
  <si>
    <t xml:space="preserve">Övriga bidrag från EU </t>
  </si>
  <si>
    <t>Jordbrukstullar och sockeravgifter</t>
  </si>
  <si>
    <t>Utjämningsavgift för LSS-kostnader</t>
  </si>
  <si>
    <t>Avräknad mervärdesskatt, statliga myndigheter</t>
  </si>
  <si>
    <t>Kompensation för mervärdesskatt, kommuner</t>
  </si>
  <si>
    <t>Intäkter från handel med elcertifikat</t>
  </si>
  <si>
    <t>Stöd vid korttidsarbete</t>
  </si>
  <si>
    <t>Summa inkomster</t>
  </si>
  <si>
    <t>Specifikation av budgetens utgifter för 2023</t>
  </si>
  <si>
    <t>13 Myndigheten för Totalförsvarsanalys</t>
  </si>
  <si>
    <t>7</t>
  </si>
  <si>
    <t>8</t>
  </si>
  <si>
    <t>6 Stöd till främjande av en aktiv och meningsfull fritid för barn och unga</t>
  </si>
  <si>
    <t>7 Stöd för att förebygga ohälsa och ensamhet bland äldre</t>
  </si>
  <si>
    <t>6 Europeiska socialfonden m.m. för perioden 2014-2020</t>
  </si>
  <si>
    <t>3 Omställningsstudiestöd</t>
  </si>
  <si>
    <t>7 Maxtaxa i förskola, fritidshem och annan pedagogisk verksamhet samt kvalitetshöjande åtgärder inom förskola</t>
  </si>
  <si>
    <t>7 Kungl. biblioteket</t>
  </si>
  <si>
    <t>19</t>
  </si>
  <si>
    <t>3 Europeiska regionala utvecklingsfonden perioden 2014-2020</t>
  </si>
  <si>
    <t>4 Europeiska regionala utvecklingsfonden och Fonden för en rättvis omställning perioden 2021-2027</t>
  </si>
  <si>
    <t>18 Industriklivet</t>
  </si>
  <si>
    <t>19 Åtgärder för ras- och skredsäkring längs Göta älv</t>
  </si>
  <si>
    <t>20 Driftstöd för bio-CCS</t>
  </si>
  <si>
    <t>21 Kompetenslyft för klimatomställningen</t>
  </si>
  <si>
    <t>3 Insatser för fossilfri elproduktion</t>
  </si>
  <si>
    <t>5 Energimarknadsinspektionen</t>
  </si>
  <si>
    <t>6 Elberedskap</t>
  </si>
  <si>
    <t>7 Avgifter till internationella organisationer</t>
  </si>
  <si>
    <t>8 Energi- och klimatomställning på lokal och regional nivå m.m</t>
  </si>
  <si>
    <t>9 Elsäkerhetsverket</t>
  </si>
  <si>
    <t>10 Laddinfrastruktur</t>
  </si>
  <si>
    <t>11 Biogasstöd</t>
  </si>
  <si>
    <t>18 Lån till körkort</t>
  </si>
  <si>
    <t>19 Obemannad luftfart</t>
  </si>
  <si>
    <t>30 Nationell medfinansiering till den gemensamma jordbrukspolitiken 2023-2027</t>
  </si>
  <si>
    <t>31 Finansiering från EU-budgeten till den gemensamma jordbrukspolitikens andra pelare 2023-2027</t>
  </si>
  <si>
    <t>7 Turismfrämjande</t>
  </si>
  <si>
    <t>24 Elstöd</t>
  </si>
  <si>
    <t>25</t>
  </si>
  <si>
    <t>26</t>
  </si>
  <si>
    <t>27</t>
  </si>
  <si>
    <t>Specifikation av ändrade ramar för utgiftsområden och ändrade och nya anslag 2023</t>
  </si>
  <si>
    <t>Ändring</t>
  </si>
  <si>
    <t>CalcUtgiftsområde</t>
  </si>
  <si>
    <t>CalcNr</t>
  </si>
  <si>
    <t>CalcMainNr</t>
  </si>
  <si>
    <t>OrgVal</t>
  </si>
  <si>
    <t>Text</t>
  </si>
  <si>
    <t>Nr</t>
  </si>
  <si>
    <t>CalcIsSum</t>
  </si>
  <si>
    <t>Sum</t>
  </si>
  <si>
    <t>Parameter7</t>
  </si>
  <si>
    <t>HuvudKategori</t>
  </si>
  <si>
    <t>Kategori</t>
  </si>
  <si>
    <t>SubKategori</t>
  </si>
  <si>
    <t>CalcText</t>
  </si>
  <si>
    <t>Grand Total</t>
  </si>
  <si>
    <t>Source</t>
  </si>
  <si>
    <t>Utgifter2023</t>
  </si>
  <si>
    <t>Medborgarkronor</t>
  </si>
  <si>
    <t>MedborgarKronorMånad</t>
  </si>
  <si>
    <t>Sum of MedborgarKronorMånad</t>
  </si>
  <si>
    <t>2 Mediemyndigheten</t>
  </si>
  <si>
    <t>18 Utbetalningsmyndigheten</t>
  </si>
  <si>
    <t>4 Kompensation förhöjt grundavdrag födda 1957</t>
  </si>
  <si>
    <t>6 Forskning, utredningar och andra insatser rörande säkerhetspolitik, rustningskontroll, nedrustning och icke-spridning</t>
  </si>
  <si>
    <t>13 Myndigheten för vård- och omsorgsanalys</t>
  </si>
  <si>
    <t>14 Civilt försvar inom hälso- och sjukvård</t>
  </si>
  <si>
    <t>Integration och jämställdhet</t>
  </si>
  <si>
    <t>1 Integration</t>
  </si>
  <si>
    <t>1 Integrationsåtgärder</t>
  </si>
  <si>
    <t>4 Utanförskap</t>
  </si>
  <si>
    <t>1 Åtgärder mot utanförskap</t>
  </si>
  <si>
    <t>7 Europeiska socialfonden+ m.m. för perioden 2021–2027</t>
  </si>
  <si>
    <t>4 Statens utgifter för räntor på studielån</t>
  </si>
  <si>
    <t>15 Statligt stöd för stärkt kunskapsutveckling</t>
  </si>
  <si>
    <t>36 Stockholms konstnärliga högskola: Forskning och utbildning på forskarnivå</t>
  </si>
  <si>
    <t>54 Konstfack: Forskning och utbildning på forskarnivå</t>
  </si>
  <si>
    <t>56 Kungl. Konsthögskolan: Forskning och utbildning på forskarnivå</t>
  </si>
  <si>
    <t>58 Kungl. Musikhögskolan i Stockholm: Forskning och utbildning på forskarnivå</t>
  </si>
  <si>
    <t>4 Stöd till taltidningar</t>
  </si>
  <si>
    <t>1 Statsbidrag till studieförbund</t>
  </si>
  <si>
    <t>2 Statsbidrag till folkhögskolor</t>
  </si>
  <si>
    <t>3 Bidrag till tolkutbildning</t>
  </si>
  <si>
    <t>Klimat, miljö och natur</t>
  </si>
  <si>
    <t>3 Energiforskning</t>
  </si>
  <si>
    <t>4 Energimarknadsinspektionen</t>
  </si>
  <si>
    <t>5 Energiplanering</t>
  </si>
  <si>
    <t>6 Avgifter till internationella organisationer</t>
  </si>
  <si>
    <t>7 Elsäkerhetsverket</t>
  </si>
  <si>
    <t>8 Laddinfrastruktur</t>
  </si>
  <si>
    <t>9 Biogasstöd</t>
  </si>
  <si>
    <t>10 Energiberedskap</t>
  </si>
  <si>
    <t>11 Elberedskap</t>
  </si>
  <si>
    <t>12 Nationell medfinansiering till den gemensamma jordbrukspolitiken 2023-2027</t>
  </si>
  <si>
    <t>13 Finansiering från EU-budgeten till den gemensamma jordbrukspolitikens andra pelare 2023-2027</t>
  </si>
  <si>
    <t>26 Slakterikontroll</t>
  </si>
  <si>
    <t>Utgifter2024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</si>
</sst>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9"/>
      <name val="Arial"/>
      <family val="2"/>
    </font>
    <font>
      <sz val="7.5"/>
      <name val="Arial"/>
      <family val="2"/>
    </font>
    <font>
      <sz val="7"/>
      <name val="Arial"/>
      <family val="2"/>
    </font>
    <font>
      <b/>
      <sz val="8"/>
      <name val="Arial"/>
      <family val="2"/>
    </font>
    <font>
      <sz val="8"/>
      <name val="Arial"/>
      <family val="2"/>
    </font>
    <font>
      <b/>
      <sz val="11"/>
      <color theme="1"/>
      <name val="Calibri"/>
      <family val="2"/>
      <scheme val="minor"/>
    </font>
    <font>
      <sz val="11"/>
      <color theme="0"/>
      <name val="Calibri"/>
      <family val="2"/>
      <scheme val="minor"/>
    </font>
    <font>
      <i/>
      <sz val="11"/>
      <color theme="1"/>
      <name val="Calibri"/>
      <family val="2"/>
      <scheme val="minor"/>
    </font>
    <font>
      <b/>
      <sz val="11"/>
      <name val="Calibri"/>
      <family val="2"/>
    </font>
    <font>
      <b/>
      <sz val="12"/>
      <name val="Calibri"/>
      <family val="2"/>
    </font>
    <font>
      <b/>
      <sz val="9"/>
      <color theme="1"/>
      <name val="Arial"/>
      <family val="2"/>
    </font>
    <font>
      <sz val="7.5"/>
      <color theme="1"/>
      <name val="Arial"/>
      <family val="2"/>
    </font>
    <font>
      <sz val="7"/>
      <color theme="1"/>
      <name val="Arial"/>
      <family val="2"/>
    </font>
    <font>
      <b/>
      <sz val="8"/>
      <color theme="1"/>
      <name val="Arial"/>
      <family val="2"/>
    </font>
    <font>
      <sz val="8"/>
      <color theme="1"/>
      <name val="Arial"/>
      <family val="2"/>
    </font>
    <font>
      <b/>
      <sz val="8"/>
      <name val="Arial"/>
      <family val="2"/>
    </font>
    <font>
      <i/>
      <sz val="8"/>
      <name val="Arial"/>
      <family val="2"/>
    </font>
    <font>
      <sz val="8"/>
      <name val="Arial"/>
      <family val="2"/>
    </font>
    <font>
      <b/>
      <sz val="9"/>
      <name val="Arial"/>
      <family val="2"/>
    </font>
    <font>
      <sz val="7.5"/>
      <name val="Arial"/>
      <family val="2"/>
    </font>
    <font>
      <sz val="7"/>
      <name val="Arial"/>
      <family val="2"/>
    </font>
    <font>
      <sz val="8"/>
      <name val="Calibri"/>
      <family val="2"/>
      <scheme val="minor"/>
    </font>
    <font>
      <sz val="7"/>
      <color theme="0"/>
      <name val="Arial"/>
      <family val="2"/>
    </font>
    <font>
      <sz val="11"/>
      <color rgb="FF202124"/>
      <name val="Arial"/>
      <family val="2"/>
    </font>
  </fonts>
  <fills count="3">
    <fill>
      <patternFill patternType="none"/>
    </fill>
    <fill>
      <patternFill patternType="gray125"/>
    </fill>
    <fill>
      <patternFill patternType="solid">
        <fgColor theme="3" tint="-0.249977111117893"/>
        <bgColor indexed="64"/>
      </patternFill>
    </fill>
  </fills>
  <borders count="7">
    <border>
      <left/>
      <right/>
      <top/>
      <bottom/>
      <diagonal/>
    </border>
    <border>
      <left/>
      <right/>
      <top/>
      <bottom style="thin">
        <color rgb="FF000000"/>
      </bottom>
      <diagonal/>
    </border>
    <border>
      <left/>
      <right/>
      <top/>
      <bottom style="medium">
        <color rgb="FF000000"/>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s>
  <cellStyleXfs count="1">
    <xf numFmtId="0" fontId="0" fillId="0" borderId="0"/>
  </cellStyleXfs>
  <cellXfs count="128">
    <xf numFmtId="0" fontId="0" fillId="0" borderId="0" xfId="0"/>
    <xf numFmtId="0" fontId="1" fillId="0" borderId="0" xfId="0" applyFont="1" applyAlignment="1">
      <alignment horizontal="left"/>
    </xf>
    <xf numFmtId="0" fontId="0" fillId="0" borderId="1" xfId="0" applyBorder="1"/>
    <xf numFmtId="0" fontId="2" fillId="0" borderId="0" xfId="0" applyFont="1" applyAlignment="1">
      <alignment horizontal="left"/>
    </xf>
    <xf numFmtId="0" fontId="2" fillId="0" borderId="0" xfId="0" applyFont="1"/>
    <xf numFmtId="0" fontId="3" fillId="0" borderId="2" xfId="0" applyFont="1" applyBorder="1" applyAlignment="1">
      <alignment horizontal="left" wrapText="1"/>
    </xf>
    <xf numFmtId="0" fontId="4" fillId="0" borderId="1" xfId="0" applyFont="1" applyBorder="1" applyAlignment="1">
      <alignment horizontal="left" wrapText="1"/>
    </xf>
    <xf numFmtId="3" fontId="4" fillId="0" borderId="1" xfId="0" applyNumberFormat="1" applyFont="1" applyBorder="1" applyAlignment="1">
      <alignment horizontal="right" wrapText="1"/>
    </xf>
    <xf numFmtId="0" fontId="5" fillId="0" borderId="1" xfId="0" applyFont="1" applyBorder="1" applyAlignment="1">
      <alignment horizontal="left" wrapText="1"/>
    </xf>
    <xf numFmtId="3" fontId="5" fillId="0" borderId="1" xfId="0" applyNumberFormat="1" applyFont="1" applyBorder="1" applyAlignment="1">
      <alignment horizontal="right" wrapText="1"/>
    </xf>
    <xf numFmtId="0" fontId="4" fillId="0" borderId="2" xfId="0" applyFont="1" applyBorder="1" applyAlignment="1">
      <alignment horizontal="left" wrapText="1"/>
    </xf>
    <xf numFmtId="3" fontId="4" fillId="0" borderId="2" xfId="0" applyNumberFormat="1" applyFont="1" applyBorder="1" applyAlignment="1">
      <alignment horizontal="right" wrapText="1"/>
    </xf>
    <xf numFmtId="0" fontId="5" fillId="0" borderId="2" xfId="0" applyFont="1" applyBorder="1" applyAlignment="1">
      <alignment wrapText="1"/>
    </xf>
    <xf numFmtId="0" fontId="0" fillId="0" borderId="3" xfId="0" applyBorder="1" applyAlignment="1">
      <alignment horizontal="left"/>
    </xf>
    <xf numFmtId="0" fontId="0" fillId="0" borderId="3" xfId="0" applyBorder="1"/>
    <xf numFmtId="3" fontId="8" fillId="0" borderId="3" xfId="0" applyNumberFormat="1" applyFont="1" applyBorder="1"/>
    <xf numFmtId="0" fontId="0" fillId="0" borderId="0" xfId="0" applyAlignment="1">
      <alignment horizontal="left"/>
    </xf>
    <xf numFmtId="3" fontId="8" fillId="0" borderId="0" xfId="0" applyNumberFormat="1" applyFont="1"/>
    <xf numFmtId="0" fontId="6" fillId="0" borderId="0" xfId="0" applyFont="1"/>
    <xf numFmtId="3" fontId="6" fillId="0" borderId="0" xfId="0" applyNumberFormat="1" applyFont="1"/>
    <xf numFmtId="3" fontId="0" fillId="0" borderId="0" xfId="0" applyNumberFormat="1"/>
    <xf numFmtId="0" fontId="9" fillId="0" borderId="0" xfId="0" applyFont="1" applyAlignment="1">
      <alignment horizontal="left"/>
    </xf>
    <xf numFmtId="0" fontId="9" fillId="0" borderId="0" xfId="0" applyFont="1" applyAlignment="1">
      <alignment wrapText="1"/>
    </xf>
    <xf numFmtId="3" fontId="9" fillId="0" borderId="0" xfId="0" applyNumberFormat="1" applyFont="1" applyAlignment="1">
      <alignment horizontal="right" vertical="top"/>
    </xf>
    <xf numFmtId="0" fontId="8" fillId="0" borderId="0" xfId="0" applyFont="1" applyAlignment="1">
      <alignment horizontal="left"/>
    </xf>
    <xf numFmtId="0" fontId="8" fillId="0" borderId="0" xfId="0" applyFont="1" applyAlignment="1">
      <alignment wrapText="1"/>
    </xf>
    <xf numFmtId="3" fontId="8" fillId="0" borderId="0" xfId="0" applyNumberFormat="1" applyFont="1" applyAlignment="1">
      <alignment horizontal="right" vertical="top"/>
    </xf>
    <xf numFmtId="0" fontId="0" fillId="0" borderId="0" xfId="0" applyAlignment="1">
      <alignment wrapText="1"/>
    </xf>
    <xf numFmtId="3" fontId="0" fillId="0" borderId="0" xfId="0" applyNumberFormat="1" applyAlignment="1">
      <alignment horizontal="right" vertical="top"/>
    </xf>
    <xf numFmtId="0" fontId="0" fillId="0" borderId="4" xfId="0" applyBorder="1" applyAlignment="1">
      <alignment horizontal="left"/>
    </xf>
    <xf numFmtId="0" fontId="0" fillId="0" borderId="4" xfId="0" applyBorder="1" applyAlignment="1">
      <alignment wrapText="1"/>
    </xf>
    <xf numFmtId="3" fontId="0" fillId="0" borderId="4" xfId="0" applyNumberFormat="1" applyBorder="1" applyAlignment="1">
      <alignment horizontal="right" vertical="top"/>
    </xf>
    <xf numFmtId="0" fontId="10" fillId="0" borderId="0" xfId="0" applyFont="1" applyAlignment="1">
      <alignment wrapText="1"/>
    </xf>
    <xf numFmtId="3" fontId="10" fillId="0" borderId="0" xfId="0" applyNumberFormat="1" applyFont="1" applyAlignment="1">
      <alignment horizontal="right" vertical="top"/>
    </xf>
    <xf numFmtId="0" fontId="10" fillId="0" borderId="4" xfId="0" applyFont="1" applyBorder="1" applyAlignment="1">
      <alignment wrapText="1"/>
    </xf>
    <xf numFmtId="0" fontId="0" fillId="0" borderId="4" xfId="0" applyBorder="1"/>
    <xf numFmtId="3" fontId="10" fillId="0" borderId="4" xfId="0" applyNumberFormat="1" applyFont="1" applyBorder="1" applyAlignment="1">
      <alignment horizontal="right" vertical="top"/>
    </xf>
    <xf numFmtId="0" fontId="10" fillId="0" borderId="0" xfId="0" applyFont="1" applyAlignment="1">
      <alignment horizontal="left"/>
    </xf>
    <xf numFmtId="0" fontId="10" fillId="0" borderId="4" xfId="0" applyFont="1" applyBorder="1" applyAlignment="1">
      <alignment horizontal="left"/>
    </xf>
    <xf numFmtId="0" fontId="0" fillId="0" borderId="0" xfId="0" applyAlignment="1">
      <alignment horizontal="left" wrapText="1"/>
    </xf>
    <xf numFmtId="0" fontId="9" fillId="0" borderId="4" xfId="0" applyFont="1" applyBorder="1" applyAlignment="1">
      <alignment horizontal="left"/>
    </xf>
    <xf numFmtId="0" fontId="9" fillId="0" borderId="4" xfId="0" applyFont="1" applyBorder="1" applyAlignment="1">
      <alignment wrapText="1"/>
    </xf>
    <xf numFmtId="3" fontId="10" fillId="0" borderId="0" xfId="0" applyNumberFormat="1" applyFont="1"/>
    <xf numFmtId="3" fontId="10" fillId="0" borderId="4" xfId="0" applyNumberFormat="1" applyFont="1" applyBorder="1"/>
    <xf numFmtId="3" fontId="10" fillId="0" borderId="0" xfId="0" applyNumberFormat="1" applyFont="1" applyAlignment="1">
      <alignment vertical="top"/>
    </xf>
    <xf numFmtId="3" fontId="10" fillId="0" borderId="4" xfId="0" applyNumberFormat="1" applyFont="1" applyBorder="1" applyAlignment="1">
      <alignment vertical="top"/>
    </xf>
    <xf numFmtId="3" fontId="0" fillId="0" borderId="3" xfId="0" applyNumberFormat="1" applyBorder="1"/>
    <xf numFmtId="0" fontId="11" fillId="0" borderId="0" xfId="0" applyFont="1" applyAlignment="1">
      <alignment horizontal="left" vertical="center" indent="7"/>
    </xf>
    <xf numFmtId="0" fontId="12" fillId="0" borderId="0" xfId="0" applyFont="1" applyAlignment="1">
      <alignment vertical="center"/>
    </xf>
    <xf numFmtId="0" fontId="11" fillId="0" borderId="0" xfId="0" applyFont="1" applyAlignment="1">
      <alignment horizontal="left" vertical="center"/>
    </xf>
    <xf numFmtId="0" fontId="0" fillId="0" borderId="0" xfId="0" applyAlignment="1">
      <alignment vertical="center"/>
    </xf>
    <xf numFmtId="0" fontId="13" fillId="0" borderId="0" xfId="0" applyFont="1" applyAlignment="1">
      <alignment horizontal="righ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3" fontId="14" fillId="0" borderId="3" xfId="0" applyNumberFormat="1" applyFont="1" applyBorder="1" applyAlignment="1">
      <alignment horizontal="right" vertical="center" wrapText="1"/>
    </xf>
    <xf numFmtId="0" fontId="15" fillId="0" borderId="3" xfId="0" applyFont="1" applyBorder="1" applyAlignment="1">
      <alignment vertical="center" wrapText="1"/>
    </xf>
    <xf numFmtId="0" fontId="15" fillId="0" borderId="3" xfId="0" applyFont="1" applyBorder="1" applyAlignment="1">
      <alignment horizontal="left" vertical="center" wrapText="1"/>
    </xf>
    <xf numFmtId="3" fontId="15" fillId="0" borderId="3" xfId="0" applyNumberFormat="1" applyFont="1" applyBorder="1" applyAlignment="1">
      <alignment horizontal="right" vertical="center" wrapText="1"/>
    </xf>
    <xf numFmtId="0" fontId="15" fillId="0" borderId="3" xfId="0" applyFont="1" applyBorder="1" applyAlignment="1">
      <alignment horizontal="right" vertical="center" wrapText="1"/>
    </xf>
    <xf numFmtId="0" fontId="14" fillId="0" borderId="5" xfId="0" applyFont="1" applyBorder="1" applyAlignment="1">
      <alignment vertical="center" wrapText="1"/>
    </xf>
    <xf numFmtId="0" fontId="14" fillId="0" borderId="5" xfId="0" applyFont="1" applyBorder="1" applyAlignment="1">
      <alignment horizontal="left" vertical="center" wrapText="1"/>
    </xf>
    <xf numFmtId="3" fontId="14" fillId="0" borderId="5" xfId="0" applyNumberFormat="1" applyFont="1" applyBorder="1" applyAlignment="1">
      <alignment horizontal="right" vertical="center" wrapText="1"/>
    </xf>
    <xf numFmtId="20" fontId="15" fillId="0" borderId="3" xfId="0" quotePrefix="1" applyNumberFormat="1" applyFont="1" applyBorder="1" applyAlignment="1">
      <alignment horizontal="left" vertical="center" wrapText="1"/>
    </xf>
    <xf numFmtId="0" fontId="14" fillId="0" borderId="3" xfId="0" applyFont="1" applyBorder="1" applyAlignment="1">
      <alignment horizontal="right" vertical="center" wrapText="1"/>
    </xf>
    <xf numFmtId="0" fontId="14" fillId="0" borderId="5" xfId="0" applyFont="1" applyBorder="1" applyAlignment="1">
      <alignment horizontal="right" vertical="center" wrapText="1"/>
    </xf>
    <xf numFmtId="0" fontId="15" fillId="0" borderId="0" xfId="0" applyFont="1"/>
    <xf numFmtId="0" fontId="16" fillId="0" borderId="5" xfId="0" applyFont="1" applyBorder="1" applyAlignment="1">
      <alignment horizontal="left" vertical="top"/>
    </xf>
    <xf numFmtId="0" fontId="16" fillId="0" borderId="5" xfId="0" applyFont="1" applyBorder="1" applyAlignment="1">
      <alignment horizontal="left" vertical="top" wrapText="1"/>
    </xf>
    <xf numFmtId="3" fontId="16" fillId="0" borderId="5" xfId="0" applyNumberFormat="1" applyFont="1" applyBorder="1" applyAlignment="1">
      <alignment horizontal="right"/>
    </xf>
    <xf numFmtId="0" fontId="16" fillId="0" borderId="0" xfId="0" applyFont="1" applyAlignment="1">
      <alignment vertical="top"/>
    </xf>
    <xf numFmtId="3" fontId="16" fillId="0" borderId="0" xfId="0" applyNumberFormat="1" applyFont="1" applyAlignment="1">
      <alignment horizontal="right"/>
    </xf>
    <xf numFmtId="0" fontId="16" fillId="0" borderId="0" xfId="0" applyFont="1" applyAlignment="1">
      <alignment horizontal="left" vertical="top"/>
    </xf>
    <xf numFmtId="0" fontId="17" fillId="0" borderId="0" xfId="0" applyFont="1" applyAlignment="1">
      <alignment horizontal="left" vertical="top"/>
    </xf>
    <xf numFmtId="3" fontId="17" fillId="0" borderId="0" xfId="0" applyNumberFormat="1" applyFont="1" applyAlignment="1">
      <alignment horizontal="right"/>
    </xf>
    <xf numFmtId="0" fontId="18" fillId="0" borderId="0" xfId="0" applyFont="1" applyAlignment="1">
      <alignment horizontal="left" vertical="top"/>
    </xf>
    <xf numFmtId="0" fontId="18" fillId="0" borderId="0" xfId="0" applyFont="1" applyAlignment="1">
      <alignment vertical="top"/>
    </xf>
    <xf numFmtId="3" fontId="18" fillId="0" borderId="0" xfId="0" applyNumberFormat="1" applyFont="1" applyAlignment="1">
      <alignment horizontal="right"/>
    </xf>
    <xf numFmtId="0" fontId="18" fillId="0" borderId="4" xfId="0" applyFont="1" applyBorder="1" applyAlignment="1">
      <alignment horizontal="left" vertical="top"/>
    </xf>
    <xf numFmtId="0" fontId="18" fillId="0" borderId="4" xfId="0" applyFont="1" applyBorder="1" applyAlignment="1">
      <alignment vertical="top" wrapText="1"/>
    </xf>
    <xf numFmtId="3" fontId="18" fillId="0" borderId="4" xfId="0" applyNumberFormat="1" applyFont="1" applyBorder="1" applyAlignment="1">
      <alignment horizontal="right"/>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6" fillId="0" borderId="6" xfId="0" applyFont="1" applyBorder="1" applyAlignment="1">
      <alignment horizontal="left" vertical="top"/>
    </xf>
    <xf numFmtId="0" fontId="15" fillId="0" borderId="6" xfId="0" applyFont="1" applyBorder="1"/>
    <xf numFmtId="3" fontId="16" fillId="0" borderId="6" xfId="0" applyNumberFormat="1" applyFont="1" applyBorder="1" applyAlignment="1">
      <alignment horizontal="right"/>
    </xf>
    <xf numFmtId="3" fontId="16" fillId="0" borderId="0" xfId="0" applyNumberFormat="1" applyFont="1"/>
    <xf numFmtId="3" fontId="17" fillId="0" borderId="0" xfId="0" applyNumberFormat="1" applyFont="1"/>
    <xf numFmtId="0" fontId="17" fillId="0" borderId="0" xfId="0" applyFont="1" applyAlignment="1">
      <alignment vertical="top"/>
    </xf>
    <xf numFmtId="0" fontId="16" fillId="0" borderId="4" xfId="0" applyFont="1" applyBorder="1" applyAlignment="1">
      <alignment horizontal="left" vertical="top"/>
    </xf>
    <xf numFmtId="3" fontId="16" fillId="0" borderId="4" xfId="0" applyNumberFormat="1" applyFont="1" applyBorder="1" applyAlignment="1">
      <alignment horizontal="right"/>
    </xf>
    <xf numFmtId="0" fontId="16" fillId="0" borderId="4" xfId="0" applyFont="1" applyBorder="1" applyAlignment="1">
      <alignment horizontal="left"/>
    </xf>
    <xf numFmtId="0" fontId="15" fillId="0" borderId="0" xfId="0" applyFont="1" applyAlignment="1">
      <alignment horizontal="left"/>
    </xf>
    <xf numFmtId="3" fontId="15" fillId="0" borderId="0" xfId="0" applyNumberFormat="1" applyFont="1" applyAlignment="1">
      <alignment horizontal="left"/>
    </xf>
    <xf numFmtId="0" fontId="16" fillId="0" borderId="1" xfId="0" applyFont="1" applyBorder="1" applyAlignment="1">
      <alignment horizontal="left" wrapText="1"/>
    </xf>
    <xf numFmtId="3" fontId="16" fillId="0" borderId="1" xfId="0" applyNumberFormat="1" applyFont="1" applyBorder="1" applyAlignment="1">
      <alignment horizontal="right" wrapText="1"/>
    </xf>
    <xf numFmtId="0" fontId="18" fillId="0" borderId="1" xfId="0" applyFont="1" applyBorder="1" applyAlignment="1">
      <alignment horizontal="left" wrapText="1"/>
    </xf>
    <xf numFmtId="3" fontId="18" fillId="0" borderId="1" xfId="0" applyNumberFormat="1" applyFont="1" applyBorder="1" applyAlignment="1">
      <alignment horizontal="right" wrapText="1"/>
    </xf>
    <xf numFmtId="0" fontId="16" fillId="0" borderId="2" xfId="0" applyFont="1" applyBorder="1" applyAlignment="1">
      <alignment horizontal="left" wrapText="1"/>
    </xf>
    <xf numFmtId="3" fontId="16" fillId="0" borderId="2" xfId="0" applyNumberFormat="1" applyFont="1" applyBorder="1" applyAlignment="1">
      <alignment horizontal="right" wrapText="1"/>
    </xf>
    <xf numFmtId="0" fontId="19" fillId="0" borderId="0" xfId="0" applyFont="1" applyAlignment="1">
      <alignment horizontal="left"/>
    </xf>
    <xf numFmtId="0" fontId="20" fillId="0" borderId="0" xfId="0" applyFont="1" applyAlignment="1">
      <alignment horizontal="left"/>
    </xf>
    <xf numFmtId="0" fontId="20" fillId="0" borderId="0" xfId="0" applyFont="1"/>
    <xf numFmtId="0" fontId="21" fillId="0" borderId="2" xfId="0" applyFont="1" applyBorder="1" applyAlignment="1">
      <alignment horizontal="left" wrapText="1"/>
    </xf>
    <xf numFmtId="0" fontId="21" fillId="0" borderId="2" xfId="0" applyFont="1" applyBorder="1" applyAlignment="1">
      <alignment horizontal="right" wrapText="1"/>
    </xf>
    <xf numFmtId="0" fontId="18" fillId="0" borderId="2" xfId="0" applyFont="1" applyBorder="1" applyAlignment="1">
      <alignment wrapText="1"/>
    </xf>
    <xf numFmtId="0" fontId="3" fillId="0" borderId="0" xfId="0" applyFont="1" applyAlignment="1">
      <alignment horizontal="right" wrapText="1"/>
    </xf>
    <xf numFmtId="0" fontId="3" fillId="0" borderId="2" xfId="0" applyFont="1" applyBorder="1" applyAlignment="1">
      <alignment horizontal="right" vertical="top" wrapText="1"/>
    </xf>
    <xf numFmtId="3" fontId="16" fillId="0" borderId="0" xfId="0" applyNumberFormat="1" applyFont="1" applyAlignment="1">
      <alignment horizontal="right" wrapText="1"/>
    </xf>
    <xf numFmtId="0" fontId="7" fillId="2" borderId="5" xfId="0" applyFont="1" applyFill="1" applyBorder="1" applyAlignment="1">
      <alignment vertical="center"/>
    </xf>
    <xf numFmtId="0" fontId="23" fillId="2" borderId="5" xfId="0" applyFont="1" applyFill="1" applyBorder="1" applyAlignment="1">
      <alignment horizontal="right" vertical="center" wrapText="1"/>
    </xf>
    <xf numFmtId="0" fontId="23" fillId="2" borderId="0" xfId="0" applyFont="1" applyFill="1" applyAlignment="1">
      <alignment horizontal="right" vertical="center" wrapText="1"/>
    </xf>
    <xf numFmtId="0" fontId="7" fillId="2" borderId="0" xfId="0" applyFont="1" applyFill="1"/>
    <xf numFmtId="0" fontId="0" fillId="0" borderId="0" xfId="0" pivotButton="1"/>
    <xf numFmtId="0" fontId="24" fillId="0" borderId="0" xfId="0" applyFont="1"/>
    <xf numFmtId="0" fontId="14" fillId="0" borderId="0" xfId="0" applyFont="1" applyAlignment="1">
      <alignment horizontal="left" vertical="center"/>
    </xf>
    <xf numFmtId="0" fontId="15" fillId="0" borderId="0" xfId="0" applyFont="1" applyAlignment="1">
      <alignment vertical="center"/>
    </xf>
    <xf numFmtId="0" fontId="15" fillId="0" borderId="0" xfId="0" applyFont="1"/>
    <xf numFmtId="0" fontId="13" fillId="0" borderId="0" xfId="0" applyFont="1" applyAlignment="1">
      <alignment horizontal="right" wrapText="1"/>
    </xf>
    <xf numFmtId="0" fontId="13" fillId="0" borderId="5" xfId="0" applyFont="1" applyBorder="1" applyAlignment="1">
      <alignment horizontal="right" wrapText="1"/>
    </xf>
    <xf numFmtId="0" fontId="11" fillId="0" borderId="0" xfId="0" applyFont="1" applyAlignment="1">
      <alignment horizontal="left" vertical="center"/>
    </xf>
    <xf numFmtId="0" fontId="0" fillId="0" borderId="0" xfId="0" applyAlignment="1">
      <alignment vertical="center"/>
    </xf>
    <xf numFmtId="0" fontId="0" fillId="0" borderId="5" xfId="0" applyBorder="1" applyAlignment="1">
      <alignment vertical="center"/>
    </xf>
    <xf numFmtId="0" fontId="13" fillId="0" borderId="0" xfId="0" applyFont="1" applyAlignment="1">
      <alignment horizontal="right" vertical="center" wrapText="1"/>
    </xf>
    <xf numFmtId="0" fontId="13" fillId="0" borderId="5" xfId="0" applyFont="1" applyBorder="1" applyAlignment="1">
      <alignment horizontal="right" vertical="center" wrapText="1"/>
    </xf>
    <xf numFmtId="0" fontId="10" fillId="0" borderId="0" xfId="0" applyFont="1" applyAlignment="1">
      <alignment wrapText="1"/>
    </xf>
    <xf numFmtId="0" fontId="0" fillId="0" borderId="0" xfId="0"/>
    <xf numFmtId="0" fontId="4" fillId="0" borderId="1" xfId="0" applyFont="1" applyBorder="1" applyAlignment="1">
      <alignment horizontal="left"/>
    </xf>
    <xf numFmtId="3" fontId="24" fillId="0" borderId="0" xfId="0" applyNumberFormat="1" applyFont="1"/>
  </cellXfs>
  <cellStyles count="1">
    <cellStyle name="Normal" xfId="0" builtinId="0"/>
  </cellStyles>
  <dxfs count="1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[StatsBudget2024.xlsx]Report!PivotTable1</c:name>
    <c:fmtId val="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Statsbudget i medborgarkronor per månad 2024</a:t>
            </a:r>
          </a:p>
          <a:p>
            <a:pPr>
              <a:defRPr/>
            </a:pPr>
            <a:r>
              <a:rPr lang="en-US" b="0"/>
              <a:t>Total</a:t>
            </a:r>
            <a:r>
              <a:rPr lang="en-US" b="0" baseline="0"/>
              <a:t> 10 639</a:t>
            </a:r>
            <a:endParaRPr lang="en-US" b="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tx2">
              <a:lumMod val="60000"/>
              <a:lumOff val="40000"/>
            </a:schemeClr>
          </a:solidFill>
          <a:ln w="9525" cap="flat" cmpd="sng" algn="ctr">
            <a:solidFill>
              <a:schemeClr val="tx2">
                <a:lumMod val="7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495581237253569E-2"/>
          <c:y val="0.1106401384083045"/>
          <c:w val="0.97008837525492864"/>
          <c:h val="0.37339413671906929"/>
        </c:manualLayout>
      </c:layout>
      <c:barChart>
        <c:barDir val="col"/>
        <c:grouping val="clustered"/>
        <c:varyColors val="0"/>
        <c:ser>
          <c:idx val="0"/>
          <c:order val="0"/>
          <c:tx>
            <c:strRef>
              <c:f>Report!$F$9</c:f>
              <c:strCache>
                <c:ptCount val="1"/>
                <c:pt idx="0">
                  <c:v>Total</c:v>
                </c:pt>
              </c:strCache>
            </c:strRef>
          </c:tx>
          <c:spPr>
            <a:solidFill>
              <a:schemeClr val="tx2">
                <a:lumMod val="60000"/>
                <a:lumOff val="40000"/>
              </a:schemeClr>
            </a:solidFill>
            <a:ln w="9525" cap="flat" cmpd="sng" algn="ctr">
              <a:solidFill>
                <a:schemeClr val="tx2">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Report!$D$10:$E$37</c:f>
              <c:strCache>
                <c:ptCount val="27"/>
                <c:pt idx="0">
                  <c:v>Allmänna bidrag till kommuner</c:v>
                </c:pt>
                <c:pt idx="1">
                  <c:v>Försvar och samhällets krisberedskap</c:v>
                </c:pt>
                <c:pt idx="2">
                  <c:v>Ekonomisk trygghet vid sjukdom och funktionsnedsättning</c:v>
                </c:pt>
                <c:pt idx="3">
                  <c:v>Hälsovård, sjukvård och social omsorg</c:v>
                </c:pt>
                <c:pt idx="4">
                  <c:v>Ekonomisk trygghet för familjer och barn</c:v>
                </c:pt>
                <c:pt idx="5">
                  <c:v>Utbildning och universitetsforskning</c:v>
                </c:pt>
                <c:pt idx="6">
                  <c:v>Arbetsmarknad och arbetsliv</c:v>
                </c:pt>
                <c:pt idx="7">
                  <c:v>Kommunikationer</c:v>
                </c:pt>
                <c:pt idx="8">
                  <c:v>Rättsväsendet</c:v>
                </c:pt>
                <c:pt idx="9">
                  <c:v>Ekonomisk trygghet vid ålderdom</c:v>
                </c:pt>
                <c:pt idx="10">
                  <c:v>Internationellt bistånd</c:v>
                </c:pt>
                <c:pt idx="11">
                  <c:v>Avgiften till Europeiska unionen</c:v>
                </c:pt>
                <c:pt idx="12">
                  <c:v>Studiestöd</c:v>
                </c:pt>
                <c:pt idx="13">
                  <c:v>Areella näringar, landsbygd och livsmedel</c:v>
                </c:pt>
                <c:pt idx="14">
                  <c:v>Samhällsekonomi och finansförvaltning</c:v>
                </c:pt>
                <c:pt idx="15">
                  <c:v>Statsskuldsräntor m.m.</c:v>
                </c:pt>
                <c:pt idx="16">
                  <c:v>Klimat, miljö och natur</c:v>
                </c:pt>
                <c:pt idx="17">
                  <c:v>Rikets styrelse</c:v>
                </c:pt>
                <c:pt idx="18">
                  <c:v>Skatt, tull och exekution</c:v>
                </c:pt>
                <c:pt idx="19">
                  <c:v>Kultur, medier, trossamfund och fritid</c:v>
                </c:pt>
                <c:pt idx="20">
                  <c:v>Migration</c:v>
                </c:pt>
                <c:pt idx="21">
                  <c:v>Näringsliv</c:v>
                </c:pt>
                <c:pt idx="22">
                  <c:v>Samhällsplanering, bostadsförsörjning och byggande samt konsumentpolitik</c:v>
                </c:pt>
                <c:pt idx="23">
                  <c:v>Energi</c:v>
                </c:pt>
                <c:pt idx="24">
                  <c:v>Integration och jämställdhet</c:v>
                </c:pt>
                <c:pt idx="25">
                  <c:v>Regional utveckling</c:v>
                </c:pt>
                <c:pt idx="26">
                  <c:v>Internationell samverkan</c:v>
                </c:pt>
              </c:strCache>
            </c:strRef>
          </c:cat>
          <c:val>
            <c:numRef>
              <c:f>Report!$F$10:$F$37</c:f>
              <c:numCache>
                <c:formatCode>#,##0</c:formatCode>
                <c:ptCount val="27"/>
                <c:pt idx="0">
                  <c:v>1376.8385680294343</c:v>
                </c:pt>
                <c:pt idx="1">
                  <c:v>995.88921734511791</c:v>
                </c:pt>
                <c:pt idx="2">
                  <c:v>923.58333421814905</c:v>
                </c:pt>
                <c:pt idx="3">
                  <c:v>871.05574440050702</c:v>
                </c:pt>
                <c:pt idx="4">
                  <c:v>837.97365448604069</c:v>
                </c:pt>
                <c:pt idx="5">
                  <c:v>785.7562162727213</c:v>
                </c:pt>
                <c:pt idx="6">
                  <c:v>727.28215932193791</c:v>
                </c:pt>
                <c:pt idx="7">
                  <c:v>654.72396151708972</c:v>
                </c:pt>
                <c:pt idx="8">
                  <c:v>600.63196223556008</c:v>
                </c:pt>
                <c:pt idx="9">
                  <c:v>476.46127155347847</c:v>
                </c:pt>
                <c:pt idx="10">
                  <c:v>384.18483730514458</c:v>
                </c:pt>
                <c:pt idx="11">
                  <c:v>322.00820584403073</c:v>
                </c:pt>
                <c:pt idx="12">
                  <c:v>241.31112559680815</c:v>
                </c:pt>
                <c:pt idx="13">
                  <c:v>189.39149106867029</c:v>
                </c:pt>
                <c:pt idx="14">
                  <c:v>164.96328583642637</c:v>
                </c:pt>
                <c:pt idx="15">
                  <c:v>161.59894792884867</c:v>
                </c:pt>
                <c:pt idx="16">
                  <c:v>152.53084309537854</c:v>
                </c:pt>
                <c:pt idx="17">
                  <c:v>150.65854146726707</c:v>
                </c:pt>
                <c:pt idx="18">
                  <c:v>133.15178337132983</c:v>
                </c:pt>
                <c:pt idx="19">
                  <c:v>131.50798539851849</c:v>
                </c:pt>
                <c:pt idx="20">
                  <c:v>109.0873005941411</c:v>
                </c:pt>
                <c:pt idx="21">
                  <c:v>75.464548784440169</c:v>
                </c:pt>
                <c:pt idx="22">
                  <c:v>48.047910115870401</c:v>
                </c:pt>
                <c:pt idx="23">
                  <c:v>44.274913755749402</c:v>
                </c:pt>
                <c:pt idx="24">
                  <c:v>31.745828599569318</c:v>
                </c:pt>
                <c:pt idx="25">
                  <c:v>30.985937813635566</c:v>
                </c:pt>
                <c:pt idx="26">
                  <c:v>17.964318416351794</c:v>
                </c:pt>
              </c:numCache>
            </c:numRef>
          </c:val>
          <c:extLst>
            <c:ext xmlns:c16="http://schemas.microsoft.com/office/drawing/2014/chart" uri="{C3380CC4-5D6E-409C-BE32-E72D297353CC}">
              <c16:uniqueId val="{00000000-2731-429A-8978-B18F974C9D24}"/>
            </c:ext>
          </c:extLst>
        </c:ser>
        <c:dLbls>
          <c:dLblPos val="inEnd"/>
          <c:showLegendKey val="0"/>
          <c:showVal val="1"/>
          <c:showCatName val="0"/>
          <c:showSerName val="0"/>
          <c:showPercent val="0"/>
          <c:showBubbleSize val="0"/>
        </c:dLbls>
        <c:gapWidth val="10"/>
        <c:axId val="493589856"/>
        <c:axId val="493573056"/>
      </c:barChart>
      <c:catAx>
        <c:axId val="493589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93573056"/>
        <c:crosses val="autoZero"/>
        <c:auto val="1"/>
        <c:lblAlgn val="ctr"/>
        <c:lblOffset val="100"/>
        <c:noMultiLvlLbl val="0"/>
      </c:catAx>
      <c:valAx>
        <c:axId val="493573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93589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[StatsBudget2024.xlsx]Compare!PivotTable1</c:name>
    <c:fmtId val="1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Statsbudget i medborgarkronor per månad 2024</a:t>
            </a:r>
          </a:p>
          <a:p>
            <a:pPr>
              <a:defRPr/>
            </a:pPr>
            <a:r>
              <a:rPr lang="en-US" b="0"/>
              <a:t>Total</a:t>
            </a:r>
            <a:r>
              <a:rPr lang="en-US" b="0" baseline="0"/>
              <a:t> 10 639</a:t>
            </a:r>
            <a:endParaRPr lang="en-US" b="0"/>
          </a:p>
        </c:rich>
      </c:tx>
      <c:layout>
        <c:manualLayout>
          <c:xMode val="edge"/>
          <c:yMode val="edge"/>
          <c:x val="0.26719696656645137"/>
          <c:y val="2.388119682135629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tx2">
              <a:lumMod val="60000"/>
              <a:lumOff val="40000"/>
            </a:schemeClr>
          </a:solidFill>
          <a:ln w="9525" cap="flat" cmpd="sng" algn="ctr">
            <a:solidFill>
              <a:schemeClr val="tx2">
                <a:lumMod val="7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tx2">
              <a:lumMod val="60000"/>
              <a:lumOff val="40000"/>
            </a:schemeClr>
          </a:solidFill>
          <a:ln w="9525" cap="flat" cmpd="sng" algn="ctr">
            <a:solidFill>
              <a:schemeClr val="tx2">
                <a:lumMod val="75000"/>
              </a:schemeClr>
            </a:solidFill>
            <a:round/>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lumMod val="75000"/>
            </a:schemeClr>
          </a:solidFill>
          <a:ln w="9525" cap="flat" cmpd="sng" algn="ctr">
            <a:solidFill>
              <a:schemeClr val="accent1">
                <a:lumMod val="60000"/>
                <a:lumOff val="40000"/>
              </a:schemeClr>
            </a:solidFill>
            <a:round/>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1">
              <a:lumMod val="85000"/>
            </a:schemeClr>
          </a:solidFill>
          <a:ln w="9525" cap="flat" cmpd="sng" algn="ctr">
            <a:solidFill>
              <a:schemeClr val="bg1">
                <a:lumMod val="65000"/>
              </a:schemeClr>
            </a:solidFill>
            <a:round/>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bg1">
                      <a:lumMod val="7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495581237253569E-2"/>
          <c:y val="8.2922016206978325E-3"/>
          <c:w val="0.97008837525492864"/>
          <c:h val="0.4757421840791663"/>
        </c:manualLayout>
      </c:layout>
      <c:barChart>
        <c:barDir val="col"/>
        <c:grouping val="clustered"/>
        <c:varyColors val="0"/>
        <c:ser>
          <c:idx val="0"/>
          <c:order val="0"/>
          <c:tx>
            <c:strRef>
              <c:f>Compare!$F$9:$F$10</c:f>
              <c:strCache>
                <c:ptCount val="1"/>
                <c:pt idx="0">
                  <c:v>Utgifter2023</c:v>
                </c:pt>
              </c:strCache>
            </c:strRef>
          </c:tx>
          <c:spPr>
            <a:solidFill>
              <a:schemeClr val="bg1">
                <a:lumMod val="85000"/>
              </a:schemeClr>
            </a:solidFill>
            <a:ln w="9525" cap="flat" cmpd="sng" algn="ctr">
              <a:solidFill>
                <a:schemeClr val="bg1">
                  <a:lumMod val="65000"/>
                </a:schemeClr>
              </a:solidFill>
              <a:round/>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bg1">
                        <a:lumMod val="7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Compare!$D$11:$E$40</c:f>
              <c:strCache>
                <c:ptCount val="29"/>
                <c:pt idx="0">
                  <c:v>Allmänna bidrag till kommuner</c:v>
                </c:pt>
                <c:pt idx="1">
                  <c:v>Ekonomisk trygghet vid sjukdom och funktionsnedsättning</c:v>
                </c:pt>
                <c:pt idx="2">
                  <c:v>Hälsovård, sjukvård och social omsorg</c:v>
                </c:pt>
                <c:pt idx="3">
                  <c:v>Försvar och samhällets krisberedskap</c:v>
                </c:pt>
                <c:pt idx="4">
                  <c:v>Ekonomisk trygghet för familjer och barn</c:v>
                </c:pt>
                <c:pt idx="5">
                  <c:v>Utbildning och universitetsforskning</c:v>
                </c:pt>
                <c:pt idx="6">
                  <c:v>Arbetsmarknad och arbetsliv</c:v>
                </c:pt>
                <c:pt idx="7">
                  <c:v>Kommunikationer</c:v>
                </c:pt>
                <c:pt idx="8">
                  <c:v>Rättsväsendet</c:v>
                </c:pt>
                <c:pt idx="9">
                  <c:v>Internationellt bistånd</c:v>
                </c:pt>
                <c:pt idx="10">
                  <c:v>Ekonomisk trygghet vid ålderdom</c:v>
                </c:pt>
                <c:pt idx="11">
                  <c:v>Avgiften till Europeiska unionen</c:v>
                </c:pt>
                <c:pt idx="12">
                  <c:v>Studiestöd</c:v>
                </c:pt>
                <c:pt idx="13">
                  <c:v>Areella näringar, landsbygd och livsmedel</c:v>
                </c:pt>
                <c:pt idx="14">
                  <c:v>Samhällsekonomi och finansförvaltning</c:v>
                </c:pt>
                <c:pt idx="15">
                  <c:v>Rikets styrelse</c:v>
                </c:pt>
                <c:pt idx="16">
                  <c:v>Statsskuldsräntor m.m.</c:v>
                </c:pt>
                <c:pt idx="17">
                  <c:v>Kultur, medier, trossamfund och fritid</c:v>
                </c:pt>
                <c:pt idx="18">
                  <c:v>Migration</c:v>
                </c:pt>
                <c:pt idx="19">
                  <c:v>Skatt, tull och exekution</c:v>
                </c:pt>
                <c:pt idx="20">
                  <c:v>Näringsliv</c:v>
                </c:pt>
                <c:pt idx="21">
                  <c:v>Allmän miljö- och naturvård</c:v>
                </c:pt>
                <c:pt idx="22">
                  <c:v>Klimat, miljö och natur</c:v>
                </c:pt>
                <c:pt idx="23">
                  <c:v>Samhällsplanering, bostadsförsörjning och byggande samt konsumentpolitik</c:v>
                </c:pt>
                <c:pt idx="24">
                  <c:v>Energi</c:v>
                </c:pt>
                <c:pt idx="25">
                  <c:v>Regional utveckling</c:v>
                </c:pt>
                <c:pt idx="26">
                  <c:v>Jämställdhet och nyanlända invandrares etablering</c:v>
                </c:pt>
                <c:pt idx="27">
                  <c:v>Internationell samverkan</c:v>
                </c:pt>
                <c:pt idx="28">
                  <c:v>Integration och jämställdhet</c:v>
                </c:pt>
              </c:strCache>
            </c:strRef>
          </c:cat>
          <c:val>
            <c:numRef>
              <c:f>Compare!$F$11:$F$40</c:f>
              <c:numCache>
                <c:formatCode>#,##0</c:formatCode>
                <c:ptCount val="29"/>
                <c:pt idx="0">
                  <c:v>1259.9596849008317</c:v>
                </c:pt>
                <c:pt idx="1">
                  <c:v>851.14606525911711</c:v>
                </c:pt>
                <c:pt idx="2">
                  <c:v>883.15524632117706</c:v>
                </c:pt>
                <c:pt idx="3">
                  <c:v>751.38299744081883</c:v>
                </c:pt>
                <c:pt idx="4">
                  <c:v>841.00754958413302</c:v>
                </c:pt>
                <c:pt idx="5">
                  <c:v>759.6926663467691</c:v>
                </c:pt>
                <c:pt idx="6">
                  <c:v>720.59889635316699</c:v>
                </c:pt>
                <c:pt idx="7">
                  <c:v>631.41728246960986</c:v>
                </c:pt>
                <c:pt idx="8">
                  <c:v>546.27202495201539</c:v>
                </c:pt>
                <c:pt idx="9">
                  <c:v>755.05801343570045</c:v>
                </c:pt>
                <c:pt idx="10">
                  <c:v>443.01132437619964</c:v>
                </c:pt>
                <c:pt idx="11">
                  <c:v>366.84142674344207</c:v>
                </c:pt>
                <c:pt idx="12">
                  <c:v>223.22772712731921</c:v>
                </c:pt>
                <c:pt idx="13">
                  <c:v>154.93723608445299</c:v>
                </c:pt>
                <c:pt idx="14">
                  <c:v>152.12251279590527</c:v>
                </c:pt>
                <c:pt idx="15">
                  <c:v>146.11327575175949</c:v>
                </c:pt>
                <c:pt idx="16">
                  <c:v>105.2079334612924</c:v>
                </c:pt>
                <c:pt idx="17">
                  <c:v>133.30092770313499</c:v>
                </c:pt>
                <c:pt idx="18">
                  <c:v>128.11696257197696</c:v>
                </c:pt>
                <c:pt idx="19">
                  <c:v>103.35325495841332</c:v>
                </c:pt>
                <c:pt idx="20">
                  <c:v>91.232989443378116</c:v>
                </c:pt>
                <c:pt idx="21">
                  <c:v>156.29151471529107</c:v>
                </c:pt>
                <c:pt idx="23">
                  <c:v>48.777655150351876</c:v>
                </c:pt>
                <c:pt idx="24">
                  <c:v>39.546137236084455</c:v>
                </c:pt>
                <c:pt idx="25">
                  <c:v>36.262004158669228</c:v>
                </c:pt>
                <c:pt idx="26">
                  <c:v>44.507405630198349</c:v>
                </c:pt>
                <c:pt idx="27">
                  <c:v>16.751991362763917</c:v>
                </c:pt>
              </c:numCache>
            </c:numRef>
          </c:val>
          <c:extLst>
            <c:ext xmlns:c16="http://schemas.microsoft.com/office/drawing/2014/chart" uri="{C3380CC4-5D6E-409C-BE32-E72D297353CC}">
              <c16:uniqueId val="{00000000-3080-435A-B4BC-0BE675DF9A24}"/>
            </c:ext>
          </c:extLst>
        </c:ser>
        <c:ser>
          <c:idx val="1"/>
          <c:order val="1"/>
          <c:tx>
            <c:strRef>
              <c:f>Compare!$G$9:$G$10</c:f>
              <c:strCache>
                <c:ptCount val="1"/>
                <c:pt idx="0">
                  <c:v>Utgifter2024</c:v>
                </c:pt>
              </c:strCache>
            </c:strRef>
          </c:tx>
          <c:spPr>
            <a:solidFill>
              <a:schemeClr val="accent1">
                <a:lumMod val="75000"/>
              </a:schemeClr>
            </a:solidFill>
            <a:ln w="9525" cap="flat" cmpd="sng" algn="ctr">
              <a:solidFill>
                <a:schemeClr val="accent1">
                  <a:lumMod val="60000"/>
                  <a:lumOff val="40000"/>
                </a:schemeClr>
              </a:solidFill>
              <a:round/>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Compare!$D$11:$E$40</c:f>
              <c:strCache>
                <c:ptCount val="29"/>
                <c:pt idx="0">
                  <c:v>Allmänna bidrag till kommuner</c:v>
                </c:pt>
                <c:pt idx="1">
                  <c:v>Ekonomisk trygghet vid sjukdom och funktionsnedsättning</c:v>
                </c:pt>
                <c:pt idx="2">
                  <c:v>Hälsovård, sjukvård och social omsorg</c:v>
                </c:pt>
                <c:pt idx="3">
                  <c:v>Försvar och samhällets krisberedskap</c:v>
                </c:pt>
                <c:pt idx="4">
                  <c:v>Ekonomisk trygghet för familjer och barn</c:v>
                </c:pt>
                <c:pt idx="5">
                  <c:v>Utbildning och universitetsforskning</c:v>
                </c:pt>
                <c:pt idx="6">
                  <c:v>Arbetsmarknad och arbetsliv</c:v>
                </c:pt>
                <c:pt idx="7">
                  <c:v>Kommunikationer</c:v>
                </c:pt>
                <c:pt idx="8">
                  <c:v>Rättsväsendet</c:v>
                </c:pt>
                <c:pt idx="9">
                  <c:v>Internationellt bistånd</c:v>
                </c:pt>
                <c:pt idx="10">
                  <c:v>Ekonomisk trygghet vid ålderdom</c:v>
                </c:pt>
                <c:pt idx="11">
                  <c:v>Avgiften till Europeiska unionen</c:v>
                </c:pt>
                <c:pt idx="12">
                  <c:v>Studiestöd</c:v>
                </c:pt>
                <c:pt idx="13">
                  <c:v>Areella näringar, landsbygd och livsmedel</c:v>
                </c:pt>
                <c:pt idx="14">
                  <c:v>Samhällsekonomi och finansförvaltning</c:v>
                </c:pt>
                <c:pt idx="15">
                  <c:v>Rikets styrelse</c:v>
                </c:pt>
                <c:pt idx="16">
                  <c:v>Statsskuldsräntor m.m.</c:v>
                </c:pt>
                <c:pt idx="17">
                  <c:v>Kultur, medier, trossamfund och fritid</c:v>
                </c:pt>
                <c:pt idx="18">
                  <c:v>Migration</c:v>
                </c:pt>
                <c:pt idx="19">
                  <c:v>Skatt, tull och exekution</c:v>
                </c:pt>
                <c:pt idx="20">
                  <c:v>Näringsliv</c:v>
                </c:pt>
                <c:pt idx="21">
                  <c:v>Allmän miljö- och naturvård</c:v>
                </c:pt>
                <c:pt idx="22">
                  <c:v>Klimat, miljö och natur</c:v>
                </c:pt>
                <c:pt idx="23">
                  <c:v>Samhällsplanering, bostadsförsörjning och byggande samt konsumentpolitik</c:v>
                </c:pt>
                <c:pt idx="24">
                  <c:v>Energi</c:v>
                </c:pt>
                <c:pt idx="25">
                  <c:v>Regional utveckling</c:v>
                </c:pt>
                <c:pt idx="26">
                  <c:v>Jämställdhet och nyanlända invandrares etablering</c:v>
                </c:pt>
                <c:pt idx="27">
                  <c:v>Internationell samverkan</c:v>
                </c:pt>
                <c:pt idx="28">
                  <c:v>Integration och jämställdhet</c:v>
                </c:pt>
              </c:strCache>
            </c:strRef>
          </c:cat>
          <c:val>
            <c:numRef>
              <c:f>Compare!$G$11:$G$40</c:f>
              <c:numCache>
                <c:formatCode>#,##0</c:formatCode>
                <c:ptCount val="29"/>
                <c:pt idx="0">
                  <c:v>1376.8385680294343</c:v>
                </c:pt>
                <c:pt idx="1">
                  <c:v>923.58333421814893</c:v>
                </c:pt>
                <c:pt idx="2">
                  <c:v>871.0557444005068</c:v>
                </c:pt>
                <c:pt idx="3">
                  <c:v>995.88921734511814</c:v>
                </c:pt>
                <c:pt idx="4">
                  <c:v>837.97365448604057</c:v>
                </c:pt>
                <c:pt idx="5">
                  <c:v>785.75621627272153</c:v>
                </c:pt>
                <c:pt idx="6">
                  <c:v>727.28215932193757</c:v>
                </c:pt>
                <c:pt idx="7">
                  <c:v>654.72396151708972</c:v>
                </c:pt>
                <c:pt idx="8">
                  <c:v>600.63196223556008</c:v>
                </c:pt>
                <c:pt idx="9">
                  <c:v>384.18483730514453</c:v>
                </c:pt>
                <c:pt idx="10">
                  <c:v>476.46127155347847</c:v>
                </c:pt>
                <c:pt idx="11">
                  <c:v>322.00820584403073</c:v>
                </c:pt>
                <c:pt idx="12">
                  <c:v>241.31112559680818</c:v>
                </c:pt>
                <c:pt idx="13">
                  <c:v>189.39149106867029</c:v>
                </c:pt>
                <c:pt idx="14">
                  <c:v>164.96328583642645</c:v>
                </c:pt>
                <c:pt idx="15">
                  <c:v>150.6585414672671</c:v>
                </c:pt>
                <c:pt idx="16">
                  <c:v>161.59894792884867</c:v>
                </c:pt>
                <c:pt idx="17">
                  <c:v>131.50798539851846</c:v>
                </c:pt>
                <c:pt idx="18">
                  <c:v>109.0873005941411</c:v>
                </c:pt>
                <c:pt idx="19">
                  <c:v>133.15178337132983</c:v>
                </c:pt>
                <c:pt idx="20">
                  <c:v>75.464548784440169</c:v>
                </c:pt>
                <c:pt idx="22">
                  <c:v>152.53084309537854</c:v>
                </c:pt>
                <c:pt idx="23">
                  <c:v>48.047910115870401</c:v>
                </c:pt>
                <c:pt idx="24">
                  <c:v>44.274913755749402</c:v>
                </c:pt>
                <c:pt idx="25">
                  <c:v>30.985937813635566</c:v>
                </c:pt>
                <c:pt idx="27">
                  <c:v>17.964318416351798</c:v>
                </c:pt>
                <c:pt idx="28">
                  <c:v>31.745828599569318</c:v>
                </c:pt>
              </c:numCache>
            </c:numRef>
          </c:val>
          <c:extLst>
            <c:ext xmlns:c16="http://schemas.microsoft.com/office/drawing/2014/chart" uri="{C3380CC4-5D6E-409C-BE32-E72D297353CC}">
              <c16:uniqueId val="{00000001-3080-435A-B4BC-0BE675DF9A24}"/>
            </c:ext>
          </c:extLst>
        </c:ser>
        <c:dLbls>
          <c:dLblPos val="inEnd"/>
          <c:showLegendKey val="0"/>
          <c:showVal val="1"/>
          <c:showCatName val="0"/>
          <c:showSerName val="0"/>
          <c:showPercent val="0"/>
          <c:showBubbleSize val="0"/>
        </c:dLbls>
        <c:gapWidth val="2"/>
        <c:overlap val="66"/>
        <c:axId val="493589856"/>
        <c:axId val="493573056"/>
      </c:barChart>
      <c:catAx>
        <c:axId val="493589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93573056"/>
        <c:crosses val="autoZero"/>
        <c:auto val="1"/>
        <c:lblAlgn val="ctr"/>
        <c:lblOffset val="100"/>
        <c:noMultiLvlLbl val="0"/>
      </c:catAx>
      <c:valAx>
        <c:axId val="493573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93589856"/>
        <c:crosses val="autoZero"/>
        <c:crossBetween val="between"/>
      </c:valAx>
      <c:spPr>
        <a:noFill/>
        <a:ln>
          <a:noFill/>
        </a:ln>
        <a:effectLst/>
      </c:spPr>
    </c:plotArea>
    <c:legend>
      <c:legendPos val="r"/>
      <c:layout>
        <c:manualLayout>
          <c:xMode val="edge"/>
          <c:yMode val="edge"/>
          <c:x val="0.81298896838663837"/>
          <c:y val="7.1161668449473664E-2"/>
          <c:w val="7.8778877308913808E-2"/>
          <c:h val="5.7571145282026469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1828800</xdr:colOff>
      <xdr:row>13</xdr:row>
      <xdr:rowOff>104588</xdr:rowOff>
    </xdr:to>
    <mc:AlternateContent xmlns:mc="http://schemas.openxmlformats.org/markup-compatibility/2006" xmlns:a14="http://schemas.microsoft.com/office/drawing/2010/main">
      <mc:Choice Requires="a14">
        <xdr:graphicFrame macro="">
          <xdr:nvGraphicFramePr>
            <xdr:cNvPr id="2" name="CalcIsSum">
              <a:extLst>
                <a:ext uri="{FF2B5EF4-FFF2-40B4-BE49-F238E27FC236}">
                  <a16:creationId xmlns:a16="http://schemas.microsoft.com/office/drawing/2014/main" id="{AD2FF48D-C1E4-E561-FFFD-584E96A81AAB}"/>
                </a:ext>
              </a:extLst>
            </xdr:cNvPr>
            <xdr:cNvGraphicFramePr/>
          </xdr:nvGraphicFramePr>
          <xdr:xfrm>
            <a:off x="0" y="0"/>
            <a:ext cx="0" cy="0"/>
          </xdr:xfrm>
          <a:graphic>
            <a:graphicData uri="http://schemas.microsoft.com/office/drawing/2010/slicer">
              <sle:slicer xmlns:sle="http://schemas.microsoft.com/office/drawing/2010/slicer" name="CalcIsSum"/>
            </a:graphicData>
          </a:graphic>
        </xdr:graphicFrame>
      </mc:Choice>
      <mc:Fallback xmlns="">
        <xdr:sp macro="" textlink="">
          <xdr:nvSpPr>
            <xdr:cNvPr id="0" name=""/>
            <xdr:cNvSpPr>
              <a:spLocks noTextEdit="1"/>
            </xdr:cNvSpPr>
          </xdr:nvSpPr>
          <xdr:spPr>
            <a:xfrm>
              <a:off x="234950" y="14732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241300</xdr:colOff>
      <xdr:row>8</xdr:row>
      <xdr:rowOff>57150</xdr:rowOff>
    </xdr:from>
    <xdr:to>
      <xdr:col>22</xdr:col>
      <xdr:colOff>165100</xdr:colOff>
      <xdr:row>48</xdr:row>
      <xdr:rowOff>31750</xdr:rowOff>
    </xdr:to>
    <xdr:graphicFrame macro="">
      <xdr:nvGraphicFramePr>
        <xdr:cNvPr id="3" name="Chart 2">
          <a:extLst>
            <a:ext uri="{FF2B5EF4-FFF2-40B4-BE49-F238E27FC236}">
              <a16:creationId xmlns:a16="http://schemas.microsoft.com/office/drawing/2014/main" id="{4A65EB96-4230-82ED-740D-7024E5F285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14</xdr:row>
      <xdr:rowOff>0</xdr:rowOff>
    </xdr:from>
    <xdr:to>
      <xdr:col>1</xdr:col>
      <xdr:colOff>1828800</xdr:colOff>
      <xdr:row>27</xdr:row>
      <xdr:rowOff>96184</xdr:rowOff>
    </xdr:to>
    <mc:AlternateContent xmlns:mc="http://schemas.openxmlformats.org/markup-compatibility/2006">
      <mc:Choice xmlns:a14="http://schemas.microsoft.com/office/drawing/2010/main" Requires="a14">
        <xdr:graphicFrame macro="">
          <xdr:nvGraphicFramePr>
            <xdr:cNvPr id="4" name="Source">
              <a:extLst>
                <a:ext uri="{FF2B5EF4-FFF2-40B4-BE49-F238E27FC236}">
                  <a16:creationId xmlns:a16="http://schemas.microsoft.com/office/drawing/2014/main" id="{0C2854EA-1280-A915-8D72-D2B74FA54F2C}"/>
                </a:ext>
              </a:extLst>
            </xdr:cNvPr>
            <xdr:cNvGraphicFramePr/>
          </xdr:nvGraphicFramePr>
          <xdr:xfrm>
            <a:off x="0" y="0"/>
            <a:ext cx="0" cy="0"/>
          </xdr:xfrm>
          <a:graphic>
            <a:graphicData uri="http://schemas.microsoft.com/office/drawing/2010/slicer">
              <sle:slicer xmlns:sle="http://schemas.microsoft.com/office/drawing/2010/slicer" name="Source"/>
            </a:graphicData>
          </a:graphic>
        </xdr:graphicFrame>
      </mc:Choice>
      <mc:Fallback>
        <xdr:sp macro="" textlink="">
          <xdr:nvSpPr>
            <xdr:cNvPr id="0" name=""/>
            <xdr:cNvSpPr>
              <a:spLocks noTextEdit="1"/>
            </xdr:cNvSpPr>
          </xdr:nvSpPr>
          <xdr:spPr>
            <a:xfrm>
              <a:off x="231588" y="2614706"/>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144556</xdr:colOff>
      <xdr:row>39</xdr:row>
      <xdr:rowOff>162112</xdr:rowOff>
    </xdr:from>
    <xdr:to>
      <xdr:col>1</xdr:col>
      <xdr:colOff>1741768</xdr:colOff>
      <xdr:row>53</xdr:row>
      <xdr:rowOff>71532</xdr:rowOff>
    </xdr:to>
    <mc:AlternateContent xmlns:mc="http://schemas.openxmlformats.org/markup-compatibility/2006">
      <mc:Choice xmlns:a14="http://schemas.microsoft.com/office/drawing/2010/main" Requires="a14">
        <xdr:graphicFrame macro="">
          <xdr:nvGraphicFramePr>
            <xdr:cNvPr id="5" name="CalcIsSum 1">
              <a:extLst>
                <a:ext uri="{FF2B5EF4-FFF2-40B4-BE49-F238E27FC236}">
                  <a16:creationId xmlns:a16="http://schemas.microsoft.com/office/drawing/2014/main" id="{D72ADD96-2653-EF00-CDD5-73DECC9CC502}"/>
                </a:ext>
              </a:extLst>
            </xdr:cNvPr>
            <xdr:cNvGraphicFramePr/>
          </xdr:nvGraphicFramePr>
          <xdr:xfrm>
            <a:off x="0" y="0"/>
            <a:ext cx="0" cy="0"/>
          </xdr:xfrm>
          <a:graphic>
            <a:graphicData uri="http://schemas.microsoft.com/office/drawing/2010/slicer">
              <sle:slicer xmlns:sle="http://schemas.microsoft.com/office/drawing/2010/slicer" name="CalcIsSum 1"/>
            </a:graphicData>
          </a:graphic>
        </xdr:graphicFrame>
      </mc:Choice>
      <mc:Fallback>
        <xdr:sp macro="" textlink="">
          <xdr:nvSpPr>
            <xdr:cNvPr id="0" name=""/>
            <xdr:cNvSpPr>
              <a:spLocks noTextEdit="1"/>
            </xdr:cNvSpPr>
          </xdr:nvSpPr>
          <xdr:spPr>
            <a:xfrm>
              <a:off x="144556" y="7445936"/>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1828800</xdr:colOff>
      <xdr:row>13</xdr:row>
      <xdr:rowOff>104588</xdr:rowOff>
    </xdr:to>
    <mc:AlternateContent xmlns:mc="http://schemas.openxmlformats.org/markup-compatibility/2006">
      <mc:Choice xmlns:a14="http://schemas.microsoft.com/office/drawing/2010/main" Requires="a14">
        <xdr:graphicFrame macro="">
          <xdr:nvGraphicFramePr>
            <xdr:cNvPr id="2" name="CalcIsSum 2">
              <a:extLst>
                <a:ext uri="{FF2B5EF4-FFF2-40B4-BE49-F238E27FC236}">
                  <a16:creationId xmlns:a16="http://schemas.microsoft.com/office/drawing/2014/main" id="{EA6D1A57-A91A-46BA-9295-3C8248BB1745}"/>
                </a:ext>
              </a:extLst>
            </xdr:cNvPr>
            <xdr:cNvGraphicFramePr/>
          </xdr:nvGraphicFramePr>
          <xdr:xfrm>
            <a:off x="0" y="0"/>
            <a:ext cx="0" cy="0"/>
          </xdr:xfrm>
          <a:graphic>
            <a:graphicData uri="http://schemas.microsoft.com/office/drawing/2010/slicer">
              <sle:slicer xmlns:sle="http://schemas.microsoft.com/office/drawing/2010/slicer" name="CalcIsSum 2"/>
            </a:graphicData>
          </a:graphic>
        </xdr:graphicFrame>
      </mc:Choice>
      <mc:Fallback>
        <xdr:sp macro="" textlink="">
          <xdr:nvSpPr>
            <xdr:cNvPr id="0" name=""/>
            <xdr:cNvSpPr>
              <a:spLocks noTextEdit="1"/>
            </xdr:cNvSpPr>
          </xdr:nvSpPr>
          <xdr:spPr>
            <a:xfrm>
              <a:off x="231588" y="1494118"/>
              <a:ext cx="1828800" cy="103841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570006</xdr:colOff>
      <xdr:row>7</xdr:row>
      <xdr:rowOff>94503</xdr:rowOff>
    </xdr:from>
    <xdr:to>
      <xdr:col>25</xdr:col>
      <xdr:colOff>247277</xdr:colOff>
      <xdr:row>47</xdr:row>
      <xdr:rowOff>69103</xdr:rowOff>
    </xdr:to>
    <xdr:graphicFrame macro="">
      <xdr:nvGraphicFramePr>
        <xdr:cNvPr id="3" name="Chart 2">
          <a:extLst>
            <a:ext uri="{FF2B5EF4-FFF2-40B4-BE49-F238E27FC236}">
              <a16:creationId xmlns:a16="http://schemas.microsoft.com/office/drawing/2014/main" id="{BE2AD8A2-F4AA-49FC-8B34-104A235E15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14</xdr:row>
      <xdr:rowOff>0</xdr:rowOff>
    </xdr:from>
    <xdr:to>
      <xdr:col>1</xdr:col>
      <xdr:colOff>1828800</xdr:colOff>
      <xdr:row>27</xdr:row>
      <xdr:rowOff>96184</xdr:rowOff>
    </xdr:to>
    <mc:AlternateContent xmlns:mc="http://schemas.openxmlformats.org/markup-compatibility/2006">
      <mc:Choice xmlns:a14="http://schemas.microsoft.com/office/drawing/2010/main" Requires="a14">
        <xdr:graphicFrame macro="">
          <xdr:nvGraphicFramePr>
            <xdr:cNvPr id="4" name="Source 1">
              <a:extLst>
                <a:ext uri="{FF2B5EF4-FFF2-40B4-BE49-F238E27FC236}">
                  <a16:creationId xmlns:a16="http://schemas.microsoft.com/office/drawing/2014/main" id="{75AD86C1-95A1-421A-90CD-5DBE15F95F82}"/>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dr:sp macro="" textlink="">
          <xdr:nvSpPr>
            <xdr:cNvPr id="0" name=""/>
            <xdr:cNvSpPr>
              <a:spLocks noTextEdit="1"/>
            </xdr:cNvSpPr>
          </xdr:nvSpPr>
          <xdr:spPr>
            <a:xfrm>
              <a:off x="231588" y="2614706"/>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s Lilja" refreshedDate="45190.724962615743" createdVersion="8" refreshedVersion="8" minRefreshableVersion="3" recordCount="1169" xr:uid="{9D4A7597-C7FC-4734-A8BE-C44CE4DD4113}">
  <cacheSource type="worksheet">
    <worksheetSource ref="A10:N1179" sheet="DB"/>
  </cacheSource>
  <cacheFields count="14">
    <cacheField name="Source" numFmtId="0">
      <sharedItems count="2">
        <s v="Utgifter2023"/>
        <s v="Utgifter2024"/>
      </sharedItems>
    </cacheField>
    <cacheField name="Nr" numFmtId="0">
      <sharedItems containsBlank="1" containsMixedTypes="1" containsNumber="1" containsInteger="1" minValue="1" maxValue="27"/>
    </cacheField>
    <cacheField name="Text" numFmtId="0">
      <sharedItems/>
    </cacheField>
    <cacheField name="OrgVal" numFmtId="0">
      <sharedItems containsString="0" containsBlank="1" containsNumber="1" containsInteger="1" minValue="80" maxValue="1346694314"/>
    </cacheField>
    <cacheField name="CalcMainNr" numFmtId="0">
      <sharedItems containsSemiMixedTypes="0" containsString="0" containsNumber="1" containsInteger="1" minValue="1" maxValue="27"/>
    </cacheField>
    <cacheField name="CalcNr" numFmtId="0">
      <sharedItems containsMixedTypes="1" containsNumber="1" containsInteger="1" minValue="1" maxValue="67"/>
    </cacheField>
    <cacheField name="CalcIsSum" numFmtId="0">
      <sharedItems containsBlank="1" count="2">
        <s v="Sum"/>
        <m/>
      </sharedItems>
    </cacheField>
    <cacheField name="HuvudKategori" numFmtId="0">
      <sharedItems count="31">
        <s v="Rikets styrelse"/>
        <s v="Samhällsekonomi och finansförvaltning"/>
        <s v="Skatt, tull och exekution"/>
        <s v="Rättsväsendet"/>
        <s v="Internationell samverkan"/>
        <s v="Försvar och samhällets krisberedskap"/>
        <s v="Internationellt bistånd"/>
        <s v="Migration"/>
        <s v="Hälsovård, sjukvård och social omsorg"/>
        <s v="Ekonomisk trygghet vid sjukdom och funktionsnedsättning"/>
        <s v="Ekonomisk trygghet vid ålderdom"/>
        <s v="Ekonomisk trygghet för familjer och barn"/>
        <s v="Jämställdhet och nyanlända invandrares etablering"/>
        <s v="Arbetsmarknad och arbetsliv"/>
        <s v="Studiestöd"/>
        <s v="Utbildning och universitetsforskning"/>
        <s v="Kultur, medier, trossamfund och fritid"/>
        <s v="Samhällsplanering, bostadsförsörjning och byggande samt konsumentpolitik"/>
        <s v="Regional utveckling"/>
        <s v="Allmän miljö- och naturvård"/>
        <s v="Energi"/>
        <s v="Kommunikationer"/>
        <s v="Areella näringar, landsbygd och livsmedel"/>
        <s v="Näringsliv"/>
        <s v="Allmänna bidrag till kommuner"/>
        <s v="Statsskuldsräntor m.m."/>
        <s v="Avgiften till Europeiska unionen"/>
        <s v="Integration och jämställdhet"/>
        <s v="Klimat, miljö och natur"/>
        <s v="Riket styrelse" u="1"/>
        <s v="Riket styre" u="1"/>
      </sharedItems>
    </cacheField>
    <cacheField name="Kategori" numFmtId="0">
      <sharedItems count="605">
        <s v=""/>
        <s v="1 Statschefen"/>
        <s v="2 Riksdagen och dess myndigheter"/>
        <s v="3 Sametinget och samepolitiken"/>
        <s v="4 Regeringskansliet m.m."/>
        <s v="5 Länsstyrelserna"/>
        <s v="6 Demokratipolitik och mänskliga rättigheter"/>
        <s v="7 Nationella minoriteter"/>
        <s v="8 Medier"/>
        <s v="9 Sieps samt insatser för att stärka delaktigheten i EU-arbetet"/>
        <s v="Samhällsekonomi och finansförvaltning"/>
        <s v="Skatt, tull och exekution"/>
        <s v="Rättsväsendet"/>
        <s v="Internationell samverkan"/>
        <s v="1 Försvar"/>
        <s v="2 Samhällets krisberedskap"/>
        <s v="3 Strålsäkerhet"/>
        <s v="Internationellt bistånd"/>
        <s v="Migration"/>
        <s v="1 Hälso- och sjukvårdspolitik"/>
        <s v="2 Folkhälsopolitik"/>
        <s v="3 Funktionshinderspolitik"/>
        <s v="4 Politik för sociala tjänster"/>
        <s v="5 Barnrättspolitik"/>
        <s v="6 Forskningspolitik"/>
        <s v="1 Ersättning vid sjukdom och funktionsnedsättning"/>
        <s v="2 Myndigheter"/>
        <s v="1 Ersättning vid ålderdom"/>
        <s v="Ekonomisk trygghet för familjer och barn"/>
        <s v="1 Nyanlända invandrares etablering"/>
        <s v="2 Diskriminering"/>
        <s v="3 Jämställdhet"/>
        <s v="4 Segregation"/>
        <s v="1 Arbetsmarknad"/>
        <s v="2 Arbetsliv"/>
        <s v="Studiestöd"/>
        <s v="1 Barn-, ungdoms- och vuxenutbildning"/>
        <s v="2 Universitet och högskolor"/>
        <s v="3 Forskning"/>
        <s v="4 Vissa gemensamma ändamål"/>
        <s v="1 Kulturområdesövergripande verksamhet"/>
        <s v="2 Teater, dans och musik"/>
        <s v="3 Litteraturen, läsandet och språket"/>
        <s v="4 Bildkonst, arkitektur, form och design"/>
        <s v="5 Konstnärernas villkor"/>
        <s v="6 Arkiv"/>
        <s v="7 Kulturmiljö"/>
        <s v="8 Museer och utställningar"/>
        <s v="9 Trossamfund"/>
        <s v="10 Film"/>
        <s v="11 Medier"/>
        <s v="12 Ungdomspolitik"/>
        <s v="13 Politik för det civila samhället"/>
        <s v="14 Folkbildning"/>
        <s v="15 Tillsyn över spelmarknaden"/>
        <s v="1 Samhällsplanering, bostadsmarknad, byggande och lantmäteriverksamhet"/>
        <s v="2 Konsumentpolitik"/>
        <s v="Regional utveckling"/>
        <s v="1 Miljöpolitik"/>
        <s v="2 Miljöforskning"/>
        <s v="Energi"/>
        <s v="1 Transportpolitik"/>
        <s v="2 Politiken för informationssamhället"/>
        <s v="Areella näringar, landsbygd och livsmedel"/>
        <s v="1 Näringspolitik"/>
        <s v="2 Utrikeshandel, export- och investeringsfrämjande"/>
        <s v="Allmänna bidrag till kommuner"/>
        <s v="Statsskuldsräntor m.m."/>
        <s v="Avgiften till Europeiska unionen"/>
        <s v="Summa anslag"/>
        <s v="1 Internationellt utvecklingssamarbete"/>
        <s v="1 Integration"/>
        <s v="4 Utanförskap"/>
        <s v="Rikets styrelse" u="1"/>
        <s v="1 Kungliga hov- och slottsstaten" u="1"/>
        <s v="1 Riksdagens ledamöter och partier m.m." u="1"/>
        <s v="2 Riksdagens förvaltningsanslag" u="1"/>
        <s v="3 Riksdagens fastighetsanslag" u="1"/>
        <s v="4 Riksdagens ombudsmän (JO)" u="1"/>
        <s v="5 Riksrevisionen" u="1"/>
        <s v="1 Sametinget" u="1"/>
        <s v="1 Regeringskansliet m.m." u="1"/>
        <s v="1 Länsstyrelserna m.m." u="1"/>
        <s v="1 Allmänna val och demokrati" u="1"/>
        <s v="2 Justitiekanslern" u="1"/>
        <s v="3 Integritetsskyddsmyndigheten" u="1"/>
        <s v="4 Valmyndigheten" u="1"/>
        <s v="5 Stöd till politiska partier" u="1"/>
        <s v="6 Institutet för mänskliga rättigheter" u="1"/>
        <s v="1 Åtgärder för nationella minoriteter" u="1"/>
        <s v="2 Åtgärder för den nationella minoriteten romer" u="1"/>
        <s v="1 Mediestöd" u="1"/>
        <s v="2 Myndigheten för press, radio och tv" u="1"/>
        <s v="1 Svenska institutet för europapolitiska studier samt EU-information" u="1"/>
        <s v="1 Statskontoret" u="1"/>
        <s v="2 Kammarkollegiet" u="1"/>
        <s v="3 Finansinspektionens avgifter till EU:s tillsynsmyndigheter" u="1"/>
        <s v="4 Arbetsgivarpolitiska frågor" u="1"/>
        <s v="5 Statliga tjänstepensioner m.m." u="1"/>
        <s v="6 Finanspolitiska rådet" u="1"/>
        <s v="7 Konjunkturinstitutet" u="1"/>
        <s v="8 Ekonomistyrningsverket" u="1"/>
        <s v="9 Statistiska centralbyrån" u="1"/>
        <s v="10 Bidragsfastigheter" u="1"/>
        <s v="11 Finansinspektionen" u="1"/>
        <s v="12 Riksgäldskontoret" u="1"/>
        <s v="13 Bokföringsnämnden" u="1"/>
        <s v="14 Vissa garanti- och medlemsavgifter" u="1"/>
        <s v="15 Statens servicecenter" u="1"/>
        <s v="16 Finansmarknadsforskning" u="1"/>
        <s v="17 Upphandlingsmyndigheten" u="1"/>
        <s v="1 Skatteverket" u="1"/>
        <s v="2 Tullverket" u="1"/>
        <s v="3 Kronofogdemyndigheten" u="1"/>
        <s v="1 Polismyndigheten" u="1"/>
        <s v="2 Säkerhetspolisen" u="1"/>
        <s v="3 Åklagarmyndigheten" u="1"/>
        <s v="4 Ekobrottsmyndigheten" u="1"/>
        <s v="5 Sveriges Domstolar" u="1"/>
        <s v="6 Kriminalvården" u="1"/>
        <s v="7 Brottsförebyggande rådet" u="1"/>
        <s v="8 Rättsmedicinalverket" u="1"/>
        <s v="9 Brottsoffermyndigheten" u="1"/>
        <s v="10 Ersättning för skador på grund av brott" u="1"/>
        <s v="11 Rättsliga biträden m.m." u="1"/>
        <s v="12 Kostnader för vissa skaderegleringar m.m." u="1"/>
        <s v="13 Avgifter till vissa internationella sammanslutningar" u="1"/>
        <s v="14 Bidrag till lokalt brottsförebyggande arbete" u="1"/>
        <s v="15 Säkerhets- och integritetsskyddsnämnden" u="1"/>
        <s v="16 Domarnämnden" u="1"/>
        <s v="17 Från EU-budgeten finansierade insatser avseende EU:s inre säkerhet, gränsförvaltning och visering" u="1"/>
        <s v="1 Avgifter till internationella organisationer" u="1"/>
        <s v="2 Freds- och säkerhetsfrämjande verksamhet" u="1"/>
        <s v="3 Nordiskt samarbete" u="1"/>
        <s v="4 Ekonomiskt bistånd till enskilda utomlands samt diverse kostnader för rättsväsendet" u="1"/>
        <s v="5 Inspektionen för strategiska produkter" u="1"/>
        <s v="6 Forskning, utredningar och andra insatser rörande säkerhetspolitik, nedrustning och icke-spridning" u="1"/>
        <s v="7 Bidrag till Stockholms internationella fredsforskningsinstitut (SIPRI)" u="1"/>
        <s v="8 Bidrag till Utrikespolitiska institutet (UI)" u="1"/>
        <s v="9 Svenska institutet" u="1"/>
        <s v="10 Information om Sverige i utlandet" u="1"/>
        <s v="11 Samarbete inom Östersjöregionen" u="1"/>
        <s v="1 Förbandsverksamhet och beredskap" u="1"/>
        <s v="2 Försvarsmaktens insatser internationellt" u="1"/>
        <s v="3 Anskaffning av materiel och anläggningar" u="1"/>
        <s v="4 Forskning och teknikutveckling" u="1"/>
        <s v="5 Statens inspektion för försvarsunderrättelseverksamheten" u="1"/>
        <s v="6 Totalförsvarets plikt- och prövningsverk" u="1"/>
        <s v="7 Officersutbildning m.m." u="1"/>
        <s v="8 Försvarets radioanstalt" u="1"/>
        <s v="9 Totalförsvarets forskningsinstitut" u="1"/>
        <s v="10 Nämnder m.m." u="1"/>
        <s v="11 Försvarets materielverk" u="1"/>
        <s v="12 Försvarsunderrättelsedomstolen" u="1"/>
        <s v="13 Myndigheten för Totalförsvarsanalys" u="1"/>
        <s v="1 Kustbevakningen" u="1"/>
        <s v="2 Förebyggande åtgärder mot jordskred och andra naturolyckor" u="1"/>
        <s v="3 Ersättning för räddningstjänst m.m." u="1"/>
        <s v="4 Krisberedskap" u="1"/>
        <s v="5 Ersättning till SOS Alarm Sverige AB för alarmeringstjänst enligt avtal" u="1"/>
        <s v="6 Myndigheten för samhällsskydd och beredskap" u="1"/>
        <s v="7 Statens haverikommission" u="1"/>
        <s v="8 Myndigheten för psykologiskt försvar" u="1"/>
        <s v="9 Rakel Generation 2" u="1"/>
        <s v="1 Strålsäkerhetsmyndigheten" u="1"/>
        <s v="1 Biståndsverksamhet" u="1"/>
        <s v="2 Styrelsen för internationellt utvecklingssamarbete (Sida)" u="1"/>
        <s v="3 Nordiska Afrikainstitutet" u="1"/>
        <s v="4 Folke Bernadotteakademin" u="1"/>
        <s v="5 Riksrevisionen: Internationellt utvecklingssamarbete" u="1"/>
        <s v="6 Utvärdering av internationellt bistånd" u="1"/>
        <s v="1 Migrationsverket" u="1"/>
        <s v="2 Ersättningar och bostadskostnader" u="1"/>
        <s v="3 Migrationspolitiska åtgärder" u="1"/>
        <s v="4 Domstolsprövning i utlänningsmål" u="1"/>
        <s v="5 Rättsliga biträden m.m. vid domstolsprövning i utlänningsmål" u="1"/>
        <s v="6 Offentligt biträde i utlänningsärenden" u="1"/>
        <s v="7 Utresor för avvisade och utvisade" u="1"/>
        <s v="8 Från EU-budgeten finansierade insatser för asylsökande och flyktingar" u="1"/>
        <s v="1 Socialstyrelsen" u="1"/>
        <s v="2 Statens beredning för medicinsk och social utvärdering" u="1"/>
        <s v="3 Tandvårds- och läkemedelsförmånsverket" u="1"/>
        <s v="4 Tandvårdsförmåner" u="1"/>
        <s v="5 Bidrag för läkemedelsförmånerna" u="1"/>
        <s v="6 Bidrag till folkhälsa och sjukvård" u="1"/>
        <s v="7 Sjukvård i internationella förhållanden" u="1"/>
        <s v="8 Bidrag till psykiatri" u="1"/>
        <s v="9 Läkemedelsverket" u="1"/>
        <s v="10 E-hälsomyndigheten" u="1"/>
        <s v="11 Prestationsbundna insatser för att korta vårdköerna" u="1"/>
        <s v="12 Inspektionen för vård och omsorg" u="1"/>
        <s v="1 Folkhälsomyndigheten" u="1"/>
        <s v="2 Insatser för vaccinberedskap" u="1"/>
        <s v="3 Bidrag till WHO" u="1"/>
        <s v="4 Insatser mot hiv/aids och andra smittsamma sjukdomar" u="1"/>
        <s v="5 Åtgärder avseende alkohol, narkotika, dopning, tobak samt spel" u="1"/>
        <s v="6 Stöd till främjande av en aktiv och meningsfull fritid för barn och unga" u="1"/>
        <s v="7 Stöd för att förebygga ohälsa och ensamhet bland äldre" u="1"/>
        <s v="1 Myndigheten för delaktighet" u="1"/>
        <s v="2 Bidrag till funktionshindersorganisationer" u="1"/>
        <s v="1 Myndigheten för familjerätt och föräldraskapsstöd" u="1"/>
        <s v="2 Vissa statsbidrag inom funktionshindersområdet" u="1"/>
        <s v="3 Bilstöd till personer med funktionsnedsättning" u="1"/>
        <s v="4 Kostnader för statlig assistansersättning" u="1"/>
        <s v="5 Stimulansbidrag och åtgärder inom äldreområdet" u="1"/>
        <s v="6 Statens institutionsstyrelse" u="1"/>
        <s v="7 Bidrag till utveckling av socialt arbete m.m." u="1"/>
        <s v="8 Myndigheten för vård- och omsorgsanalys" u="1"/>
        <s v="1 Barnombudsmannen" u="1"/>
        <s v="2 Barnets rättigheter" u="1"/>
        <s v="1 Forskningsrådet för hälsa, arbetsliv och välfärd: Förvaltning" u="1"/>
        <s v="2 Forskningsrådet för hälsa, arbetsliv och välfärd: Forskning" u="1"/>
        <s v="1 Sjukpenning och rehabilitering m.m." u="1"/>
        <s v="2 Aktivitets- och sjukersättningar m.m." u="1"/>
        <s v="3 Merkostnadsersättning och handikappersättning" u="1"/>
        <s v="4 Arbetsskadeersättningar m.m." u="1"/>
        <s v="5 Ersättning inom det statliga personskadeskyddet" u="1"/>
        <s v="6 Bidrag för sjukskrivningsprocessen" u="1"/>
        <s v="7 Ersättning för höga sjuklönekostnader" u="1"/>
        <s v="1 Försäkringskassan" u="1"/>
        <s v="2 Inspektionen för socialförsäkringen" u="1"/>
        <s v="1 Garantipension till ålderspension" u="1"/>
        <s v="2 Efterlevandepensioner till vuxna" u="1"/>
        <s v="3 Bostadstillägg till pensionärer" u="1"/>
        <s v="4 Äldreförsörjningsstöd" u="1"/>
        <s v="5 Inkomstpensionstillägg" u="1"/>
        <s v="1 Pensionsmyndigheten" u="1"/>
        <s v="1 Barnbidrag" u="1"/>
        <s v="2 Föräldraförsäkring" u="1"/>
        <s v="3 Underhållsstöd" u="1"/>
        <s v="4 Adoptionsbidrag" u="1"/>
        <s v="5 Barnpension och efterlevandestöd" u="1"/>
        <s v="6 Omvårdnadsbidrag och vårdbidrag" u="1"/>
        <s v="7 Pensionsrätt för barnår" u="1"/>
        <s v="8 Bostadsbidrag" u="1"/>
        <s v="1 Etableringsåtgärder" u="1"/>
        <s v="2 Kommunersättningar vid flyktingmottagande" u="1"/>
        <s v="1 Diskrimineringsombudsmannen" u="1"/>
        <s v="2 Åtgärder mot diskriminering och rasism m.m." u="1"/>
        <s v="1 Särskilda jämställdhetsåtgärder" u="1"/>
        <s v="2 Jämställdhetsmyndigheten" u="1"/>
        <s v="3 Bidrag för kvinnors organisering" u="1"/>
        <s v="1 Åtgärder mot segregation" u="1"/>
        <s v="1 Arbetsförmedlingens förvaltningskostnader" u="1"/>
        <s v="2 Bidrag till arbetslöshetsersättning och aktivitetsstöd" u="1"/>
        <s v="3 Kostnader för arbetsmarknadspolitiska program och insatser" u="1"/>
        <s v="4 Lönebidrag och Samhall m.m." u="1"/>
        <s v="5 Rådet för Europeiska socialfonden i Sverige" u="1"/>
        <s v="6 Europeiska socialfonden m.m. för perioden 2014-2020" u="1"/>
        <s v="7 Europeiska socialfonden plus m.m. för perioden 2021–2027" u="1"/>
        <s v="8 Institutet för arbetsmarknads- och utbildningspolitisk utvärdering" u="1"/>
        <s v="9 Inspektionen för arbetslöshetsförsäkringen" u="1"/>
        <s v="10 Bidrag till administration av grundbeloppet" u="1"/>
        <s v="11 Bidrag till Stiftelsen Utbildning Nordkalotten" u="1"/>
        <s v="12 Bidrag till lönegarantiersättning" u="1"/>
        <s v="13 Nystartsjobb, etableringsjobb och stöd för yrkesintroduktionsanställningar" u="1"/>
        <s v="14 Etableringsersättning till vissa nyanlända invandrare" u="1"/>
        <s v="15 Omställnings- och kompetensstöd genom den offentliga omställningsorganisationen" u="1"/>
        <s v="1 Arbetsmiljöverket" u="1"/>
        <s v="2 Arbetsdomstolen" u="1"/>
        <s v="3 Internationella arbetsorganisationen (ILO)" u="1"/>
        <s v="4 Medlingsinstitutet" u="1"/>
        <s v="5 Myndigheten för arbetsmiljökunskap" u="1"/>
        <s v="6 Regional skyddsombudsverksamhet" u="1"/>
        <s v="1 Studiehjälp" u="1"/>
        <s v="2 Studiemedel" u="1"/>
        <s v="3 Omställningsstudiestöd" u="1"/>
        <s v="4 Statens utgifter för studiemedelsräntor" u="1"/>
        <s v="5 Bidrag till kostnader vid viss gymnasieutbildning och vid viss föräldrautbildning i teckenspråk" u="1"/>
        <s v="6 Bidrag till vissa studiesociala ändamål" u="1"/>
        <s v="7 Studiestartsstöd" u="1"/>
        <s v="8 Centrala studiestödsnämnden" u="1"/>
        <s v="9 Överklagandenämnden för studiestöd" u="1"/>
        <s v="1 Statens skolverk" u="1"/>
        <s v="2 Statens skolinspektion" u="1"/>
        <s v="3 Specialpedagogiska skolmyndigheten" u="1"/>
        <s v="4 Sameskolstyrelsen" u="1"/>
        <s v="5 Utveckling av skolväsendet och annan pedagogisk verksamhet" u="1"/>
        <s v="6 Statligt stöd till särskild utbildning i gymnasieskolan" u="1"/>
        <s v="7 Maxtaxa i förskola, fritidshem och annan pedagogisk verksamhet samt kvalitetshöjande åtgärder inom förskola" u="1"/>
        <s v="8 Bidrag till viss verksamhet inom skolväsendet, m.m." u="1"/>
        <s v="9 Bidrag till svensk undervisning i utlandet" u="1"/>
        <s v="10 Fortbildning av lärare och förskolepersonal" u="1"/>
        <s v="11 Skolforskningsinstitutet" u="1"/>
        <s v="12 Praktiknära skolforskning" u="1"/>
        <s v="13 Bidrag till lärarlöner" u="1"/>
        <s v="14 Särskilda insatser inom skolområdet" u="1"/>
        <s v="15 Statligt stöd för stärkt likvärdighet och kunskapsutveckling" u="1"/>
        <s v="16 Bidrag till vissa studier" u="1"/>
        <s v="17 Statligt stöd till vuxenutbildning" u="1"/>
        <s v="18 Myndigheten för yrkeshögskolan" u="1"/>
        <s v="19 Statligt stöd till yrkeshögskoleutbildning" u="1"/>
        <s v="1 Universitetskanslersämbetet" u="1"/>
        <s v="2 Universitets- och högskolerådet" u="1"/>
        <s v="3 Uppsala universitet: Utbildning på grundnivå och avancerad nivå" u="1"/>
        <s v="4 Uppsala universitet: Forskning och utbildning på forskarnivå" u="1"/>
        <s v="5 Lunds universitet: Utbildning på grundnivå och avancerad nivå" u="1"/>
        <s v="6 Lunds universitet: Forskning och utbildning på forskarnivå" u="1"/>
        <s v="7 Göteborgs universitet: Utbildning på grundnivå och avancerad nivå" u="1"/>
        <s v="8 Göteborgs universitet: Forskning och utbildning på forskarnivå" u="1"/>
        <s v="9 Stockholms universitet: Utbildning på grundnivå och avancerad nivå" u="1"/>
        <s v="10 Stockholms universitet: Forskning och utbildning på forskarnivå" u="1"/>
        <s v="11 Umeå universitet: Utbildning på grundnivå och avancerad nivå" u="1"/>
        <s v="12 Umeå universitet: Forskning och utbildning på forskarnivå" u="1"/>
        <s v="13 Linköpings universitet: Utbildning på grundnivå och avancerad nivå" u="1"/>
        <s v="14 Linköpings universitet: Forskning och utbildning på forskarnivå" u="1"/>
        <s v="15 Karolinska institutet: Utbildning på grundnivå och avancerad nivå" u="1"/>
        <s v="16 Karolinska institutet: Forskning och utbildning på forskarnivå" u="1"/>
        <s v="17 Kungl. Tekniska högskolan: Utbildning på grundnivå och avancerad nivå" u="1"/>
        <s v="18 Kungl. Tekniska högskolan: Forskning och utbildning på forskarnivå" u="1"/>
        <s v="19 Luleå tekniska universitet: Utbildning på grundnivå och avancerad nivå" u="1"/>
        <s v="20 Luleå tekniska universitet: Forskning och utbildning på forskarnivå" u="1"/>
        <s v="21 Karlstads universitet: Utbildning på grundnivå och avancerad nivå" u="1"/>
        <s v="22 Karlstads universitet: Forskning och utbildning på forskarnivå" u="1"/>
        <s v="23 Linnéuniversitetet: Utbildning på grundnivå och avancerad nivå" u="1"/>
        <s v="24 Linnéuniversitetet: Forskning och utbildning på forskarnivå" u="1"/>
        <s v="25 Örebro universitet: Utbildning på grundnivå och avancerad nivå" u="1"/>
        <s v="26 Örebro universitet: Forskning och utbildning på forskarnivå" u="1"/>
        <s v="27 Mittuniversitetet: Utbildning på grundnivå och avancerad nivå" u="1"/>
        <s v="28 Mittuniversitetet: Forskning och utbildning på forskarnivå" u="1"/>
        <s v="29 Malmö universitet: Utbildning på grundnivå och avancerad nivå" u="1"/>
        <s v="30 Malmö universitet: Forskning och utbildning på forskarnivå" u="1"/>
        <s v="31 Mälardalens universitet: Utbildning på grundnivå och avancerad nivå" u="1"/>
        <s v="32 Mälardalens universitet: Forskning och utbildning på forskarnivå" u="1"/>
        <s v="33 Blekinge tekniska högskola: Utbildning på grundnivå och avancerad nivå" u="1"/>
        <s v="34 Blekinge tekniska högskola: Forskning och utbildning på forskarnivå" u="1"/>
        <s v="35 Stockholms konstnärliga högskola: Utbildning på grundnivå och avancerad nivå" u="1"/>
        <s v="36 Stockholms konstnärliga högskola: Konstnärlig forskning och utbildning på forskarnivå" u="1"/>
        <s v="37 Gymnastik- och idrottshögskolan: Utbildning på grundnivå och avancerad nivå" u="1"/>
        <s v="38 Gymnastik- och idrottshögskolan: Forskning och utbildning på forskarnivå" u="1"/>
        <s v="39 Högskolan i Borås: Utbildning på grundnivå och avancerad nivå" u="1"/>
        <s v="40 Högskolan i Borås: Forskning och utbildning på forskarnivå" u="1"/>
        <s v="41 Högskolan Dalarna: Utbildning på grundnivå och avancerad nivå" u="1"/>
        <s v="42 Högskolan Dalarna: Forskning och utbildning på forskarnivå" u="1"/>
        <s v="43 Högskolan i Gävle: Utbildning på grundnivå och avancerad nivå" u="1"/>
        <s v="44 Högskolan i Gävle: Forskning och utbildning på forskarnivå" u="1"/>
        <s v="45 Högskolan i Halmstad: Utbildning på grundnivå och avancerad nivå" u="1"/>
        <s v="46 Högskolan i Halmstad: Forskning och utbildning på forskarnivå" u="1"/>
        <s v="47 Högskolan Kristianstad: Utbildning på grundnivå och avancerad nivå" u="1"/>
        <s v="48 Högskolan Kristianstad: Forskning och utbildning på forskarnivå" u="1"/>
        <s v="49 Högskolan i Skövde: Utbildning på grundnivå och avancerad nivå" u="1"/>
        <s v="50 Högskolan i Skövde: Forskning och utbildning på forskarnivå" u="1"/>
        <s v="51 Högskolan Väst: Utbildning på grundnivå och avancerad nivå" u="1"/>
        <s v="52 Högskolan Väst: Forskning och utbildning på forskarnivå" u="1"/>
        <s v="53 Konstfack: Utbildning på grundnivå och avancerad nivå" u="1"/>
        <s v="54 Konstfack: Konstnärlig forskning och utbildning på forskarnivå" u="1"/>
        <s v="55 Kungl. Konsthögskolan: Utbildning på grundnivå och avancerad nivå" u="1"/>
        <s v="56 Kungl. Konsthögskolan: Konstnärlig forskning och utbildning på forskarnivå" u="1"/>
        <s v="57 Kungl. Musikhögskolan i Stockholm: Utbildning på grundnivå och avancerad nivå" u="1"/>
        <s v="58 Kungl. Musikhögskolan i Stockholm: Konstnärlig forskning och utbildning på forskarnivå" u="1"/>
        <s v="59 Södertörns högskola: Utbildning på grundnivå och avancerad nivå" u="1"/>
        <s v="60 Södertörns högskola: Forskning och utbildning på forskarnivå" u="1"/>
        <s v="61 Försvarshögskolan: Utbildning på grundnivå och avancerad nivå" u="1"/>
        <s v="62 Försvarshögskolan: Forskning och utbildning på forskarnivå" u="1"/>
        <s v="63 Enskilda utbildningsanordnare på högskoleområdet" u="1"/>
        <s v="64 Särskilda utgifter inom universitet och högskolor" u="1"/>
        <s v="65 Särskilda medel till universitet och högskolor" u="1"/>
        <s v="66 Ersättningar för klinisk utbildning och forskning" u="1"/>
        <s v="67 Särskilda bidrag inom högskoleområdet" u="1"/>
        <s v="1 Vetenskapsrådet: Forskning och forskningsinformation" u="1"/>
        <s v="2 Vetenskapsrådet: Avgifter till internationella organisationer" u="1"/>
        <s v="3 Vetenskapsrådet: Förvaltning" u="1"/>
        <s v="4 Rymdforskning och rymdverksamhet" u="1"/>
        <s v="5 Rymdstyrelsen: Förvaltning" u="1"/>
        <s v="6 Institutet för rymdfysik" u="1"/>
        <s v="7 Kungl. biblioteket" u="1"/>
        <s v="8 Polarforskningssekretariatet" u="1"/>
        <s v="9 Sunet" u="1"/>
        <s v="10 Överklagandenämnden för etikprövning" u="1"/>
        <s v="11 Etikprövningsmyndigheten" u="1"/>
        <s v="12 Nämnden för prövning av oredlighet i forskning" u="1"/>
        <s v="13 Särskilda utgifter för forskningsändamål" u="1"/>
        <s v="14 Gentekniknämnden" u="1"/>
        <s v="1 Internationella program" u="1"/>
        <s v="2 Avgift till Unesco och ICCROM" u="1"/>
        <s v="3 Kostnader för Svenska Unescorådet" u="1"/>
        <s v="4 Utvecklingsarbete inom områdena utbildning och forskning" u="1"/>
        <s v="1 Statens kulturråd" u="1"/>
        <s v="2 Bidrag till allmän kulturverksamhet, utveckling samt internationellt kulturutbyte och samarbete" u="1"/>
        <s v="3 Skapande skola" u="1"/>
        <s v="4 Forsknings- och utvecklingsinsatser inom kulturområdet" u="1"/>
        <s v="5 Stöd till icke-statliga kulturlokaler" u="1"/>
        <s v="6 Bidrag till regional kulturverksamhet" u="1"/>
        <s v="7 Myndigheten för kulturanalys" u="1"/>
        <s v="1 Bidrag till vissa scenkonstinstitutioner" u="1"/>
        <s v="2 Bidrag till vissa teater-, dans- och musikändamål" u="1"/>
        <s v="3 Statens musikverk" u="1"/>
        <s v="1 Bidrag till litteratur och kulturtidskrifter" u="1"/>
        <s v="2 Myndigheten för tillgängliga medier" u="1"/>
        <s v="3 Institutet för språk och folkminnen" u="1"/>
        <s v="1 Statens konstråd" u="1"/>
        <s v="2 Konstnärlig gestaltning av den gemensamma miljön" u="1"/>
        <s v="3 Nämnden för hemslöjdsfrågor" u="1"/>
        <s v="4 Bidrag till bild- och formområdet" u="1"/>
        <s v="1 Konstnärsnämnden" u="1"/>
        <s v="2 Ersättningar och bidrag till konstnärer" u="1"/>
        <s v="1 Riksarkivet" u="1"/>
        <s v="1 Riksantikvarieämbetet" u="1"/>
        <s v="2 Bidrag till kulturmiljövård" u="1"/>
        <s v="3 Kyrkoantikvarisk ersättning" u="1"/>
        <s v="4 Bidrag till arbetslivsmuseer" u="1"/>
        <s v="1 Centrala museer: Myndigheter" u="1"/>
        <s v="2 Centrala museer: Stiftelser" u="1"/>
        <s v="3 Bidrag till vissa museer" u="1"/>
        <s v="4 Forum för levande historia" u="1"/>
        <s v="5 Statliga utställningsgarantier och inköp av vissa kulturföremål" u="1"/>
        <s v="1 Myndigheten för stöd till trossamfund" u="1"/>
        <s v="2 Stöd till trossamfund" u="1"/>
        <s v="1 Filmstöd" u="1"/>
        <s v="1 Sändningar av TV Finland" u="1"/>
        <s v="2 Forskning och dokumentation om medieutvecklingen" u="1"/>
        <s v="3 Avgift till europeiska audiovisuella observatoriet" u="1"/>
        <s v="4 Statens medieråd" u="1"/>
        <s v="5 Stöd till taltidningar" u="1"/>
        <s v="1 Myndigheten för ungdoms- och civilsamhällesfrågor" u="1"/>
        <s v="2 Bidrag till nationell och internationell ungdomsverksamhet" u="1"/>
        <s v="3 Särskilda insatser inom ungdomspolitiken" u="1"/>
        <s v="1 Stöd till idrotten" u="1"/>
        <s v="2 Bidrag till allmänna samlingslokaler" u="1"/>
        <s v="3 Stöd till friluftsorganisationer" u="1"/>
        <s v="4 Bidrag till riksdagspartiers kvinnoorganisationer" u="1"/>
        <s v="5 Insatser för den ideella sektorn" u="1"/>
        <s v="1 Bidrag till folkbildningen" u="1"/>
        <s v="2 Bidrag till tolkutbildning" u="1"/>
        <s v="3 Särskilda insatser inom folkbildningen" u="1"/>
        <s v="4 Särskilt utbildningsstöd" u="1"/>
        <s v="1 Spelinspektionen" u="1"/>
        <s v="1 Bostadspolitisk utveckling" u="1"/>
        <s v="2 Omstrukturering av kommunala bostadsföretag" u="1"/>
        <s v="3 Stöd för att underlätta för enskilda att ordna bostad" u="1"/>
        <s v="4 Boverket" u="1"/>
        <s v="5 Statens geotekniska institut" u="1"/>
        <s v="6 Lantmäteriet" u="1"/>
        <s v="7 Energieffektivisering av flerbostadshus" u="1"/>
        <s v="8 Investeringsstöd för anordnande av hyresbostäder och bostäder för studerande" u="1"/>
        <s v="1 Konsumentverket" u="1"/>
        <s v="2 Allmänna reklamationsnämnden" u="1"/>
        <s v="3 Fastighetsmäklarinspektionen" u="1"/>
        <s v="4 Åtgärder på konsumentområdet" u="1"/>
        <s v="5 Bidrag till miljömärkning av produkter" u="1"/>
        <s v="1 Regionala utvecklingsåtgärder" u="1"/>
        <s v="2 Transportbidrag" u="1"/>
        <s v="3 Europeiska regionala utvecklingsfonden perioden 2014-2020" u="1"/>
        <s v="4 Europeiska regionala utvecklingsfonden och Fonden för en rättvis omställning perioden 2021-2027" u="1"/>
        <s v="1 Naturvårdsverket" u="1"/>
        <s v="2 Miljöövervakning m.m." u="1"/>
        <s v="3 Åtgärder för värdefull natur" u="1"/>
        <s v="4 Sanering och återställning av förorenade områden" u="1"/>
        <s v="5 Miljöforskning" u="1"/>
        <s v="6 Kemikalieinspektionen" u="1"/>
        <s v="7 Avgifter till Internationella organisationer" u="1"/>
        <s v="8 Klimatbonus" u="1"/>
        <s v="9 Sveriges meteorologiska och hydrologiska institut" u="1"/>
        <s v="10 Klimatanpassning" u="1"/>
        <s v="11 Åtgärder för havs- och vattenmiljö" u="1"/>
        <s v="12 Insatser för internationella klimatinvesteringar" u="1"/>
        <s v="13 Internationellt miljösamarbete" u="1"/>
        <s v="14 Skydd av värdefull natur" u="1"/>
        <s v="15 Havs- och vattenmyndigheten" u="1"/>
        <s v="16 Klimatinvesteringar" u="1"/>
        <s v="17 Klimatpremier" u="1"/>
        <s v="18 Industriklivet" u="1"/>
        <s v="19 Åtgärder för ras- och skredsäkring längs Göta älv" u="1"/>
        <s v="20 Driftstöd för bio-CCS" u="1"/>
        <s v="21 Kompetenslyft för klimatomställningen" u="1"/>
        <s v="1 Forskningsrådet för miljö, areella näringar och samhällsbyggande" u="1"/>
        <s v="2 Forskningsrådet för miljö, areella näringar och samhällsbyggande: Forskning" u="1"/>
        <s v="1 Statens energimyndighet" u="1"/>
        <s v="2 Insatser för energieffektivisering" u="1"/>
        <s v="3 Insatser för fossilfri elproduktion" u="1"/>
        <s v="4 Energiforskning" u="1"/>
        <s v="5 Energimarknadsinspektionen" u="1"/>
        <s v="6 Elberedskap" u="1"/>
        <s v="8 Energi- och klimatomställning på lokal och regional nivå m.m" u="1"/>
        <s v="9 Elsäkerhetsverket" u="1"/>
        <s v="10 Laddinfrastruktur" u="1"/>
        <s v="11 Biogasstöd" u="1"/>
        <s v="1 Utveckling av statens transportinfrastruktur" u="1"/>
        <s v="2 Vidmakthållande av statens transportinfrastruktur" u="1"/>
        <s v="3 Trafikverket" u="1"/>
        <s v="4 Ersättning för sjöräddning och fritidsbåtsändamål" u="1"/>
        <s v="5 Ersättning för viss kanal- och slussinfrastruktur" u="1"/>
        <s v="6 Ersättning avseende icke statliga flygplatser" u="1"/>
        <s v="7 Trafikavtal" u="1"/>
        <s v="8 Viss internationell verksamhet" u="1"/>
        <s v="9 Statens väg- och transportforskningsinstitut" u="1"/>
        <s v="10 Från EU-budgeten finansierade stöd till Transeuropeiska nätverk" u="1"/>
        <s v="11 Trängselskatt i Stockholm" u="1"/>
        <s v="12 Transportstyrelsen" u="1"/>
        <s v="13 Trafikanalys" u="1"/>
        <s v="14 Trängselskatt i Göteborg" u="1"/>
        <s v="15 Sjöfartsstöd" u="1"/>
        <s v="16 Internationell tågtrafik" u="1"/>
        <s v="17 Infrastruktur för flygtrafiktjänst" u="1"/>
        <s v="18 Lån till körkort" u="1"/>
        <s v="19 Obemannad luftfart" u="1"/>
        <s v="1 Post- och telestyrelsen" u="1"/>
        <s v="2 Ersättning för särskilda tjänster för personer med funktionsnedsättning" u="1"/>
        <s v="3 Grundläggande betaltjänster" u="1"/>
        <s v="4 Informationsteknik och telekommunikation" u="1"/>
        <s v="5 Driftsäker och tillgänglig elektronisk kommunikation" u="1"/>
        <s v="6 Myndigheten för digital förvaltning" u="1"/>
        <s v="7 Digital förvaltning" u="1"/>
        <s v="1 Skogsstyrelsen" u="1"/>
        <s v="2 Insatser för skogsbruket" u="1"/>
        <s v="3 Statens veterinärmedicinska anstalt" u="1"/>
        <s v="4 Bidrag till veterinär fältverksamhet" u="1"/>
        <s v="5 Djurhälsovård och djurskyddsfrämjande åtgärder" u="1"/>
        <s v="6 Bekämpning av smittsamma djursjukdomar" u="1"/>
        <s v="7 Ersättningar för viltskador m.m." u="1"/>
        <s v="8 Statens jordbruksverk" u="1"/>
        <s v="9 Bekämpning av växtskadegörare" u="1"/>
        <s v="10 Gårdsstöd m.m." u="1"/>
        <s v="11 Intervention för jordbruksprodukter m.m." u="1"/>
        <s v="12 Stödåtgärder för fiske och vattenbruk" u="1"/>
        <s v="13 Från EU-budgeten finansierade stödåtgärder för fiske och vattenbruk" u="1"/>
        <s v="14 Livsmedelsverket" u="1"/>
        <s v="15 Konkurrenskraftig livsmedelssektor" u="1"/>
        <s v="16 Bidrag till vissa internationella organisationer m.m." u="1"/>
        <s v="17 Åtgärder för landsbygdens miljö och struktur" u="1"/>
        <s v="18 Från EU-budgeten finansierade åtgärder för landsbygdens miljö och struktur" u="1"/>
        <s v="19 Miljöförbättrande åtgärder i jordbruket" u="1"/>
        <s v="20 Stöd till jordbrukets rationalisering m.m." u="1"/>
        <s v="21 Åtgärder på fjällägenheter" u="1"/>
        <s v="22 Främjande av rennäringen m.m." u="1"/>
        <s v="23 Sveriges lantbruksuniversitet" u="1"/>
        <s v="24 Forskningsrådet för miljö, areella näringar och samhällsbyggande: Forskning och samfinansierad forskning" u="1"/>
        <s v="25 Bidrag till Skogs- och lantbruksakademien" u="1"/>
        <s v="26 Nedsättning av slakteriavgifter" u="1"/>
        <s v="27 Åtgärder för beredskap inom livsmedels- och dricksvattenområdet" u="1"/>
        <s v="28 Stödåtgärder för fiske och vattenbruk 2021–2027" u="1"/>
        <s v="29 Från EU-budgeten finansierade stödåtgärder för fiske och vattenbruk 2021–2027" u="1"/>
        <s v="30 Nationell medfinansiering till den gemensamma jordbrukspolitiken 2023-2027" u="1"/>
        <s v="31 Finansiering från EU-budgeten till den gemensamma jordbrukspolitikens andra pelare 2023-2027" u="1"/>
        <s v="1 Verket för innovationssystem" u="1"/>
        <s v="2 Verket för innovationssystem: Forskning och utveckling" u="1"/>
        <s v="3 Institutens strategiska kompetensmedel" u="1"/>
        <s v="4 Tillväxtverket" u="1"/>
        <s v="5 Näringslivsutveckling" u="1"/>
        <s v="6 Myndigheten för tillväxtpolitiska utvärderingar och analyser" u="1"/>
        <s v="7 Turismfrämjande" u="1"/>
        <s v="8 Sveriges geologiska undersökning" u="1"/>
        <s v="9 Geovetenskaplig forskning" u="1"/>
        <s v="10 Miljösäkring av oljelagringsanläggningar" u="1"/>
        <s v="11 Bolagsverket" u="1"/>
        <s v="12 Bidrag till Kungl. Ingenjörsvetenskapsakademien" u="1"/>
        <s v="13 Konkurrensverket" u="1"/>
        <s v="14 Konkurrensforskning" u="1"/>
        <s v="15 Upprustning och drift av Göta kanal" u="1"/>
        <s v="16 Omstrukturering och genomlysning av statligt ägda företag" u="1"/>
        <s v="17 Kapitalinsatser i statligt ägda företag" u="1"/>
        <s v="18 Avgifter till vissa internationella organisationer" u="1"/>
        <s v="19 Finansiering av rättegångskostnader" u="1"/>
        <s v="20 Bidrag till företagsutveckling och innovation" u="1"/>
        <s v="21 Patent- och registreringsverket" u="1"/>
        <s v="22 Stöd vid korttidsarbete" u="1"/>
        <s v="23 Brexitjusteringsreserven" u="1"/>
        <s v="24 Elstöd" u="1"/>
        <s v="1 Styrelsen för ackreditering och teknisk kontroll: Myndighetsverksamhet" u="1"/>
        <s v="2 Kommerskollegium" u="1"/>
        <s v="3 Exportfrämjande verksamhet" u="1"/>
        <s v="4 Investeringsfrämjande" u="1"/>
        <s v="5 Avgifter till internationella handelsorganisationer" u="1"/>
        <s v="6 Bidrag till standardiseringen" u="1"/>
        <s v="7 AB Svensk Exportkredits statsstödda exportkreditgivning" u="1"/>
        <s v="1 Kommunalekonomisk utjämning" u="1"/>
        <s v="2 Utjämningsbidrag för LSS-kostnader" u="1"/>
        <s v="3 Bidrag till kommunalekonomiska organisationer" u="1"/>
        <s v="4 Tillfälligt stöd till enskilda kommuner och regioner" u="1"/>
        <s v="5 Medel till befolkningsmässigt mindre kommuner" u="1"/>
        <s v="1 Räntor på statsskulden" u="1"/>
        <s v="2 Oförutsedda utgifter" u="1"/>
        <s v="3 Riksgäldskontorets provisionsutgifter" u="1"/>
        <s v="1 Avgiften till Europeiska unionen" u="1"/>
        <s v="2 Mediemyndigheten" u="1"/>
        <s v="18 Utbetalningsmyndigheten" u="1"/>
        <s v="4 Kompensation förhöjt grundavdrag födda 1957" u="1"/>
        <s v="6 Forskning, utredningar och andra insatser rörande säkerhetspolitik, rustningskontroll, nedrustning och icke-spridning" u="1"/>
        <s v="13 Myndigheten för vård- och omsorgsanalys" u="1"/>
        <s v="14 Civilt försvar inom hälso- och sjukvård" u="1"/>
        <s v="1 Integrationsåtgärder" u="1"/>
        <s v="1 Åtgärder mot utanförskap" u="1"/>
        <s v="7 Europeiska socialfonden+ m.m. för perioden 2021–2027" u="1"/>
        <s v="4 Statens utgifter för räntor på studielån" u="1"/>
        <s v="15 Statligt stöd för stärkt kunskapsutveckling" u="1"/>
        <s v="36 Stockholms konstnärliga högskola: Forskning och utbildning på forskarnivå" u="1"/>
        <s v="54 Konstfack: Forskning och utbildning på forskarnivå" u="1"/>
        <s v="56 Kungl. Konsthögskolan: Forskning och utbildning på forskarnivå" u="1"/>
        <s v="58 Kungl. Musikhögskolan i Stockholm: Forskning och utbildning på forskarnivå" u="1"/>
        <s v="4 Stöd till taltidningar" u="1"/>
        <s v="1 Statsbidrag till studieförbund" u="1"/>
        <s v="2 Statsbidrag till folkhögskolor" u="1"/>
        <s v="3 Bidrag till tolkutbildning" u="1"/>
        <s v="3 Energiforskning" u="1"/>
        <s v="4 Energimarknadsinspektionen" u="1"/>
        <s v="5 Energiplanering" u="1"/>
        <s v="6 Avgifter till internationella organisationer" u="1"/>
        <s v="7 Elsäkerhetsverket" u="1"/>
        <s v="8 Laddinfrastruktur" u="1"/>
        <s v="9 Biogasstöd" u="1"/>
        <s v="10 Energiberedskap" u="1"/>
        <s v="11 Elberedskap" u="1"/>
        <s v="12 Nationell medfinansiering till den gemensamma jordbrukspolitiken 2023-2027" u="1"/>
        <s v="13 Finansiering från EU-budgeten till den gemensamma jordbrukspolitikens andra pelare 2023-2027" u="1"/>
        <s v="26 Slakterikontroll" u="1"/>
      </sharedItems>
    </cacheField>
    <cacheField name="SubKategori" numFmtId="0">
      <sharedItems containsNonDate="0" containsString="0" containsBlank="1"/>
    </cacheField>
    <cacheField name="CalcText" numFmtId="0">
      <sharedItems/>
    </cacheField>
    <cacheField name="Medborgarkronor" numFmtId="0">
      <sharedItems containsSemiMixedTypes="0" containsString="0" containsNumber="1" minValue="0" maxValue="127668.88673246661"/>
    </cacheField>
    <cacheField name="MedborgarKronorMånad" numFmtId="0">
      <sharedItems containsSemiMixedTypes="0" containsString="0" containsNumber="1" minValue="0" maxValue="10639.073894372217"/>
    </cacheField>
    <cacheField name="Parameter7" numFmtId="0">
      <sharedItems containsNonDate="0" containsString="0" containsBlank="1"/>
    </cacheField>
  </cacheFields>
  <extLst>
    <ext xmlns:x14="http://schemas.microsoft.com/office/spreadsheetml/2009/9/main" uri="{725AE2AE-9491-48be-B2B4-4EB974FC3084}">
      <x14:pivotCacheDefinition pivotCacheId="11046221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9">
  <r>
    <x v="0"/>
    <n v="1"/>
    <s v="Rikets styrelse"/>
    <m/>
    <n v="1"/>
    <s v=""/>
    <x v="0"/>
    <x v="0"/>
    <x v="0"/>
    <m/>
    <s v="styrelse"/>
    <n v="0"/>
    <n v="0"/>
    <m/>
  </r>
  <r>
    <x v="0"/>
    <m/>
    <s v="1 Statschefen"/>
    <n v="167903"/>
    <n v="1"/>
    <n v="1"/>
    <x v="0"/>
    <x v="0"/>
    <x v="1"/>
    <m/>
    <s v="Statschefen"/>
    <n v="16.113531669865644"/>
    <n v="1.342794305822137"/>
    <m/>
  </r>
  <r>
    <x v="0"/>
    <s v=""/>
    <s v="1 Kungliga hov- och slottsstaten"/>
    <n v="167903"/>
    <n v="1"/>
    <n v="1"/>
    <x v="1"/>
    <x v="0"/>
    <x v="1"/>
    <m/>
    <s v="Kungliga hov- och slottsstaten"/>
    <n v="16.113531669865644"/>
    <n v="1.342794305822137"/>
    <m/>
  </r>
  <r>
    <x v="0"/>
    <s v=""/>
    <s v="2 Riksdagen och dess myndigheter"/>
    <n v="2696711"/>
    <n v="1"/>
    <n v="2"/>
    <x v="0"/>
    <x v="0"/>
    <x v="2"/>
    <m/>
    <s v="Riksdagen och dess myndigheter"/>
    <n v="258.80143953934743"/>
    <n v="21.566786628278951"/>
    <m/>
  </r>
  <r>
    <x v="0"/>
    <s v=""/>
    <s v="1 Riksdagens ledamöter och partier m.m."/>
    <n v="1004077"/>
    <n v="1"/>
    <n v="1"/>
    <x v="1"/>
    <x v="0"/>
    <x v="2"/>
    <m/>
    <s v="Riksdagens ledamöter och partier m.m."/>
    <n v="96.360556621881003"/>
    <n v="8.0300463851567496"/>
    <m/>
  </r>
  <r>
    <x v="0"/>
    <s v=""/>
    <s v="2 Riksdagens förvaltningsanslag"/>
    <n v="996390"/>
    <n v="1"/>
    <n v="2"/>
    <x v="1"/>
    <x v="0"/>
    <x v="2"/>
    <m/>
    <s v="Riksdagens förvaltningsanslag"/>
    <n v="95.62284069097889"/>
    <n v="7.9685700575815739"/>
    <m/>
  </r>
  <r>
    <x v="0"/>
    <s v=""/>
    <s v="3 Riksdagens fastighetsanslag"/>
    <n v="210000"/>
    <n v="1"/>
    <n v="3"/>
    <x v="1"/>
    <x v="0"/>
    <x v="2"/>
    <m/>
    <s v="Riksdagens fastighetsanslag"/>
    <n v="20.153550863723609"/>
    <n v="1.6794625719769674"/>
    <m/>
  </r>
  <r>
    <x v="0"/>
    <s v=""/>
    <s v="4 Riksdagens ombudsmän (JO)"/>
    <n v="127126"/>
    <n v="1"/>
    <n v="4"/>
    <x v="1"/>
    <x v="0"/>
    <x v="2"/>
    <m/>
    <s v="Riksdagens ombudsmän (JO)"/>
    <n v="12.200191938579655"/>
    <n v="1.0166826615483047"/>
    <m/>
  </r>
  <r>
    <x v="0"/>
    <s v=""/>
    <s v="5 Riksrevisionen"/>
    <n v="359118"/>
    <n v="1"/>
    <n v="5"/>
    <x v="1"/>
    <x v="0"/>
    <x v="2"/>
    <m/>
    <s v="Riksrevisionen"/>
    <n v="34.464299424184262"/>
    <n v="2.8720249520153551"/>
    <m/>
  </r>
  <r>
    <x v="0"/>
    <s v=""/>
    <s v="3 Sametinget och samepolitiken"/>
    <n v="59676"/>
    <n v="1"/>
    <n v="3"/>
    <x v="0"/>
    <x v="0"/>
    <x v="3"/>
    <m/>
    <s v="Sametinget och samepolitiken"/>
    <n v="5.727063339731286"/>
    <n v="0.4772552783109405"/>
    <m/>
  </r>
  <r>
    <x v="0"/>
    <s v=""/>
    <s v="1 Sametinget"/>
    <n v="59676"/>
    <n v="1"/>
    <n v="1"/>
    <x v="1"/>
    <x v="0"/>
    <x v="3"/>
    <m/>
    <s v="Sametinget"/>
    <n v="5.727063339731286"/>
    <n v="0.4772552783109405"/>
    <m/>
  </r>
  <r>
    <x v="0"/>
    <s v=""/>
    <s v="4 Regeringskansliet m.m."/>
    <n v="9584123"/>
    <n v="1"/>
    <n v="4"/>
    <x v="0"/>
    <x v="0"/>
    <x v="4"/>
    <m/>
    <s v="Regeringskansliet m.m."/>
    <n v="919.78147792706329"/>
    <n v="76.648456493921941"/>
    <m/>
  </r>
  <r>
    <x v="0"/>
    <s v=""/>
    <s v="1 Regeringskansliet m.m."/>
    <n v="9584123"/>
    <n v="1"/>
    <n v="1"/>
    <x v="1"/>
    <x v="0"/>
    <x v="4"/>
    <m/>
    <s v="Regeringskansliet m.m."/>
    <n v="919.78147792706329"/>
    <n v="76.648456493921941"/>
    <m/>
  </r>
  <r>
    <x v="0"/>
    <s v=""/>
    <s v="5 Länsstyrelserna"/>
    <n v="3760438"/>
    <n v="1"/>
    <n v="5"/>
    <x v="0"/>
    <x v="0"/>
    <x v="5"/>
    <m/>
    <s v="Länsstyrelserna"/>
    <n v="360.88656429942421"/>
    <n v="30.073880358285351"/>
    <m/>
  </r>
  <r>
    <x v="0"/>
    <s v=""/>
    <s v="1 Länsstyrelserna m.m."/>
    <n v="3760438"/>
    <n v="1"/>
    <n v="1"/>
    <x v="1"/>
    <x v="0"/>
    <x v="5"/>
    <m/>
    <s v="Länsstyrelserna m.m."/>
    <n v="360.88656429942421"/>
    <n v="30.073880358285351"/>
    <m/>
  </r>
  <r>
    <x v="0"/>
    <s v=""/>
    <s v="6 Demokratipolitik och mänskliga rättigheter"/>
    <n v="683379"/>
    <n v="1"/>
    <n v="6"/>
    <x v="0"/>
    <x v="0"/>
    <x v="6"/>
    <m/>
    <s v="Demokratipolitik och mänskliga rättigheter"/>
    <n v="65.583397312859887"/>
    <n v="5.4652831094049903"/>
    <m/>
  </r>
  <r>
    <x v="0"/>
    <s v=""/>
    <s v="1 Allmänna val och demokrati"/>
    <n v="149840"/>
    <n v="1"/>
    <n v="1"/>
    <x v="1"/>
    <x v="0"/>
    <x v="6"/>
    <m/>
    <s v="Allmänna val och demokrati"/>
    <n v="14.380038387715931"/>
    <n v="1.1983365323096609"/>
    <m/>
  </r>
  <r>
    <x v="0"/>
    <s v=""/>
    <s v="2 Justitiekanslern"/>
    <n v="80863"/>
    <n v="1"/>
    <n v="2"/>
    <x v="1"/>
    <x v="0"/>
    <x v="6"/>
    <m/>
    <s v="Justitiekanslern"/>
    <n v="7.7603646833013435"/>
    <n v="0.64669705694177859"/>
    <m/>
  </r>
  <r>
    <x v="0"/>
    <s v=""/>
    <s v="3 Integritetsskyddsmyndigheten"/>
    <n v="172794"/>
    <n v="1"/>
    <n v="3"/>
    <x v="1"/>
    <x v="0"/>
    <x v="6"/>
    <m/>
    <s v="Integritetsskyddsmyndigheten"/>
    <n v="16.582917466410748"/>
    <n v="1.3819097888675624"/>
    <m/>
  </r>
  <r>
    <x v="0"/>
    <s v=""/>
    <s v="4 Valmyndigheten"/>
    <n v="60164"/>
    <n v="1"/>
    <n v="4"/>
    <x v="1"/>
    <x v="0"/>
    <x v="6"/>
    <m/>
    <s v="Valmyndigheten"/>
    <n v="5.7738963531669869"/>
    <n v="0.48115802943058222"/>
    <m/>
  </r>
  <r>
    <x v="0"/>
    <s v=""/>
    <s v="5 Stöd till politiska partier"/>
    <n v="169200"/>
    <n v="1"/>
    <n v="5"/>
    <x v="1"/>
    <x v="0"/>
    <x v="6"/>
    <m/>
    <s v="Stöd till politiska partier"/>
    <n v="16.238003838771593"/>
    <n v="1.3531669865642995"/>
    <m/>
  </r>
  <r>
    <x v="0"/>
    <s v=""/>
    <s v="6 Institutet för mänskliga rättigheter"/>
    <n v="50518"/>
    <n v="1"/>
    <n v="6"/>
    <x v="1"/>
    <x v="0"/>
    <x v="6"/>
    <m/>
    <s v="Institutet för mänskliga rättigheter"/>
    <n v="4.8481765834932817"/>
    <n v="0.40401471529110683"/>
    <m/>
  </r>
  <r>
    <x v="0"/>
    <s v=""/>
    <s v="7 Nationella minoriteter"/>
    <n v="227771"/>
    <n v="1"/>
    <n v="7"/>
    <x v="0"/>
    <x v="0"/>
    <x v="7"/>
    <m/>
    <s v="Nationella minoriteter"/>
    <n v="21.859021113243763"/>
    <n v="1.8215850927703137"/>
    <m/>
  </r>
  <r>
    <x v="0"/>
    <s v=""/>
    <s v="1 Åtgärder för nationella minoriteter"/>
    <n v="207771"/>
    <n v="1"/>
    <n v="1"/>
    <x v="1"/>
    <x v="0"/>
    <x v="7"/>
    <m/>
    <s v="Åtgärder för nationella minoriteter"/>
    <n v="19.939635316698656"/>
    <n v="1.6616362763915546"/>
    <m/>
  </r>
  <r>
    <x v="0"/>
    <s v=""/>
    <s v="2 Åtgärder för den nationella minoriteten romer"/>
    <n v="20000"/>
    <n v="1"/>
    <n v="2"/>
    <x v="1"/>
    <x v="0"/>
    <x v="7"/>
    <m/>
    <s v="Åtgärder för den nationella minoriteten romer"/>
    <n v="1.9193857965451055"/>
    <n v="0.1599488163787588"/>
    <m/>
  </r>
  <r>
    <x v="0"/>
    <s v=""/>
    <s v="8 Medier"/>
    <n v="1058693"/>
    <n v="1"/>
    <n v="8"/>
    <x v="0"/>
    <x v="0"/>
    <x v="8"/>
    <m/>
    <s v="Medier"/>
    <n v="101.60201535508637"/>
    <n v="8.4668346129238632"/>
    <m/>
  </r>
  <r>
    <x v="0"/>
    <s v=""/>
    <s v="1 Mediestöd"/>
    <n v="1010519"/>
    <n v="1"/>
    <n v="1"/>
    <x v="1"/>
    <x v="0"/>
    <x v="8"/>
    <m/>
    <s v="Mediestöd"/>
    <n v="96.978790786948181"/>
    <n v="8.0815658989123484"/>
    <m/>
  </r>
  <r>
    <x v="0"/>
    <s v=""/>
    <s v="2 Myndigheten för press, radio och tv"/>
    <n v="48174"/>
    <n v="1"/>
    <n v="2"/>
    <x v="1"/>
    <x v="0"/>
    <x v="8"/>
    <m/>
    <s v="Myndigheten för press, radio och tv"/>
    <n v="4.6232245681381956"/>
    <n v="0.3852687140115163"/>
    <m/>
  </r>
  <r>
    <x v="0"/>
    <s v=""/>
    <s v="9 Sieps samt insatser för att stärka delaktigheten i EU-arbetet"/>
    <n v="31310"/>
    <n v="1"/>
    <n v="9"/>
    <x v="0"/>
    <x v="0"/>
    <x v="9"/>
    <m/>
    <s v="Sieps samt insatser för att stärka delaktigheten i EU-arbetet"/>
    <n v="3.0047984644913628"/>
    <n v="0.25039987204094688"/>
    <m/>
  </r>
  <r>
    <x v="0"/>
    <s v=""/>
    <s v="1 Svenska institutet för europapolitiska studier samt EU-information"/>
    <n v="31310"/>
    <n v="1"/>
    <n v="1"/>
    <x v="1"/>
    <x v="0"/>
    <x v="9"/>
    <m/>
    <s v="Svenska institutet för europapolitiska studier samt EU-information"/>
    <n v="3.0047984644913628"/>
    <n v="0.25039987204094688"/>
    <m/>
  </r>
  <r>
    <x v="0"/>
    <n v="2"/>
    <s v="Samhällsekonomi och finansförvaltning"/>
    <n v="19021399"/>
    <n v="2"/>
    <s v=""/>
    <x v="0"/>
    <x v="1"/>
    <x v="0"/>
    <m/>
    <s v="och finansförvaltning"/>
    <n v="1825.4701535508636"/>
    <n v="152.12251279590529"/>
    <m/>
  </r>
  <r>
    <x v="0"/>
    <s v=""/>
    <s v="1 Statskontoret"/>
    <n v="108272"/>
    <n v="2"/>
    <n v="1"/>
    <x v="1"/>
    <x v="1"/>
    <x v="10"/>
    <m/>
    <s v="Statskontoret"/>
    <n v="10.390786948176583"/>
    <n v="0.86589891234804861"/>
    <m/>
  </r>
  <r>
    <x v="0"/>
    <s v=""/>
    <s v="2 Kammarkollegiet"/>
    <n v="118318"/>
    <n v="2"/>
    <n v="2"/>
    <x v="1"/>
    <x v="1"/>
    <x v="10"/>
    <m/>
    <s v="Kammarkollegiet"/>
    <n v="11.35489443378119"/>
    <n v="0.94624120281509916"/>
    <m/>
  </r>
  <r>
    <x v="0"/>
    <s v=""/>
    <s v="3 Finansinspektionens avgifter till EU:s tillsynsmyndigheter"/>
    <n v="23050"/>
    <n v="2"/>
    <n v="3"/>
    <x v="1"/>
    <x v="1"/>
    <x v="10"/>
    <m/>
    <s v="Finansinspektionens avgifter till EU:s tillsynsmyndigheter"/>
    <n v="2.2120921305182342"/>
    <n v="0.18434101087651952"/>
    <m/>
  </r>
  <r>
    <x v="0"/>
    <s v=""/>
    <s v="4 Arbetsgivarpolitiska frågor"/>
    <n v="1693"/>
    <n v="2"/>
    <n v="4"/>
    <x v="1"/>
    <x v="1"/>
    <x v="10"/>
    <m/>
    <s v="Arbetsgivarpolitiska frågor"/>
    <n v="0.16247600767754319"/>
    <n v="1.3539667306461932E-2"/>
    <m/>
  </r>
  <r>
    <x v="0"/>
    <s v=""/>
    <s v="5 Statliga tjänstepensioner m.m."/>
    <n v="15206904"/>
    <n v="2"/>
    <n v="5"/>
    <x v="1"/>
    <x v="1"/>
    <x v="10"/>
    <m/>
    <s v="Statliga tjänstepensioner m.m."/>
    <n v="1459.3957773512475"/>
    <n v="121.61631477927062"/>
    <m/>
  </r>
  <r>
    <x v="0"/>
    <s v=""/>
    <s v="6 Finanspolitiska rådet"/>
    <n v="11035"/>
    <n v="2"/>
    <n v="6"/>
    <x v="1"/>
    <x v="1"/>
    <x v="10"/>
    <m/>
    <s v="Finanspolitiska rådet"/>
    <n v="1.0590211132437619"/>
    <n v="8.8251759436980159E-2"/>
    <m/>
  </r>
  <r>
    <x v="0"/>
    <s v=""/>
    <s v="7 Konjunkturinstitutet"/>
    <n v="78255"/>
    <n v="2"/>
    <n v="7"/>
    <x v="1"/>
    <x v="1"/>
    <x v="10"/>
    <m/>
    <s v="Konjunkturinstitutet"/>
    <n v="7.5100767754318616"/>
    <n v="0.62583973128598847"/>
    <m/>
  </r>
  <r>
    <x v="0"/>
    <s v=""/>
    <s v="8 Ekonomistyrningsverket"/>
    <n v="211395"/>
    <n v="2"/>
    <n v="8"/>
    <x v="1"/>
    <x v="1"/>
    <x v="10"/>
    <m/>
    <s v="Ekonomistyrningsverket"/>
    <n v="20.287428023032628"/>
    <n v="1.6906190019193856"/>
    <m/>
  </r>
  <r>
    <x v="0"/>
    <s v=""/>
    <s v="9 Statistiska centralbyrån"/>
    <n v="608582"/>
    <n v="2"/>
    <n v="9"/>
    <x v="1"/>
    <x v="1"/>
    <x v="10"/>
    <m/>
    <s v="Statistiska centralbyrån"/>
    <n v="58.405182341650672"/>
    <n v="4.8670985284708896"/>
    <m/>
  </r>
  <r>
    <x v="0"/>
    <s v=""/>
    <s v="10 Bidragsfastigheter"/>
    <n v="290000"/>
    <n v="2"/>
    <n v="10"/>
    <x v="1"/>
    <x v="1"/>
    <x v="10"/>
    <m/>
    <s v="Bidragsfastigheter"/>
    <n v="27.831094049904031"/>
    <n v="2.3192578374920028"/>
    <m/>
  </r>
  <r>
    <x v="0"/>
    <s v=""/>
    <s v="11 Finansinspektionen"/>
    <n v="788347"/>
    <n v="2"/>
    <n v="11"/>
    <x v="1"/>
    <x v="1"/>
    <x v="10"/>
    <m/>
    <s v="Finansinspektionen"/>
    <n v="75.657101727447213"/>
    <n v="6.304758477287268"/>
    <m/>
  </r>
  <r>
    <x v="0"/>
    <s v=""/>
    <s v="12 Riksgäldskontoret"/>
    <n v="364014"/>
    <n v="2"/>
    <n v="12"/>
    <x v="1"/>
    <x v="1"/>
    <x v="10"/>
    <m/>
    <s v="Riksgäldskontoret"/>
    <n v="34.934165067178505"/>
    <n v="2.9111804222648754"/>
    <m/>
  </r>
  <r>
    <x v="0"/>
    <s v=""/>
    <s v="13 Bokföringsnämnden"/>
    <n v="14138"/>
    <n v="2"/>
    <n v="13"/>
    <x v="1"/>
    <x v="1"/>
    <x v="10"/>
    <m/>
    <s v="Bokföringsnämnden"/>
    <n v="1.3568138195777351"/>
    <n v="0.11306781829814459"/>
    <m/>
  </r>
  <r>
    <x v="0"/>
    <s v=""/>
    <s v="14 Vissa garanti- och medlemsavgifter"/>
    <n v="110116"/>
    <n v="2"/>
    <n v="14"/>
    <x v="1"/>
    <x v="1"/>
    <x v="10"/>
    <m/>
    <s v="Vissa garanti- och medlemsavgifter"/>
    <n v="10.567754318618043"/>
    <n v="0.88064619321817028"/>
    <m/>
  </r>
  <r>
    <x v="0"/>
    <s v=""/>
    <s v="15 Statens servicecenter"/>
    <n v="915068"/>
    <n v="2"/>
    <n v="15"/>
    <x v="1"/>
    <x v="1"/>
    <x v="10"/>
    <m/>
    <s v="Statens servicecenter"/>
    <n v="87.818426103646829"/>
    <n v="7.3182021753039024"/>
    <m/>
  </r>
  <r>
    <x v="0"/>
    <s v=""/>
    <s v="16 Finansmarknadsforskning"/>
    <n v="59953"/>
    <n v="2"/>
    <n v="16"/>
    <x v="1"/>
    <x v="1"/>
    <x v="10"/>
    <m/>
    <s v="Finansmarknadsforskning"/>
    <n v="5.7536468330134358"/>
    <n v="0.47947056941778632"/>
    <m/>
  </r>
  <r>
    <x v="0"/>
    <s v=""/>
    <s v="17 Upphandlingsmyndigheten"/>
    <n v="112259"/>
    <n v="2"/>
    <n v="17"/>
    <x v="1"/>
    <x v="1"/>
    <x v="10"/>
    <m/>
    <s v="Upphandlingsmyndigheten"/>
    <n v="10.773416506717851"/>
    <n v="0.8977847088931542"/>
    <m/>
  </r>
  <r>
    <x v="0"/>
    <n v="3"/>
    <s v="Skatt, tull och exekution"/>
    <n v="12923291"/>
    <n v="3"/>
    <s v=""/>
    <x v="0"/>
    <x v="2"/>
    <x v="0"/>
    <m/>
    <s v="tull och exekution"/>
    <n v="1240.2390595009597"/>
    <n v="103.3532549584133"/>
    <m/>
  </r>
  <r>
    <x v="0"/>
    <s v=""/>
    <s v="1 Skatteverket"/>
    <n v="8199362"/>
    <n v="3"/>
    <n v="1"/>
    <x v="1"/>
    <x v="2"/>
    <x v="11"/>
    <m/>
    <s v="Skatteverket"/>
    <n v="786.88694817658347"/>
    <n v="65.573912348048623"/>
    <m/>
  </r>
  <r>
    <x v="0"/>
    <s v=""/>
    <s v="2 Tullverket"/>
    <n v="2588670"/>
    <n v="3"/>
    <n v="2"/>
    <x v="1"/>
    <x v="2"/>
    <x v="11"/>
    <m/>
    <s v="Tullverket"/>
    <n v="248.43282149712093"/>
    <n v="20.702735124760078"/>
    <m/>
  </r>
  <r>
    <x v="0"/>
    <s v=""/>
    <s v="3 Kronofogdemyndigheten"/>
    <n v="2135259"/>
    <n v="3"/>
    <n v="3"/>
    <x v="1"/>
    <x v="2"/>
    <x v="11"/>
    <m/>
    <s v="Kronofogdemyndigheten"/>
    <n v="204.91928982725528"/>
    <n v="17.076607485604608"/>
    <m/>
  </r>
  <r>
    <x v="0"/>
    <n v="4"/>
    <s v="Rättsväsendet"/>
    <n v="68305854"/>
    <n v="4"/>
    <s v=""/>
    <x v="0"/>
    <x v="3"/>
    <x v="0"/>
    <m/>
    <s v=""/>
    <n v="6555.2642994241842"/>
    <n v="546.27202495201539"/>
    <m/>
  </r>
  <r>
    <x v="0"/>
    <s v=""/>
    <s v="1 Polismyndigheten"/>
    <n v="37043384"/>
    <n v="4"/>
    <n v="1"/>
    <x v="1"/>
    <x v="3"/>
    <x v="12"/>
    <m/>
    <s v="Polismyndigheten"/>
    <n v="3555.0272552783108"/>
    <n v="296.25227127319255"/>
    <m/>
  </r>
  <r>
    <x v="0"/>
    <s v=""/>
    <s v="2 Säkerhetspolisen"/>
    <n v="2060983"/>
    <n v="4"/>
    <n v="2"/>
    <x v="1"/>
    <x v="3"/>
    <x v="12"/>
    <m/>
    <s v="Säkerhetspolisen"/>
    <n v="197.79107485604607"/>
    <n v="16.482589571337172"/>
    <m/>
  </r>
  <r>
    <x v="0"/>
    <s v=""/>
    <s v="3 Åklagarmyndigheten"/>
    <n v="2302661"/>
    <n v="4"/>
    <n v="3"/>
    <x v="1"/>
    <x v="3"/>
    <x v="12"/>
    <m/>
    <s v="Åklagarmyndigheten"/>
    <n v="220.98474088291746"/>
    <n v="18.415395073576455"/>
    <m/>
  </r>
  <r>
    <x v="0"/>
    <s v=""/>
    <s v="4 Ekobrottsmyndigheten"/>
    <n v="952757"/>
    <n v="4"/>
    <n v="4"/>
    <x v="1"/>
    <x v="3"/>
    <x v="12"/>
    <m/>
    <s v="Ekobrottsmyndigheten"/>
    <n v="91.435412667946252"/>
    <n v="7.6196177223288544"/>
    <m/>
  </r>
  <r>
    <x v="0"/>
    <s v=""/>
    <s v="5 Sveriges Domstolar"/>
    <n v="7051168"/>
    <n v="4"/>
    <n v="5"/>
    <x v="1"/>
    <x v="3"/>
    <x v="12"/>
    <m/>
    <s v="Sveriges Domstolar"/>
    <n v="676.69558541266792"/>
    <n v="56.391298784388994"/>
    <m/>
  </r>
  <r>
    <x v="0"/>
    <s v=""/>
    <s v="6 Kriminalvården"/>
    <n v="13383310"/>
    <n v="4"/>
    <n v="6"/>
    <x v="1"/>
    <x v="3"/>
    <x v="12"/>
    <m/>
    <s v="Kriminalvården"/>
    <n v="1284.3867562380037"/>
    <n v="107.03222968650032"/>
    <m/>
  </r>
  <r>
    <x v="0"/>
    <s v=""/>
    <s v="7 Brottsförebyggande rådet"/>
    <n v="231644"/>
    <n v="4"/>
    <n v="7"/>
    <x v="1"/>
    <x v="3"/>
    <x v="12"/>
    <m/>
    <s v="Brottsförebyggande rådet"/>
    <n v="22.230710172744722"/>
    <n v="1.8525591810620601"/>
    <m/>
  </r>
  <r>
    <x v="0"/>
    <s v=""/>
    <s v="8 Rättsmedicinalverket"/>
    <n v="587265"/>
    <n v="4"/>
    <n v="8"/>
    <x v="1"/>
    <x v="3"/>
    <x v="12"/>
    <m/>
    <s v="Rättsmedicinalverket"/>
    <n v="56.359404990403071"/>
    <n v="4.6966170825335896"/>
    <m/>
  </r>
  <r>
    <x v="0"/>
    <s v=""/>
    <s v="9 Brottsoffermyndigheten"/>
    <n v="53390"/>
    <n v="4"/>
    <n v="9"/>
    <x v="1"/>
    <x v="3"/>
    <x v="12"/>
    <m/>
    <s v="Brottsoffermyndigheten"/>
    <n v="5.1238003838771595"/>
    <n v="0.42698336532309661"/>
    <m/>
  </r>
  <r>
    <x v="0"/>
    <s v=""/>
    <s v="10 Ersättning för skador på grund av brott"/>
    <n v="221953"/>
    <n v="4"/>
    <n v="10"/>
    <x v="1"/>
    <x v="3"/>
    <x v="12"/>
    <m/>
    <s v="Ersättning för skador på grund av brott"/>
    <n v="21.30067178502879"/>
    <n v="1.7750559820857326"/>
    <m/>
  </r>
  <r>
    <x v="0"/>
    <s v=""/>
    <s v="11 Rättsliga biträden m.m."/>
    <n v="3961357"/>
    <n v="4"/>
    <n v="11"/>
    <x v="1"/>
    <x v="3"/>
    <x v="12"/>
    <m/>
    <s v="Rättsliga biträden m.m."/>
    <n v="380.16861804222651"/>
    <n v="31.680718170185543"/>
    <m/>
  </r>
  <r>
    <x v="0"/>
    <s v=""/>
    <s v="12 Kostnader för vissa skaderegleringar m.m."/>
    <n v="94987"/>
    <n v="4"/>
    <n v="12"/>
    <x v="1"/>
    <x v="3"/>
    <x v="12"/>
    <m/>
    <s v="Kostnader för vissa skaderegleringar m.m."/>
    <n v="9.1158349328214978"/>
    <n v="0.75965291106845811"/>
    <m/>
  </r>
  <r>
    <x v="0"/>
    <s v=""/>
    <s v="13 Avgifter till vissa internationella sammanslutningar"/>
    <n v="19174"/>
    <n v="4"/>
    <n v="13"/>
    <x v="1"/>
    <x v="3"/>
    <x v="12"/>
    <m/>
    <s v="Avgifter till vissa internationella sammanslutningar"/>
    <n v="1.8401151631477928"/>
    <n v="0.15334293026231607"/>
    <m/>
  </r>
  <r>
    <x v="0"/>
    <s v=""/>
    <s v="14 Bidrag till lokalt brottsförebyggande arbete"/>
    <n v="100157"/>
    <n v="4"/>
    <n v="14"/>
    <x v="1"/>
    <x v="3"/>
    <x v="12"/>
    <m/>
    <s v="Bidrag till lokalt brottsförebyggande arbete"/>
    <n v="9.6119961612284062"/>
    <n v="0.80099968010236722"/>
    <m/>
  </r>
  <r>
    <x v="0"/>
    <s v=""/>
    <s v="15 Säkerhets- och integritetsskyddsnämnden"/>
    <n v="28231"/>
    <n v="4"/>
    <n v="15"/>
    <x v="1"/>
    <x v="3"/>
    <x v="12"/>
    <m/>
    <s v="Säkerhets- och integritetsskyddsnämnden"/>
    <n v="2.7093090211132438"/>
    <n v="0.22577575175943698"/>
    <m/>
  </r>
  <r>
    <x v="0"/>
    <s v=""/>
    <s v="16 Domarnämnden"/>
    <n v="11433"/>
    <n v="4"/>
    <n v="16"/>
    <x v="1"/>
    <x v="3"/>
    <x v="12"/>
    <m/>
    <s v="Domarnämnden"/>
    <n v="1.0972168905950095"/>
    <n v="9.1434740882917462E-2"/>
    <m/>
  </r>
  <r>
    <x v="0"/>
    <s v=""/>
    <s v="17 Från EU-budgeten finansierade insatser avseende EU:s inre säkerhet, gränsförvaltning och visering"/>
    <n v="202000"/>
    <n v="4"/>
    <n v="17"/>
    <x v="1"/>
    <x v="3"/>
    <x v="12"/>
    <m/>
    <s v="Från EU-budgeten finansierade insatser avseende EU:s inre säkerhet, gränsförvaltning och visering"/>
    <n v="19.385796545105567"/>
    <n v="1.6154830454254638"/>
    <m/>
  </r>
  <r>
    <x v="0"/>
    <n v="5"/>
    <s v="Internationell samverkan"/>
    <n v="2094669"/>
    <n v="5"/>
    <s v=""/>
    <x v="0"/>
    <x v="4"/>
    <x v="0"/>
    <m/>
    <s v="samverkan"/>
    <n v="201.02389635316698"/>
    <n v="16.751991362763913"/>
    <m/>
  </r>
  <r>
    <x v="0"/>
    <s v=""/>
    <s v="1 Avgifter till internationella organisationer"/>
    <n v="1333554"/>
    <n v="5"/>
    <n v="1"/>
    <x v="1"/>
    <x v="4"/>
    <x v="13"/>
    <m/>
    <s v="Avgifter till internationella organisationer"/>
    <n v="127.98023032629558"/>
    <n v="10.665019193857965"/>
    <m/>
  </r>
  <r>
    <x v="0"/>
    <s v=""/>
    <s v="2 Freds- och säkerhetsfrämjande verksamhet"/>
    <n v="183294"/>
    <n v="5"/>
    <n v="2"/>
    <x v="1"/>
    <x v="4"/>
    <x v="13"/>
    <m/>
    <s v="Freds- och säkerhetsfrämjande verksamhet"/>
    <n v="17.590595009596928"/>
    <n v="1.4658829174664108"/>
    <m/>
  </r>
  <r>
    <x v="0"/>
    <s v=""/>
    <s v="3 Nordiskt samarbete"/>
    <n v="13595"/>
    <n v="5"/>
    <n v="3"/>
    <x v="1"/>
    <x v="4"/>
    <x v="13"/>
    <m/>
    <s v="Nordiskt samarbete"/>
    <n v="1.3047024952015356"/>
    <n v="0.1087252079334613"/>
    <m/>
  </r>
  <r>
    <x v="0"/>
    <s v=""/>
    <s v="4 Ekonomiskt bistånd till enskilda utomlands samt diverse kostnader för rättsväsendet"/>
    <n v="4826"/>
    <n v="5"/>
    <n v="4"/>
    <x v="1"/>
    <x v="4"/>
    <x v="13"/>
    <m/>
    <s v="Ekonomiskt bistånd till enskilda utomlands samt diverse kostnader för rättsväsendet"/>
    <n v="0.46314779270633399"/>
    <n v="3.8595649392194502E-2"/>
    <m/>
  </r>
  <r>
    <x v="0"/>
    <s v=""/>
    <s v="5 Inspektionen för strategiska produkter"/>
    <n v="114404"/>
    <n v="5"/>
    <n v="5"/>
    <x v="1"/>
    <x v="4"/>
    <x v="13"/>
    <m/>
    <s v="Inspektionen för strategiska produkter"/>
    <n v="10.979270633397313"/>
    <n v="0.91493921944977608"/>
    <m/>
  </r>
  <r>
    <x v="0"/>
    <s v=""/>
    <s v="6 Forskning, utredningar och andra insatser rörande säkerhetspolitik, nedrustning och icke-spridning"/>
    <n v="79358"/>
    <n v="5"/>
    <n v="6"/>
    <x v="1"/>
    <x v="4"/>
    <x v="13"/>
    <m/>
    <s v="Forskning, utredningar och andra insatser rörande säkerhetspolitik, nedrustning och icke-spridning"/>
    <n v="7.615930902111324"/>
    <n v="0.63466090850927703"/>
    <m/>
  </r>
  <r>
    <x v="0"/>
    <s v=""/>
    <s v="7 Bidrag till Stockholms internationella fredsforskningsinstitut (SIPRI)"/>
    <n v="28402"/>
    <n v="5"/>
    <n v="7"/>
    <x v="1"/>
    <x v="4"/>
    <x v="13"/>
    <m/>
    <s v="Bidrag till Stockholms internationella fredsforskningsinstitut (SIPRI)"/>
    <n v="2.7257197696737046"/>
    <n v="0.22714331413947539"/>
    <m/>
  </r>
  <r>
    <x v="0"/>
    <s v=""/>
    <s v="8 Bidrag till Utrikespolitiska institutet (UI)"/>
    <n v="19175"/>
    <n v="5"/>
    <n v="8"/>
    <x v="1"/>
    <x v="4"/>
    <x v="13"/>
    <m/>
    <s v="Bidrag till Utrikespolitiska institutet (UI)"/>
    <n v="1.84021113243762"/>
    <n v="0.15335092770313499"/>
    <m/>
  </r>
  <r>
    <x v="0"/>
    <s v=""/>
    <s v="9 Svenska institutet"/>
    <n v="132371"/>
    <n v="5"/>
    <n v="9"/>
    <x v="1"/>
    <x v="4"/>
    <x v="13"/>
    <m/>
    <s v="Svenska institutet"/>
    <n v="12.703550863723608"/>
    <n v="1.058629238643634"/>
    <m/>
  </r>
  <r>
    <x v="0"/>
    <s v=""/>
    <s v="10 Information om Sverige i utlandet"/>
    <n v="15475"/>
    <n v="5"/>
    <n v="10"/>
    <x v="1"/>
    <x v="4"/>
    <x v="13"/>
    <m/>
    <s v="Information om Sverige i utlandet"/>
    <n v="1.4851247600767754"/>
    <n v="0.12376039667306461"/>
    <m/>
  </r>
  <r>
    <x v="0"/>
    <s v=""/>
    <s v="11 Samarbete inom Östersjöregionen"/>
    <n v="170215"/>
    <n v="5"/>
    <n v="11"/>
    <x v="1"/>
    <x v="4"/>
    <x v="13"/>
    <m/>
    <s v="Samarbete inom Östersjöregionen"/>
    <n v="16.335412667946258"/>
    <n v="1.3612843889955215"/>
    <m/>
  </r>
  <r>
    <x v="0"/>
    <n v="6"/>
    <s v="Försvar och samhällets krisberedskap"/>
    <n v="93952930"/>
    <n v="6"/>
    <s v=""/>
    <x v="0"/>
    <x v="5"/>
    <x v="0"/>
    <m/>
    <s v="och samhällets krisberedskap"/>
    <n v="9016.5959692898268"/>
    <n v="751.38299744081894"/>
    <m/>
  </r>
  <r>
    <x v="0"/>
    <s v=""/>
    <s v="1 Försvar"/>
    <n v="87949269"/>
    <n v="6"/>
    <n v="1"/>
    <x v="0"/>
    <x v="5"/>
    <x v="14"/>
    <m/>
    <s v="Försvar"/>
    <n v="8440.4288867562373"/>
    <n v="703.36907389635314"/>
    <m/>
  </r>
  <r>
    <x v="0"/>
    <s v=""/>
    <s v="1 Förbandsverksamhet och beredskap"/>
    <n v="51453048"/>
    <n v="6"/>
    <n v="1"/>
    <x v="1"/>
    <x v="5"/>
    <x v="14"/>
    <m/>
    <s v="Förbandsverksamhet och beredskap"/>
    <n v="4937.9124760076775"/>
    <n v="411.4927063339731"/>
    <m/>
  </r>
  <r>
    <x v="0"/>
    <s v=""/>
    <s v="2 Försvarsmaktens insatser internationellt"/>
    <n v="1501512"/>
    <n v="6"/>
    <n v="2"/>
    <x v="1"/>
    <x v="5"/>
    <x v="14"/>
    <m/>
    <s v="Försvarsmaktens insatser internationellt"/>
    <n v="144.09904030710172"/>
    <n v="12.008253358925144"/>
    <m/>
  </r>
  <r>
    <x v="0"/>
    <s v=""/>
    <s v="3 Anskaffning av materiel och anläggningar"/>
    <n v="27949405"/>
    <n v="6"/>
    <n v="3"/>
    <x v="1"/>
    <x v="5"/>
    <x v="14"/>
    <m/>
    <s v="Anskaffning av materiel och anläggningar"/>
    <n v="2682.284548944338"/>
    <n v="223.52371241202817"/>
    <m/>
  </r>
  <r>
    <x v="0"/>
    <s v=""/>
    <s v="4 Forskning och teknikutveckling"/>
    <n v="951905"/>
    <n v="6"/>
    <n v="4"/>
    <x v="1"/>
    <x v="5"/>
    <x v="14"/>
    <m/>
    <s v="Forskning och teknikutveckling"/>
    <n v="91.353646833013443"/>
    <n v="7.6128039027511205"/>
    <m/>
  </r>
  <r>
    <x v="0"/>
    <s v=""/>
    <s v="5 Statens inspektion för försvarsunderrättelseverksamheten"/>
    <n v="11638"/>
    <n v="6"/>
    <n v="5"/>
    <x v="1"/>
    <x v="5"/>
    <x v="14"/>
    <m/>
    <s v="Statens inspektion för försvarsunderrättelseverksamheten"/>
    <n v="1.1168905950095969"/>
    <n v="9.3074216250799743E-2"/>
    <m/>
  </r>
  <r>
    <x v="0"/>
    <s v=""/>
    <s v="6 Totalförsvarets plikt- och prövningsverk"/>
    <n v="351386"/>
    <n v="6"/>
    <n v="6"/>
    <x v="1"/>
    <x v="5"/>
    <x v="14"/>
    <m/>
    <s v="Totalförsvarets plikt- och prövningsverk"/>
    <n v="33.722264875239922"/>
    <n v="2.8101887396033267"/>
    <m/>
  </r>
  <r>
    <x v="0"/>
    <s v=""/>
    <s v="7 Officersutbildning m.m."/>
    <n v="268034"/>
    <n v="6"/>
    <n v="7"/>
    <x v="1"/>
    <x v="5"/>
    <x v="14"/>
    <m/>
    <s v="Officersutbildning m.m."/>
    <n v="25.723032629558542"/>
    <n v="2.143586052463212"/>
    <m/>
  </r>
  <r>
    <x v="0"/>
    <s v=""/>
    <s v="8 Försvarets radioanstalt"/>
    <n v="1927077"/>
    <n v="6"/>
    <n v="8"/>
    <x v="1"/>
    <x v="5"/>
    <x v="14"/>
    <m/>
    <s v="Försvarets radioanstalt"/>
    <n v="184.94021113243761"/>
    <n v="15.411684261036468"/>
    <m/>
  </r>
  <r>
    <x v="0"/>
    <s v=""/>
    <s v="9 Totalförsvarets forskningsinstitut"/>
    <n v="262457"/>
    <n v="6"/>
    <n v="9"/>
    <x v="1"/>
    <x v="5"/>
    <x v="14"/>
    <m/>
    <s v="Totalförsvarets forskningsinstitut"/>
    <n v="25.187811900191939"/>
    <n v="2.0989843250159947"/>
    <m/>
  </r>
  <r>
    <x v="0"/>
    <s v=""/>
    <s v="10 Nämnder m.m."/>
    <n v="7286"/>
    <n v="6"/>
    <n v="10"/>
    <x v="1"/>
    <x v="5"/>
    <x v="14"/>
    <m/>
    <s v="Nämnder m.m."/>
    <n v="0.69923224568138198"/>
    <n v="5.8269353806781832E-2"/>
    <m/>
  </r>
  <r>
    <x v="0"/>
    <s v=""/>
    <s v="11 Försvarets materielverk"/>
    <n v="3204537"/>
    <n v="6"/>
    <n v="11"/>
    <x v="1"/>
    <x v="5"/>
    <x v="14"/>
    <m/>
    <s v="Försvarets materielverk"/>
    <n v="307.53714011516314"/>
    <n v="25.62809500959693"/>
    <m/>
  </r>
  <r>
    <x v="0"/>
    <s v=""/>
    <s v="12 Försvarsunderrättelsedomstolen"/>
    <n v="10984"/>
    <n v="6"/>
    <n v="12"/>
    <x v="1"/>
    <x v="5"/>
    <x v="14"/>
    <m/>
    <s v="Försvarsunderrättelsedomstolen"/>
    <n v="1.0541266794625719"/>
    <n v="8.7843889955214319E-2"/>
    <m/>
  </r>
  <r>
    <x v="0"/>
    <s v=""/>
    <s v="13 Myndigheten för Totalförsvarsanalys"/>
    <n v="50000"/>
    <n v="6"/>
    <n v="13"/>
    <x v="1"/>
    <x v="5"/>
    <x v="14"/>
    <m/>
    <s v="Myndigheten för Totalförsvarsanalys"/>
    <n v="4.7984644913627639"/>
    <n v="0.39987204094689699"/>
    <m/>
  </r>
  <r>
    <x v="0"/>
    <s v=""/>
    <s v="2 Samhällets krisberedskap"/>
    <n v="5547423"/>
    <n v="6"/>
    <n v="2"/>
    <x v="0"/>
    <x v="5"/>
    <x v="15"/>
    <m/>
    <s v="Samhällets krisberedskap"/>
    <n v="532.38224568138196"/>
    <n v="44.365187140115161"/>
    <m/>
  </r>
  <r>
    <x v="0"/>
    <s v=""/>
    <s v="1 Kustbevakningen"/>
    <n v="1488971"/>
    <n v="6"/>
    <n v="1"/>
    <x v="1"/>
    <x v="5"/>
    <x v="15"/>
    <m/>
    <s v="Kustbevakningen"/>
    <n v="142.89548944337812"/>
    <n v="11.907957453614843"/>
    <m/>
  </r>
  <r>
    <x v="0"/>
    <s v=""/>
    <s v="2 Förebyggande åtgärder mot jordskred och andra naturolyckor"/>
    <n v="506850"/>
    <n v="6"/>
    <n v="2"/>
    <x v="1"/>
    <x v="5"/>
    <x v="15"/>
    <m/>
    <s v="Förebyggande åtgärder mot jordskred och andra naturolyckor"/>
    <n v="48.642034548944338"/>
    <n v="4.0535028790786951"/>
    <m/>
  </r>
  <r>
    <x v="0"/>
    <s v=""/>
    <s v="3 Ersättning för räddningstjänst m.m."/>
    <n v="27580"/>
    <n v="6"/>
    <n v="3"/>
    <x v="1"/>
    <x v="5"/>
    <x v="15"/>
    <m/>
    <s v="Ersättning för räddningstjänst m.m."/>
    <n v="2.6468330134357005"/>
    <n v="0.22056941778630837"/>
    <m/>
  </r>
  <r>
    <x v="0"/>
    <s v=""/>
    <s v="4 Krisberedskap"/>
    <n v="1380608"/>
    <n v="6"/>
    <n v="4"/>
    <x v="1"/>
    <x v="5"/>
    <x v="15"/>
    <m/>
    <s v="Krisberedskap"/>
    <n v="132.49596928982726"/>
    <n v="11.041330774152271"/>
    <m/>
  </r>
  <r>
    <x v="0"/>
    <s v=""/>
    <s v="5 Ersättning till SOS Alarm Sverige AB för alarmeringstjänst enligt avtal"/>
    <n v="426671"/>
    <n v="6"/>
    <n v="5"/>
    <x v="1"/>
    <x v="5"/>
    <x v="15"/>
    <m/>
    <s v="Ersättning till SOS Alarm Sverige AB för alarmeringstjänst enligt avtal"/>
    <n v="40.947312859884839"/>
    <n v="3.4122760716570699"/>
    <m/>
  </r>
  <r>
    <x v="0"/>
    <s v=""/>
    <s v="6 Myndigheten för samhällsskydd och beredskap"/>
    <n v="1480372"/>
    <n v="6"/>
    <n v="6"/>
    <x v="1"/>
    <x v="5"/>
    <x v="15"/>
    <m/>
    <s v="Myndigheten för samhällsskydd och beredskap"/>
    <n v="142.07024952015354"/>
    <n v="11.839187460012795"/>
    <m/>
  </r>
  <r>
    <x v="0"/>
    <s v=""/>
    <s v="7 Statens haverikommission"/>
    <n v="49611"/>
    <n v="6"/>
    <n v="7"/>
    <x v="1"/>
    <x v="5"/>
    <x v="15"/>
    <m/>
    <s v="Statens haverikommission"/>
    <n v="4.7611324376199615"/>
    <n v="0.39676103646833011"/>
    <m/>
  </r>
  <r>
    <x v="0"/>
    <s v=""/>
    <s v="8 Myndigheten för psykologiskt försvar"/>
    <n v="124066"/>
    <n v="6"/>
    <n v="8"/>
    <x v="1"/>
    <x v="5"/>
    <x v="15"/>
    <m/>
    <s v="Myndigheten för psykologiskt försvar"/>
    <n v="11.906525911708254"/>
    <n v="0.9922104926423545"/>
    <m/>
  </r>
  <r>
    <x v="0"/>
    <s v=""/>
    <s v="9 Rakel Generation 2"/>
    <n v="62694"/>
    <n v="6"/>
    <n v="9"/>
    <x v="1"/>
    <x v="5"/>
    <x v="15"/>
    <m/>
    <s v="Rakel Generation 2"/>
    <n v="6.0166986564299423"/>
    <n v="0.50139155470249519"/>
    <m/>
  </r>
  <r>
    <x v="0"/>
    <s v=""/>
    <s v="3 Strålsäkerhet"/>
    <n v="456238"/>
    <n v="6"/>
    <n v="3"/>
    <x v="0"/>
    <x v="5"/>
    <x v="16"/>
    <m/>
    <s v="Strålsäkerhet"/>
    <n v="43.784836852207292"/>
    <n v="3.6487364043506076"/>
    <m/>
  </r>
  <r>
    <x v="0"/>
    <s v=""/>
    <s v="1 Strålsäkerhetsmyndigheten"/>
    <n v="456238"/>
    <n v="6"/>
    <n v="1"/>
    <x v="1"/>
    <x v="5"/>
    <x v="16"/>
    <m/>
    <s v="Strålsäkerhetsmyndigheten"/>
    <n v="43.784836852207292"/>
    <n v="3.6487364043506076"/>
    <m/>
  </r>
  <r>
    <x v="0"/>
    <n v="7"/>
    <s v="Internationellt bistånd"/>
    <n v="47206227"/>
    <n v="7"/>
    <s v=""/>
    <x v="0"/>
    <x v="6"/>
    <x v="0"/>
    <m/>
    <s v="bistånd"/>
    <n v="4530.3480806142034"/>
    <n v="377.52900671785028"/>
    <m/>
  </r>
  <r>
    <x v="0"/>
    <s v=""/>
    <s v="1 Internationellt utvecklingssamarbete"/>
    <n v="47206227"/>
    <n v="7"/>
    <n v="1"/>
    <x v="1"/>
    <x v="6"/>
    <x v="17"/>
    <m/>
    <s v="Internationellt utvecklingssamarbete"/>
    <n v="4530.3480806142034"/>
    <n v="377.52900671785028"/>
    <m/>
  </r>
  <r>
    <x v="0"/>
    <s v=""/>
    <s v="1 Biståndsverksamhet"/>
    <n v="45297746"/>
    <n v="7"/>
    <n v="1"/>
    <x v="1"/>
    <x v="6"/>
    <x v="17"/>
    <m/>
    <s v="Biståndsverksamhet"/>
    <n v="4347.1925143953931"/>
    <n v="362.26604286628276"/>
    <m/>
  </r>
  <r>
    <x v="0"/>
    <s v=""/>
    <s v="2 Styrelsen för internationellt utvecklingssamarbete (Sida)"/>
    <n v="1612297"/>
    <n v="7"/>
    <n v="2"/>
    <x v="1"/>
    <x v="6"/>
    <x v="17"/>
    <m/>
    <s v="Styrelsen för internationellt utvecklingssamarbete (Sida)"/>
    <n v="154.7309980806142"/>
    <n v="12.894249840051183"/>
    <m/>
  </r>
  <r>
    <x v="0"/>
    <s v=""/>
    <s v="3 Nordiska Afrikainstitutet"/>
    <n v="16889"/>
    <n v="7"/>
    <n v="3"/>
    <x v="1"/>
    <x v="6"/>
    <x v="17"/>
    <m/>
    <s v="Nordiska Afrikainstitutet"/>
    <n v="1.6208253358925144"/>
    <n v="0.13506877799104286"/>
    <m/>
  </r>
  <r>
    <x v="0"/>
    <s v=""/>
    <s v="4 Folke Bernadotteakademin"/>
    <n v="208199"/>
    <n v="7"/>
    <n v="4"/>
    <x v="1"/>
    <x v="6"/>
    <x v="17"/>
    <m/>
    <s v="Folke Bernadotteakademin"/>
    <n v="19.980710172744722"/>
    <n v="1.6650591810620601"/>
    <m/>
  </r>
  <r>
    <x v="0"/>
    <s v=""/>
    <s v="5 Riksrevisionen: Internationellt utvecklingssamarbete"/>
    <n v="50000"/>
    <n v="7"/>
    <n v="5"/>
    <x v="1"/>
    <x v="6"/>
    <x v="17"/>
    <m/>
    <s v="Riksrevisionen: Internationellt utvecklingssamarbete"/>
    <n v="4.7984644913627639"/>
    <n v="0.39987204094689699"/>
    <m/>
  </r>
  <r>
    <x v="0"/>
    <s v=""/>
    <s v="6 Utvärdering av internationellt bistånd"/>
    <n v="21096"/>
    <n v="7"/>
    <n v="6"/>
    <x v="1"/>
    <x v="6"/>
    <x v="17"/>
    <m/>
    <s v="Utvärdering av internationellt bistånd"/>
    <n v="2.0245681381957774"/>
    <n v="0.16871401151631479"/>
    <m/>
  </r>
  <r>
    <x v="0"/>
    <n v="8"/>
    <s v="Migration"/>
    <n v="16019745"/>
    <n v="8"/>
    <s v=""/>
    <x v="0"/>
    <x v="7"/>
    <x v="0"/>
    <m/>
    <s v=""/>
    <n v="1537.4035508637237"/>
    <n v="128.11696257197698"/>
    <m/>
  </r>
  <r>
    <x v="0"/>
    <s v=""/>
    <s v="1 Migrationsverket"/>
    <n v="4718546"/>
    <n v="8"/>
    <n v="1"/>
    <x v="1"/>
    <x v="7"/>
    <x v="18"/>
    <m/>
    <s v="Migrationsverket"/>
    <n v="452.8355086372361"/>
    <n v="37.73629238643634"/>
    <m/>
  </r>
  <r>
    <x v="0"/>
    <s v=""/>
    <s v="2 Ersättningar och bostadskostnader"/>
    <n v="9060000"/>
    <n v="8"/>
    <n v="2"/>
    <x v="1"/>
    <x v="7"/>
    <x v="18"/>
    <m/>
    <s v="Ersättningar och bostadskostnader"/>
    <n v="869.48176583493284"/>
    <n v="72.456813819577732"/>
    <m/>
  </r>
  <r>
    <x v="0"/>
    <s v=""/>
    <s v="3 Migrationspolitiska åtgärder"/>
    <n v="143013"/>
    <n v="8"/>
    <n v="3"/>
    <x v="1"/>
    <x v="7"/>
    <x v="18"/>
    <m/>
    <s v="Migrationspolitiska åtgärder"/>
    <n v="13.724856046065259"/>
    <n v="1.1437380038387717"/>
    <m/>
  </r>
  <r>
    <x v="0"/>
    <s v=""/>
    <s v="4 Domstolsprövning i utlänningsmål"/>
    <n v="779576"/>
    <n v="8"/>
    <n v="4"/>
    <x v="1"/>
    <x v="7"/>
    <x v="18"/>
    <m/>
    <s v="Domstolsprövning i utlänningsmål"/>
    <n v="74.815355086372364"/>
    <n v="6.2346129238643639"/>
    <m/>
  </r>
  <r>
    <x v="0"/>
    <s v=""/>
    <s v="5 Rättsliga biträden m.m. vid domstolsprövning i utlänningsmål"/>
    <n v="200800"/>
    <n v="8"/>
    <n v="5"/>
    <x v="1"/>
    <x v="7"/>
    <x v="18"/>
    <m/>
    <s v="Rättsliga biträden m.m. vid domstolsprövning i utlänningsmål"/>
    <n v="19.27063339731286"/>
    <n v="1.6058861164427383"/>
    <m/>
  </r>
  <r>
    <x v="0"/>
    <s v=""/>
    <s v="6 Offentligt biträde i utlänningsärenden"/>
    <n v="291158"/>
    <n v="8"/>
    <n v="6"/>
    <x v="1"/>
    <x v="7"/>
    <x v="18"/>
    <m/>
    <s v="Offentligt biträde i utlänningsärenden"/>
    <n v="27.942226487523993"/>
    <n v="2.3285188739603329"/>
    <m/>
  </r>
  <r>
    <x v="0"/>
    <s v=""/>
    <s v="7 Utresor för avvisade och utvisade"/>
    <n v="326202"/>
    <n v="8"/>
    <n v="7"/>
    <x v="1"/>
    <x v="7"/>
    <x v="18"/>
    <m/>
    <s v="Utresor för avvisade och utvisade"/>
    <n v="31.305374280230325"/>
    <n v="2.6087811900191937"/>
    <m/>
  </r>
  <r>
    <x v="0"/>
    <s v=""/>
    <s v="8 Från EU-budgeten finansierade insatser för asylsökande och flyktingar"/>
    <n v="500450"/>
    <n v="8"/>
    <n v="8"/>
    <x v="1"/>
    <x v="7"/>
    <x v="18"/>
    <m/>
    <s v="Från EU-budgeten finansierade insatser för asylsökande och flyktingar"/>
    <n v="48.027831094049901"/>
    <n v="4.0023192578374918"/>
    <m/>
  </r>
  <r>
    <x v="0"/>
    <n v="9"/>
    <s v="Hälsovård, sjukvård och social omsorg"/>
    <n v="110429732"/>
    <n v="9"/>
    <s v=""/>
    <x v="0"/>
    <x v="8"/>
    <x v="0"/>
    <m/>
    <s v="sjukvård och social omsorg"/>
    <n v="10597.862955854127"/>
    <n v="883.15524632117729"/>
    <m/>
  </r>
  <r>
    <x v="0"/>
    <s v=""/>
    <s v="1 Hälso- och sjukvårdspolitik"/>
    <n v="67608794"/>
    <n v="9"/>
    <n v="1"/>
    <x v="0"/>
    <x v="8"/>
    <x v="19"/>
    <m/>
    <s v="Hälso- och sjukvårdspolitik"/>
    <n v="6488.3679462571981"/>
    <n v="540.69732885476651"/>
    <m/>
  </r>
  <r>
    <x v="0"/>
    <s v=""/>
    <s v="1 Socialstyrelsen"/>
    <n v="815421"/>
    <n v="9"/>
    <n v="1"/>
    <x v="1"/>
    <x v="8"/>
    <x v="19"/>
    <m/>
    <s v="Socialstyrelsen"/>
    <n v="78.255374280230328"/>
    <n v="6.5212811900191943"/>
    <m/>
  </r>
  <r>
    <x v="0"/>
    <s v=""/>
    <s v="2 Statens beredning för medicinsk och social utvärdering"/>
    <n v="92070"/>
    <n v="9"/>
    <n v="2"/>
    <x v="1"/>
    <x v="8"/>
    <x v="19"/>
    <m/>
    <s v="Statens beredning för medicinsk och social utvärdering"/>
    <n v="8.8358925143953932"/>
    <n v="0.7363243761996161"/>
    <m/>
  </r>
  <r>
    <x v="0"/>
    <s v=""/>
    <s v="3 Tandvårds- och läkemedelsförmånsverket"/>
    <n v="161782"/>
    <n v="9"/>
    <n v="3"/>
    <x v="1"/>
    <x v="8"/>
    <x v="19"/>
    <m/>
    <s v="Tandvårds- och läkemedelsförmånsverket"/>
    <n v="15.526103646833013"/>
    <n v="1.2938419705694177"/>
    <m/>
  </r>
  <r>
    <x v="0"/>
    <s v=""/>
    <s v="4 Tandvårdsförmåner"/>
    <n v="7367141"/>
    <n v="9"/>
    <n v="4"/>
    <x v="1"/>
    <x v="8"/>
    <x v="19"/>
    <m/>
    <s v="Tandvårdsförmåner"/>
    <n v="707.01928982725531"/>
    <n v="58.918274152271273"/>
    <m/>
  </r>
  <r>
    <x v="0"/>
    <s v=""/>
    <s v="5 Bidrag för läkemedelsförmånerna"/>
    <n v="34355000"/>
    <n v="9"/>
    <n v="5"/>
    <x v="1"/>
    <x v="8"/>
    <x v="19"/>
    <m/>
    <s v="Bidrag för läkemedelsförmånerna"/>
    <n v="3297.0249520153552"/>
    <n v="274.75207933461292"/>
    <m/>
  </r>
  <r>
    <x v="0"/>
    <s v=""/>
    <s v="6 Bidrag till folkhälsa och sjukvård"/>
    <n v="18128486"/>
    <n v="9"/>
    <n v="6"/>
    <x v="1"/>
    <x v="8"/>
    <x v="19"/>
    <m/>
    <s v="Bidrag till folkhälsa och sjukvård"/>
    <n v="1739.7779270633398"/>
    <n v="144.98149392194497"/>
    <m/>
  </r>
  <r>
    <x v="0"/>
    <s v=""/>
    <s v="7 Sjukvård i internationella förhållanden"/>
    <n v="511409"/>
    <n v="9"/>
    <n v="7"/>
    <x v="1"/>
    <x v="8"/>
    <x v="19"/>
    <m/>
    <s v="Sjukvård i internationella förhållanden"/>
    <n v="49.079558541266792"/>
    <n v="4.0899632117722327"/>
    <m/>
  </r>
  <r>
    <x v="0"/>
    <s v=""/>
    <s v="8 Bidrag till psykiatri"/>
    <n v="2092643"/>
    <n v="9"/>
    <n v="8"/>
    <x v="1"/>
    <x v="8"/>
    <x v="19"/>
    <m/>
    <s v="Bidrag till psykiatri"/>
    <n v="200.82946257197696"/>
    <n v="16.735788547664747"/>
    <m/>
  </r>
  <r>
    <x v="0"/>
    <s v=""/>
    <s v="9 Läkemedelsverket"/>
    <n v="162922"/>
    <n v="9"/>
    <n v="9"/>
    <x v="1"/>
    <x v="8"/>
    <x v="19"/>
    <m/>
    <s v="Läkemedelsverket"/>
    <n v="15.635508637236084"/>
    <n v="1.3029590531030071"/>
    <m/>
  </r>
  <r>
    <x v="0"/>
    <s v=""/>
    <s v="10 E-hälsomyndigheten"/>
    <n v="122129"/>
    <n v="9"/>
    <n v="10"/>
    <x v="1"/>
    <x v="8"/>
    <x v="19"/>
    <m/>
    <s v="E-hälsomyndigheten"/>
    <n v="11.720633397312859"/>
    <n v="0.97671944977607161"/>
    <m/>
  </r>
  <r>
    <x v="0"/>
    <s v=""/>
    <s v="11 Prestationsbundna insatser för att korta vårdköerna"/>
    <n v="3000000"/>
    <n v="9"/>
    <n v="11"/>
    <x v="1"/>
    <x v="8"/>
    <x v="19"/>
    <m/>
    <s v="Prestationsbundna insatser för att korta vårdköerna"/>
    <n v="287.90786948176583"/>
    <n v="23.99232245681382"/>
    <m/>
  </r>
  <r>
    <x v="0"/>
    <s v=""/>
    <s v="12 Inspektionen för vård och omsorg"/>
    <n v="799791"/>
    <n v="9"/>
    <n v="12"/>
    <x v="1"/>
    <x v="8"/>
    <x v="19"/>
    <m/>
    <s v="Inspektionen för vård och omsorg"/>
    <n v="76.755374280230328"/>
    <n v="6.3962811900191943"/>
    <m/>
  </r>
  <r>
    <x v="0"/>
    <s v=""/>
    <s v="2 Folkhälsopolitik"/>
    <n v="1182025"/>
    <n v="9"/>
    <n v="2"/>
    <x v="0"/>
    <x v="8"/>
    <x v="20"/>
    <m/>
    <s v="Folkhälsopolitik"/>
    <n v="113.43809980806142"/>
    <n v="9.453174984005118"/>
    <m/>
  </r>
  <r>
    <x v="0"/>
    <s v=""/>
    <s v="1 Folkhälsomyndigheten"/>
    <n v="551054"/>
    <n v="9"/>
    <n v="1"/>
    <x v="1"/>
    <x v="8"/>
    <x v="20"/>
    <m/>
    <s v="Folkhälsomyndigheten"/>
    <n v="52.884261036468331"/>
    <n v="4.4070217530390279"/>
    <m/>
  </r>
  <r>
    <x v="0"/>
    <s v=""/>
    <s v="2 Insatser för vaccinberedskap"/>
    <n v="120500"/>
    <n v="9"/>
    <n v="2"/>
    <x v="1"/>
    <x v="8"/>
    <x v="20"/>
    <m/>
    <s v="Insatser för vaccinberedskap"/>
    <n v="11.564299424184261"/>
    <n v="0.9636916186820218"/>
    <m/>
  </r>
  <r>
    <x v="0"/>
    <s v=""/>
    <s v="3 Bidrag till WHO"/>
    <n v="46665"/>
    <n v="9"/>
    <n v="3"/>
    <x v="1"/>
    <x v="8"/>
    <x v="20"/>
    <m/>
    <s v="Bidrag till WHO"/>
    <n v="4.4784069097888679"/>
    <n v="0.37320057581573901"/>
    <m/>
  </r>
  <r>
    <x v="0"/>
    <s v=""/>
    <s v="4 Insatser mot hiv/aids och andra smittsamma sjukdomar"/>
    <n v="125502"/>
    <n v="9"/>
    <n v="4"/>
    <x v="1"/>
    <x v="8"/>
    <x v="20"/>
    <m/>
    <s v="Insatser mot hiv/aids och andra smittsamma sjukdomar"/>
    <n v="12.044337811900192"/>
    <n v="1.0036948176583493"/>
    <m/>
  </r>
  <r>
    <x v="0"/>
    <s v=""/>
    <s v="5 Åtgärder avseende alkohol, narkotika, dopning, tobak samt spel"/>
    <n v="143304"/>
    <n v="9"/>
    <n v="5"/>
    <x v="1"/>
    <x v="8"/>
    <x v="20"/>
    <m/>
    <s v="Åtgärder avseende alkohol, narkotika, dopning, tobak samt spel"/>
    <n v="13.752783109404991"/>
    <n v="1.1460652591170826"/>
    <m/>
  </r>
  <r>
    <x v="0"/>
    <s v=""/>
    <s v="6 Stöd till främjande av en aktiv och meningsfull fritid för barn och unga"/>
    <n v="50000"/>
    <n v="9"/>
    <n v="6"/>
    <x v="1"/>
    <x v="8"/>
    <x v="20"/>
    <m/>
    <s v="Stöd till främjande av en aktiv och meningsfull fritid för barn och unga"/>
    <n v="4.7984644913627639"/>
    <n v="0.39987204094689699"/>
    <m/>
  </r>
  <r>
    <x v="0"/>
    <s v=""/>
    <s v="7 Stöd för att förebygga ohälsa och ensamhet bland äldre"/>
    <n v="145000"/>
    <n v="9"/>
    <n v="7"/>
    <x v="1"/>
    <x v="8"/>
    <x v="20"/>
    <m/>
    <s v="Stöd för att förebygga ohälsa och ensamhet bland äldre"/>
    <n v="13.915547024952016"/>
    <n v="1.1596289187460014"/>
    <m/>
  </r>
  <r>
    <x v="0"/>
    <s v=""/>
    <s v="3 Funktionshinderspolitik"/>
    <n v="254550"/>
    <n v="9"/>
    <n v="3"/>
    <x v="0"/>
    <x v="8"/>
    <x v="21"/>
    <m/>
    <s v="Funktionshinderspolitik"/>
    <n v="24.428982725527831"/>
    <n v="2.0357485604606524"/>
    <m/>
  </r>
  <r>
    <x v="0"/>
    <s v=""/>
    <s v="1 Myndigheten för delaktighet"/>
    <n v="65808"/>
    <n v="9"/>
    <n v="1"/>
    <x v="1"/>
    <x v="8"/>
    <x v="21"/>
    <m/>
    <s v="Myndigheten för delaktighet"/>
    <n v="6.3155470249520151"/>
    <n v="0.52629558541266797"/>
    <m/>
  </r>
  <r>
    <x v="0"/>
    <s v=""/>
    <s v="2 Bidrag till funktionshindersorganisationer"/>
    <n v="188742"/>
    <n v="9"/>
    <n v="2"/>
    <x v="1"/>
    <x v="8"/>
    <x v="21"/>
    <m/>
    <s v="Bidrag till funktionshindersorganisationer"/>
    <n v="18.113435700575817"/>
    <n v="1.5094529750479848"/>
    <m/>
  </r>
  <r>
    <x v="0"/>
    <s v=""/>
    <s v="4 Politik för sociala tjänster"/>
    <n v="40420430"/>
    <n v="9"/>
    <n v="4"/>
    <x v="0"/>
    <x v="8"/>
    <x v="22"/>
    <m/>
    <s v="Politik för sociala tjänster"/>
    <n v="3879.119961612284"/>
    <n v="323.25999680102365"/>
    <m/>
  </r>
  <r>
    <x v="0"/>
    <s v=""/>
    <s v="1 Myndigheten för familjerätt och föräldraskapsstöd"/>
    <n v="35614"/>
    <n v="9"/>
    <n v="1"/>
    <x v="1"/>
    <x v="8"/>
    <x v="22"/>
    <m/>
    <s v="Myndigheten för familjerätt och föräldraskapsstöd"/>
    <n v="3.4178502879078696"/>
    <n v="0.28482085732565582"/>
    <m/>
  </r>
  <r>
    <x v="0"/>
    <s v=""/>
    <s v="2 Vissa statsbidrag inom funktionshindersområdet"/>
    <n v="778714"/>
    <n v="9"/>
    <n v="2"/>
    <x v="1"/>
    <x v="8"/>
    <x v="22"/>
    <m/>
    <s v="Vissa statsbidrag inom funktionshindersområdet"/>
    <n v="74.732629558541262"/>
    <n v="6.2277191298784382"/>
    <m/>
  </r>
  <r>
    <x v="0"/>
    <s v=""/>
    <s v="3 Bilstöd till personer med funktionsnedsättning"/>
    <n v="264395"/>
    <n v="9"/>
    <n v="3"/>
    <x v="1"/>
    <x v="8"/>
    <x v="22"/>
    <m/>
    <s v="Bilstöd till personer med funktionsnedsättning"/>
    <n v="25.37380038387716"/>
    <n v="2.1144833653230966"/>
    <m/>
  </r>
  <r>
    <x v="0"/>
    <s v=""/>
    <s v="4 Kostnader för statlig assistansersättning"/>
    <n v="24590527"/>
    <n v="9"/>
    <n v="4"/>
    <x v="1"/>
    <x v="8"/>
    <x v="22"/>
    <m/>
    <s v="Kostnader för statlig assistansersättning"/>
    <n v="2359.9354126679464"/>
    <n v="196.66128438899554"/>
    <m/>
  </r>
  <r>
    <x v="0"/>
    <s v=""/>
    <s v="5 Stimulansbidrag och åtgärder inom äldreområdet"/>
    <n v="11520490"/>
    <n v="9"/>
    <n v="5"/>
    <x v="1"/>
    <x v="8"/>
    <x v="22"/>
    <m/>
    <s v="Stimulansbidrag och åtgärder inom äldreområdet"/>
    <n v="1105.6132437619963"/>
    <n v="92.134436980166356"/>
    <m/>
  </r>
  <r>
    <x v="0"/>
    <s v=""/>
    <s v="6 Statens institutionsstyrelse"/>
    <n v="1934179"/>
    <n v="9"/>
    <n v="6"/>
    <x v="1"/>
    <x v="8"/>
    <x v="22"/>
    <m/>
    <s v="Statens institutionsstyrelse"/>
    <n v="185.62178502879078"/>
    <n v="15.468482085732566"/>
    <m/>
  </r>
  <r>
    <x v="0"/>
    <s v=""/>
    <s v="7 Bidrag till utveckling av socialt arbete m.m."/>
    <n v="1257451"/>
    <n v="9"/>
    <n v="7"/>
    <x v="1"/>
    <x v="8"/>
    <x v="22"/>
    <m/>
    <s v="Bidrag till utveckling av socialt arbete m.m."/>
    <n v="120.67667946257198"/>
    <n v="10.056389955214332"/>
    <m/>
  </r>
  <r>
    <x v="0"/>
    <s v=""/>
    <s v="8 Myndigheten för vård- och omsorgsanalys"/>
    <n v="39060"/>
    <n v="9"/>
    <n v="8"/>
    <x v="1"/>
    <x v="8"/>
    <x v="22"/>
    <m/>
    <s v="Myndigheten för vård- och omsorgsanalys"/>
    <n v="3.7485604606525911"/>
    <n v="0.31238003838771594"/>
    <m/>
  </r>
  <r>
    <x v="0"/>
    <s v=""/>
    <s v="5 Barnrättspolitik"/>
    <n v="89442"/>
    <n v="9"/>
    <n v="5"/>
    <x v="0"/>
    <x v="8"/>
    <x v="23"/>
    <m/>
    <s v="Barnrättspolitik"/>
    <n v="8.5836852207293663"/>
    <n v="0.71530710172744716"/>
    <m/>
  </r>
  <r>
    <x v="0"/>
    <s v=""/>
    <s v="1 Barnombudsmannen"/>
    <n v="27181"/>
    <n v="9"/>
    <n v="1"/>
    <x v="1"/>
    <x v="8"/>
    <x v="23"/>
    <m/>
    <s v="Barnombudsmannen"/>
    <n v="2.6085412667946257"/>
    <n v="0.21737843889955213"/>
    <m/>
  </r>
  <r>
    <x v="0"/>
    <s v=""/>
    <s v="2 Barnets rättigheter"/>
    <n v="62261"/>
    <n v="9"/>
    <n v="2"/>
    <x v="1"/>
    <x v="8"/>
    <x v="23"/>
    <m/>
    <s v="Barnets rättigheter"/>
    <n v="5.9751439539347411"/>
    <n v="0.49792866282789511"/>
    <m/>
  </r>
  <r>
    <x v="0"/>
    <s v=""/>
    <s v="6 Forskningspolitik"/>
    <n v="874491"/>
    <n v="9"/>
    <n v="6"/>
    <x v="0"/>
    <x v="8"/>
    <x v="24"/>
    <m/>
    <s v="Forskningspolitik"/>
    <n v="83.924280230326289"/>
    <n v="6.9936900191938571"/>
    <m/>
  </r>
  <r>
    <x v="0"/>
    <s v=""/>
    <s v="1 Forskningsrådet för hälsa, arbetsliv och välfärd: Förvaltning"/>
    <n v="54988"/>
    <n v="9"/>
    <n v="1"/>
    <x v="1"/>
    <x v="8"/>
    <x v="24"/>
    <m/>
    <s v="Forskningsrådet för hälsa, arbetsliv och välfärd: Förvaltning"/>
    <n v="5.2771593090211129"/>
    <n v="0.43976327575175939"/>
    <m/>
  </r>
  <r>
    <x v="0"/>
    <s v=""/>
    <s v="2 Forskningsrådet för hälsa, arbetsliv och välfärd: Forskning"/>
    <n v="819503"/>
    <n v="9"/>
    <n v="2"/>
    <x v="1"/>
    <x v="8"/>
    <x v="24"/>
    <m/>
    <s v="Forskningsrådet för hälsa, arbetsliv och välfärd: Forskning"/>
    <n v="78.647120921305188"/>
    <n v="6.5539267434420987"/>
    <m/>
  </r>
  <r>
    <x v="0"/>
    <n v="10"/>
    <s v="Ekonomisk trygghet vid sjukdom och funktionsnedsättning"/>
    <n v="106427304"/>
    <n v="10"/>
    <s v=""/>
    <x v="0"/>
    <x v="9"/>
    <x v="0"/>
    <m/>
    <s v="trygghet vid sjukdom och funktionsnedsättning"/>
    <n v="10213.752783109405"/>
    <n v="851.14606525911711"/>
    <m/>
  </r>
  <r>
    <x v="0"/>
    <s v=""/>
    <s v="1 Ersättning vid sjukdom och funktionsnedsättning"/>
    <n v="97077356"/>
    <n v="10"/>
    <n v="1"/>
    <x v="0"/>
    <x v="9"/>
    <x v="25"/>
    <m/>
    <s v="Ersättning vid sjukdom och funktionsnedsättning"/>
    <n v="9316.4449136276398"/>
    <n v="776.37040946897002"/>
    <m/>
  </r>
  <r>
    <x v="0"/>
    <s v=""/>
    <s v="1 Sjukpenning och rehabilitering m.m."/>
    <n v="45645099"/>
    <n v="10"/>
    <n v="1"/>
    <x v="1"/>
    <x v="9"/>
    <x v="25"/>
    <m/>
    <s v="Sjukpenning och rehabilitering m.m."/>
    <n v="4380.5277351247605"/>
    <n v="365.04397792706339"/>
    <m/>
  </r>
  <r>
    <x v="0"/>
    <s v=""/>
    <s v="2 Aktivitets- och sjukersättningar m.m."/>
    <n v="45422161"/>
    <n v="10"/>
    <n v="2"/>
    <x v="1"/>
    <x v="9"/>
    <x v="25"/>
    <m/>
    <s v="Aktivitets- och sjukersättningar m.m."/>
    <n v="4359.1325335892516"/>
    <n v="363.26104446577096"/>
    <m/>
  </r>
  <r>
    <x v="0"/>
    <s v=""/>
    <s v="3 Merkostnadsersättning och handikappersättning"/>
    <n v="1357000"/>
    <n v="10"/>
    <n v="3"/>
    <x v="1"/>
    <x v="9"/>
    <x v="25"/>
    <m/>
    <s v="Merkostnadsersättning och handikappersättning"/>
    <n v="130.2303262955854"/>
    <n v="10.852527191298783"/>
    <m/>
  </r>
  <r>
    <x v="0"/>
    <s v=""/>
    <s v="4 Arbetsskadeersättningar m.m."/>
    <n v="2316000"/>
    <n v="10"/>
    <n v="4"/>
    <x v="1"/>
    <x v="9"/>
    <x v="25"/>
    <m/>
    <s v="Arbetsskadeersättningar m.m."/>
    <n v="222.26487523992321"/>
    <n v="18.522072936660269"/>
    <m/>
  </r>
  <r>
    <x v="0"/>
    <s v=""/>
    <s v="5 Ersättning inom det statliga personskadeskyddet"/>
    <n v="35792"/>
    <n v="10"/>
    <n v="5"/>
    <x v="1"/>
    <x v="9"/>
    <x v="25"/>
    <m/>
    <s v="Ersättning inom det statliga personskadeskyddet"/>
    <n v="3.4349328214971209"/>
    <n v="0.28624440179142674"/>
    <m/>
  </r>
  <r>
    <x v="0"/>
    <s v=""/>
    <s v="6 Bidrag för sjukskrivningsprocessen"/>
    <n v="1491700"/>
    <n v="10"/>
    <n v="6"/>
    <x v="1"/>
    <x v="9"/>
    <x v="25"/>
    <m/>
    <s v="Bidrag för sjukskrivningsprocessen"/>
    <n v="143.15738963531669"/>
    <n v="11.929782469609725"/>
    <m/>
  </r>
  <r>
    <x v="0"/>
    <s v=""/>
    <s v="7 Ersättning för höga sjuklönekostnader"/>
    <n v="809604"/>
    <n v="10"/>
    <n v="7"/>
    <x v="1"/>
    <x v="9"/>
    <x v="25"/>
    <m/>
    <s v="Ersättning för höga sjuklönekostnader"/>
    <n v="77.697120921305185"/>
    <n v="6.4747600767754321"/>
    <m/>
  </r>
  <r>
    <x v="0"/>
    <s v=""/>
    <s v="2 Myndigheter"/>
    <n v="9349948"/>
    <n v="10"/>
    <n v="2"/>
    <x v="0"/>
    <x v="9"/>
    <x v="26"/>
    <m/>
    <s v="Myndigheter"/>
    <n v="897.30786948176581"/>
    <n v="74.775655790147155"/>
    <m/>
  </r>
  <r>
    <x v="0"/>
    <s v=""/>
    <s v="1 Försäkringskassan"/>
    <n v="9276970"/>
    <n v="10"/>
    <n v="1"/>
    <x v="1"/>
    <x v="9"/>
    <x v="26"/>
    <m/>
    <s v="Försäkringskassan"/>
    <n v="890.30422264875244"/>
    <n v="74.192018554062699"/>
    <m/>
  </r>
  <r>
    <x v="0"/>
    <s v=""/>
    <s v="2 Inspektionen för socialförsäkringen"/>
    <n v="72978"/>
    <n v="10"/>
    <n v="2"/>
    <x v="1"/>
    <x v="9"/>
    <x v="26"/>
    <m/>
    <s v="Inspektionen för socialförsäkringen"/>
    <n v="7.0036468330134358"/>
    <n v="0.58363723608445295"/>
    <m/>
  </r>
  <r>
    <x v="0"/>
    <n v="11"/>
    <s v="Ekonomisk trygghet vid ålderdom"/>
    <n v="55394136"/>
    <n v="11"/>
    <s v=""/>
    <x v="0"/>
    <x v="10"/>
    <x v="0"/>
    <m/>
    <s v="trygghet vid ålderdom"/>
    <n v="5316.135892514395"/>
    <n v="443.01132437619958"/>
    <m/>
  </r>
  <r>
    <x v="0"/>
    <s v=""/>
    <s v="1 Ersättning vid ålderdom"/>
    <n v="54689000"/>
    <n v="11"/>
    <n v="1"/>
    <x v="0"/>
    <x v="10"/>
    <x v="27"/>
    <m/>
    <s v="Ersättning vid ålderdom"/>
    <n v="5248.4644913627635"/>
    <n v="437.37204094689696"/>
    <m/>
  </r>
  <r>
    <x v="0"/>
    <s v=""/>
    <s v="1 Garantipension till ålderspension"/>
    <n v="25629100"/>
    <n v="11"/>
    <n v="1"/>
    <x v="1"/>
    <x v="10"/>
    <x v="27"/>
    <m/>
    <s v="Garantipension till ålderspension"/>
    <n v="2459.6065259117081"/>
    <n v="204.96721049264235"/>
    <m/>
  </r>
  <r>
    <x v="0"/>
    <s v=""/>
    <s v="2 Efterlevandepensioner till vuxna"/>
    <n v="8580400"/>
    <n v="11"/>
    <n v="2"/>
    <x v="1"/>
    <x v="10"/>
    <x v="27"/>
    <m/>
    <s v="Efterlevandepensioner till vuxna"/>
    <n v="823.45489443378119"/>
    <n v="68.621241202815099"/>
    <m/>
  </r>
  <r>
    <x v="0"/>
    <s v=""/>
    <s v="3 Bostadstillägg till pensionärer"/>
    <n v="13448100"/>
    <n v="11"/>
    <n v="3"/>
    <x v="1"/>
    <x v="10"/>
    <x v="27"/>
    <m/>
    <s v="Bostadstillägg till pensionärer"/>
    <n v="1290.6046065259118"/>
    <n v="107.55038387715932"/>
    <m/>
  </r>
  <r>
    <x v="0"/>
    <s v=""/>
    <s v="4 Äldreförsörjningsstöd"/>
    <n v="1105400"/>
    <n v="11"/>
    <n v="4"/>
    <x v="1"/>
    <x v="10"/>
    <x v="27"/>
    <m/>
    <s v="Äldreförsörjningsstöd"/>
    <n v="106.08445297504798"/>
    <n v="8.8403710812539984"/>
    <m/>
  </r>
  <r>
    <x v="0"/>
    <s v=""/>
    <s v="5 Inkomstpensionstillägg"/>
    <n v="5926000"/>
    <n v="11"/>
    <n v="5"/>
    <x v="1"/>
    <x v="10"/>
    <x v="27"/>
    <m/>
    <s v="Inkomstpensionstillägg"/>
    <n v="568.71401151631483"/>
    <n v="47.392834293026233"/>
    <m/>
  </r>
  <r>
    <x v="0"/>
    <s v=""/>
    <s v="2 Myndigheter"/>
    <n v="705136"/>
    <n v="11"/>
    <n v="2"/>
    <x v="0"/>
    <x v="10"/>
    <x v="26"/>
    <m/>
    <s v="Myndigheter"/>
    <n v="67.671401151631471"/>
    <n v="5.6392834293026226"/>
    <m/>
  </r>
  <r>
    <x v="0"/>
    <s v=""/>
    <s v="1 Pensionsmyndigheten"/>
    <n v="705136"/>
    <n v="11"/>
    <n v="1"/>
    <x v="1"/>
    <x v="10"/>
    <x v="26"/>
    <m/>
    <s v="Pensionsmyndigheten"/>
    <n v="67.671401151631471"/>
    <n v="5.6392834293026226"/>
    <m/>
  </r>
  <r>
    <x v="0"/>
    <n v="12"/>
    <s v="Ekonomisk trygghet för familjer och barn"/>
    <n v="105159584"/>
    <n v="12"/>
    <s v=""/>
    <x v="0"/>
    <x v="11"/>
    <x v="0"/>
    <m/>
    <s v="trygghet för familjer och barn"/>
    <n v="10092.090595009597"/>
    <n v="841.00754958413302"/>
    <m/>
  </r>
  <r>
    <x v="0"/>
    <s v=""/>
    <s v="1 Barnbidrag"/>
    <n v="33389255"/>
    <n v="12"/>
    <n v="1"/>
    <x v="1"/>
    <x v="11"/>
    <x v="28"/>
    <m/>
    <s v="Barnbidrag"/>
    <n v="3204.3430902111322"/>
    <n v="267.02859085092769"/>
    <m/>
  </r>
  <r>
    <x v="0"/>
    <s v=""/>
    <s v="2 Föräldraförsäkring"/>
    <n v="49662693"/>
    <n v="12"/>
    <n v="2"/>
    <x v="1"/>
    <x v="11"/>
    <x v="28"/>
    <m/>
    <s v="Föräldraförsäkring"/>
    <n v="4766.0933781190015"/>
    <n v="397.17444817658344"/>
    <m/>
  </r>
  <r>
    <x v="0"/>
    <s v=""/>
    <s v="3 Underhållsstöd"/>
    <n v="2897838"/>
    <n v="12"/>
    <n v="3"/>
    <x v="1"/>
    <x v="11"/>
    <x v="28"/>
    <m/>
    <s v="Underhållsstöd"/>
    <n v="278.10345489443375"/>
    <n v="23.175287907869478"/>
    <m/>
  </r>
  <r>
    <x v="0"/>
    <s v=""/>
    <s v="4 Adoptionsbidrag"/>
    <n v="14784"/>
    <n v="12"/>
    <n v="4"/>
    <x v="1"/>
    <x v="11"/>
    <x v="28"/>
    <m/>
    <s v="Adoptionsbidrag"/>
    <n v="1.4188099808061421"/>
    <n v="0.1182341650671785"/>
    <m/>
  </r>
  <r>
    <x v="0"/>
    <s v=""/>
    <s v="5 Barnpension och efterlevandestöd"/>
    <n v="1081900"/>
    <n v="12"/>
    <n v="5"/>
    <x v="1"/>
    <x v="11"/>
    <x v="28"/>
    <m/>
    <s v="Barnpension och efterlevandestöd"/>
    <n v="103.82917466410748"/>
    <n v="8.652431222008957"/>
    <m/>
  </r>
  <r>
    <x v="0"/>
    <s v=""/>
    <s v="6 Omvårdnadsbidrag och vårdbidrag"/>
    <n v="4485381"/>
    <n v="12"/>
    <n v="6"/>
    <x v="1"/>
    <x v="11"/>
    <x v="28"/>
    <m/>
    <s v="Omvårdnadsbidrag och vårdbidrag"/>
    <n v="430.45882917466412"/>
    <n v="35.871569097888674"/>
    <m/>
  </r>
  <r>
    <x v="0"/>
    <s v=""/>
    <s v="7 Pensionsrätt för barnår"/>
    <n v="9063100"/>
    <n v="12"/>
    <n v="7"/>
    <x v="1"/>
    <x v="11"/>
    <x v="28"/>
    <m/>
    <s v="Pensionsrätt för barnår"/>
    <n v="869.77927063339735"/>
    <n v="72.481605886116441"/>
    <m/>
  </r>
  <r>
    <x v="0"/>
    <s v=""/>
    <s v="8 Bostadsbidrag"/>
    <n v="4564633"/>
    <n v="12"/>
    <n v="8"/>
    <x v="1"/>
    <x v="11"/>
    <x v="28"/>
    <m/>
    <s v="Bostadsbidrag"/>
    <n v="438.06458733205375"/>
    <n v="36.505382277671146"/>
    <m/>
  </r>
  <r>
    <x v="0"/>
    <n v="13"/>
    <s v="Jämställdhet och nyanlända invandrares etablering"/>
    <n v="5565206"/>
    <n v="13"/>
    <s v=""/>
    <x v="0"/>
    <x v="12"/>
    <x v="0"/>
    <m/>
    <s v="och nyanlända invandrares etablering"/>
    <n v="534.08886756238007"/>
    <n v="44.507405630198342"/>
    <m/>
  </r>
  <r>
    <x v="0"/>
    <s v=""/>
    <s v="1 Nyanlända invandrares etablering"/>
    <n v="4244113"/>
    <n v="13"/>
    <n v="1"/>
    <x v="0"/>
    <x v="12"/>
    <x v="29"/>
    <m/>
    <s v="Nyanlända invandrares etablering"/>
    <n v="407.30451055662189"/>
    <n v="33.94204254638516"/>
    <m/>
  </r>
  <r>
    <x v="0"/>
    <s v=""/>
    <s v="1 Etableringsåtgärder"/>
    <n v="112030"/>
    <n v="13"/>
    <n v="1"/>
    <x v="1"/>
    <x v="12"/>
    <x v="29"/>
    <m/>
    <s v="Etableringsåtgärder"/>
    <n v="10.751439539347409"/>
    <n v="0.89595329494561737"/>
    <m/>
  </r>
  <r>
    <x v="0"/>
    <s v=""/>
    <s v="2 Kommunersättningar vid flyktingmottagande"/>
    <n v="4132083"/>
    <n v="13"/>
    <n v="2"/>
    <x v="1"/>
    <x v="12"/>
    <x v="29"/>
    <m/>
    <s v="Kommunersättningar vid flyktingmottagande"/>
    <n v="396.55307101727448"/>
    <n v="33.04608925143954"/>
    <m/>
  </r>
  <r>
    <x v="0"/>
    <s v=""/>
    <s v="2 Diskriminering"/>
    <n v="235526"/>
    <n v="13"/>
    <n v="2"/>
    <x v="0"/>
    <x v="12"/>
    <x v="30"/>
    <m/>
    <s v="Diskriminering"/>
    <n v="22.603262955854127"/>
    <n v="1.8836052463211772"/>
    <m/>
  </r>
  <r>
    <x v="0"/>
    <s v=""/>
    <s v="1 Diskrimineringsombudsmannen"/>
    <n v="134607"/>
    <n v="13"/>
    <n v="1"/>
    <x v="1"/>
    <x v="12"/>
    <x v="30"/>
    <m/>
    <s v="Diskrimineringsombudsmannen"/>
    <n v="12.918138195777351"/>
    <n v="1.0765115163147791"/>
    <m/>
  </r>
  <r>
    <x v="0"/>
    <s v=""/>
    <s v="2 Åtgärder mot diskriminering och rasism m.m."/>
    <n v="100919"/>
    <n v="13"/>
    <n v="2"/>
    <x v="1"/>
    <x v="12"/>
    <x v="30"/>
    <m/>
    <s v="Åtgärder mot diskriminering och rasism m.m."/>
    <n v="9.6851247600767749"/>
    <n v="0.80709373000639795"/>
    <m/>
  </r>
  <r>
    <x v="0"/>
    <s v=""/>
    <s v="3 Jämställdhet"/>
    <n v="825567"/>
    <n v="13"/>
    <n v="3"/>
    <x v="0"/>
    <x v="12"/>
    <x v="31"/>
    <m/>
    <s v="Jämställdhet"/>
    <n v="79.229078694817659"/>
    <n v="6.6024232245681382"/>
    <m/>
  </r>
  <r>
    <x v="0"/>
    <s v=""/>
    <s v="1 Särskilda jämställdhetsåtgärder"/>
    <n v="705039"/>
    <n v="13"/>
    <n v="1"/>
    <x v="1"/>
    <x v="12"/>
    <x v="31"/>
    <m/>
    <s v="Särskilda jämställdhetsåtgärder"/>
    <n v="67.662092130518232"/>
    <n v="5.6385076775431857"/>
    <m/>
  </r>
  <r>
    <x v="0"/>
    <s v=""/>
    <s v="2 Jämställdhetsmyndigheten"/>
    <n v="72365"/>
    <n v="13"/>
    <n v="2"/>
    <x v="1"/>
    <x v="12"/>
    <x v="31"/>
    <m/>
    <s v="Jämställdhetsmyndigheten"/>
    <n v="6.9448176583493284"/>
    <n v="0.578734804862444"/>
    <m/>
  </r>
  <r>
    <x v="0"/>
    <s v=""/>
    <s v="3 Bidrag för kvinnors organisering"/>
    <n v="48163"/>
    <n v="13"/>
    <n v="3"/>
    <x v="1"/>
    <x v="12"/>
    <x v="31"/>
    <m/>
    <s v="Bidrag för kvinnors organisering"/>
    <n v="4.6221689059500957"/>
    <n v="0.38518074216250797"/>
    <m/>
  </r>
  <r>
    <x v="0"/>
    <s v=""/>
    <s v="4 Segregation"/>
    <n v="260000"/>
    <n v="13"/>
    <n v="4"/>
    <x v="0"/>
    <x v="12"/>
    <x v="32"/>
    <m/>
    <s v="Segregation"/>
    <n v="24.952015355086374"/>
    <n v="2.0793346129238643"/>
    <m/>
  </r>
  <r>
    <x v="0"/>
    <s v=""/>
    <s v="1 Åtgärder mot segregation"/>
    <n v="260000"/>
    <n v="13"/>
    <n v="1"/>
    <x v="1"/>
    <x v="12"/>
    <x v="32"/>
    <m/>
    <s v="Åtgärder mot segregation"/>
    <n v="24.952015355086374"/>
    <n v="2.0793346129238643"/>
    <m/>
  </r>
  <r>
    <x v="0"/>
    <n v="14"/>
    <s v="Arbetsmarknad och arbetsliv"/>
    <n v="90103686"/>
    <n v="14"/>
    <s v=""/>
    <x v="0"/>
    <x v="13"/>
    <x v="0"/>
    <m/>
    <s v="och arbetsliv"/>
    <n v="8647.186756238003"/>
    <n v="720.59889635316688"/>
    <m/>
  </r>
  <r>
    <x v="0"/>
    <s v=""/>
    <s v="1 Arbetsmarknad"/>
    <n v="88995495"/>
    <n v="14"/>
    <n v="1"/>
    <x v="0"/>
    <x v="13"/>
    <x v="33"/>
    <m/>
    <s v="Arbetsmarknad"/>
    <n v="8540.8344529750484"/>
    <n v="711.73620441458741"/>
    <m/>
  </r>
  <r>
    <x v="0"/>
    <s v=""/>
    <s v="1 Arbetsförmedlingens förvaltningskostnader"/>
    <n v="7591264"/>
    <n v="14"/>
    <n v="1"/>
    <x v="1"/>
    <x v="13"/>
    <x v="33"/>
    <m/>
    <s v="Arbetsförmedlingens förvaltningskostnader"/>
    <n v="728.5282149712092"/>
    <n v="60.7106845809341"/>
    <m/>
  </r>
  <r>
    <x v="0"/>
    <s v=""/>
    <s v="2 Bidrag till arbetslöshetsersättning och aktivitetsstöd"/>
    <n v="38432392"/>
    <n v="14"/>
    <n v="2"/>
    <x v="1"/>
    <x v="13"/>
    <x v="33"/>
    <m/>
    <s v="Bidrag till arbetslöshetsersättning och aktivitetsstöd"/>
    <n v="3688.3293666026871"/>
    <n v="307.36078055022392"/>
    <m/>
  </r>
  <r>
    <x v="0"/>
    <s v=""/>
    <s v="3 Kostnader för arbetsmarknadspolitiska program och insatser"/>
    <n v="6926037"/>
    <n v="14"/>
    <n v="3"/>
    <x v="1"/>
    <x v="13"/>
    <x v="33"/>
    <m/>
    <s v="Kostnader för arbetsmarknadspolitiska program och insatser"/>
    <n v="664.68685220729367"/>
    <n v="55.390571017274475"/>
    <m/>
  </r>
  <r>
    <x v="0"/>
    <s v=""/>
    <s v="4 Lönebidrag och Samhall m.m."/>
    <n v="20830367"/>
    <n v="14"/>
    <n v="4"/>
    <x v="1"/>
    <x v="13"/>
    <x v="33"/>
    <m/>
    <s v="Lönebidrag och Samhall m.m."/>
    <n v="1999.075527831094"/>
    <n v="166.58962731925783"/>
    <m/>
  </r>
  <r>
    <x v="0"/>
    <s v=""/>
    <s v="5 Rådet för Europeiska socialfonden i Sverige"/>
    <n v="131059"/>
    <n v="14"/>
    <n v="5"/>
    <x v="1"/>
    <x v="13"/>
    <x v="33"/>
    <m/>
    <s v="Rådet för Europeiska socialfonden i Sverige"/>
    <n v="12.57763915547025"/>
    <n v="1.0481365962891875"/>
    <m/>
  </r>
  <r>
    <x v="0"/>
    <s v=""/>
    <s v="6 Europeiska socialfonden m.m. för perioden 2014-2020"/>
    <n v="2414000"/>
    <n v="14"/>
    <n v="6"/>
    <x v="1"/>
    <x v="13"/>
    <x v="33"/>
    <m/>
    <s v="Europeiska socialfonden m.m. för perioden 2014-2020"/>
    <n v="231.66986564299424"/>
    <n v="19.305822136916188"/>
    <m/>
  </r>
  <r>
    <x v="0"/>
    <s v=""/>
    <s v="7 Europeiska socialfonden plus m.m. för perioden 2021–2027"/>
    <n v="550000"/>
    <n v="14"/>
    <n v="7"/>
    <x v="1"/>
    <x v="13"/>
    <x v="33"/>
    <m/>
    <s v="Europeiska socialfonden plus m.m. för perioden 2021–2027"/>
    <n v="52.783109404990405"/>
    <n v="4.3985924504158671"/>
    <m/>
  </r>
  <r>
    <x v="0"/>
    <s v=""/>
    <s v="8 Institutet för arbetsmarknads- och utbildningspolitisk utvärdering"/>
    <n v="43666"/>
    <n v="14"/>
    <n v="8"/>
    <x v="1"/>
    <x v="13"/>
    <x v="33"/>
    <m/>
    <s v="Institutet för arbetsmarknads- och utbildningspolitisk utvärdering"/>
    <n v="4.1905950095969287"/>
    <n v="0.34921625079974405"/>
    <m/>
  </r>
  <r>
    <x v="0"/>
    <s v=""/>
    <s v="9 Inspektionen för arbetslöshetsförsäkringen"/>
    <n v="81327"/>
    <n v="14"/>
    <n v="9"/>
    <x v="1"/>
    <x v="13"/>
    <x v="33"/>
    <m/>
    <s v="Inspektionen för arbetslöshetsförsäkringen"/>
    <n v="7.8048944337811896"/>
    <n v="0.65040786948176577"/>
    <m/>
  </r>
  <r>
    <x v="0"/>
    <s v=""/>
    <s v="10 Bidrag till administration av grundbeloppet"/>
    <n v="59956"/>
    <n v="14"/>
    <n v="10"/>
    <x v="1"/>
    <x v="13"/>
    <x v="33"/>
    <m/>
    <s v="Bidrag till administration av grundbeloppet"/>
    <n v="5.7539347408829178"/>
    <n v="0.47949456174024313"/>
    <m/>
  </r>
  <r>
    <x v="0"/>
    <s v=""/>
    <s v="11 Bidrag till Stiftelsen Utbildning Nordkalotten"/>
    <n v="8303"/>
    <n v="14"/>
    <n v="11"/>
    <x v="1"/>
    <x v="13"/>
    <x v="33"/>
    <m/>
    <s v="Bidrag till Stiftelsen Utbildning Nordkalotten"/>
    <n v="0.79683301343570057"/>
    <n v="6.6402751119641709E-2"/>
    <m/>
  </r>
  <r>
    <x v="0"/>
    <s v=""/>
    <s v="12 Bidrag till lönegarantiersättning"/>
    <n v="1678000"/>
    <n v="14"/>
    <n v="12"/>
    <x v="1"/>
    <x v="13"/>
    <x v="33"/>
    <m/>
    <s v="Bidrag till lönegarantiersättning"/>
    <n v="161.03646833013437"/>
    <n v="13.419705694177864"/>
    <m/>
  </r>
  <r>
    <x v="0"/>
    <s v=""/>
    <s v="13 Nystartsjobb, etableringsjobb och stöd för yrkesintroduktionsanställningar"/>
    <n v="8129311"/>
    <n v="14"/>
    <n v="13"/>
    <x v="1"/>
    <x v="13"/>
    <x v="33"/>
    <m/>
    <s v="Nystartsjobb, etableringsjobb och stöd för yrkesintroduktionsanställningar"/>
    <n v="780.16420345489439"/>
    <n v="65.013683621241199"/>
    <m/>
  </r>
  <r>
    <x v="0"/>
    <s v=""/>
    <s v="14 Etableringsersättning till vissa nyanlända invandrare"/>
    <n v="1119813"/>
    <n v="14"/>
    <n v="14"/>
    <x v="1"/>
    <x v="13"/>
    <x v="33"/>
    <m/>
    <s v="Etableringsersättning till vissa nyanlända invandrare"/>
    <n v="107.46765834932822"/>
    <n v="8.9556381957773521"/>
    <m/>
  </r>
  <r>
    <x v="0"/>
    <s v=""/>
    <s v="15 Omställnings- och kompetensstöd genom den offentliga omställningsorganisationen"/>
    <n v="1000000"/>
    <n v="14"/>
    <n v="15"/>
    <x v="1"/>
    <x v="13"/>
    <x v="33"/>
    <m/>
    <s v="Omställnings- och kompetensstöd genom den offentliga omställningsorganisationen"/>
    <n v="95.969289827255281"/>
    <n v="7.9974408189379398"/>
    <m/>
  </r>
  <r>
    <x v="0"/>
    <s v=""/>
    <s v="2 Arbetsliv"/>
    <n v="1108191"/>
    <n v="14"/>
    <n v="2"/>
    <x v="0"/>
    <x v="13"/>
    <x v="34"/>
    <m/>
    <s v="Arbetsliv"/>
    <n v="106.35230326295586"/>
    <n v="8.8626919385796548"/>
    <m/>
  </r>
  <r>
    <x v="0"/>
    <s v=""/>
    <s v="1 Arbetsmiljöverket"/>
    <n v="819020"/>
    <n v="14"/>
    <n v="1"/>
    <x v="1"/>
    <x v="13"/>
    <x v="34"/>
    <m/>
    <s v="Arbetsmiljöverket"/>
    <n v="78.600767754318625"/>
    <n v="6.5500639795265521"/>
    <m/>
  </r>
  <r>
    <x v="0"/>
    <s v=""/>
    <s v="2 Arbetsdomstolen"/>
    <n v="35798"/>
    <n v="14"/>
    <n v="2"/>
    <x v="1"/>
    <x v="13"/>
    <x v="34"/>
    <m/>
    <s v="Arbetsdomstolen"/>
    <n v="3.4355086372360844"/>
    <n v="0.28629238643634036"/>
    <m/>
  </r>
  <r>
    <x v="0"/>
    <s v=""/>
    <s v="3 Internationella arbetsorganisationen (ILO)"/>
    <n v="33722"/>
    <n v="14"/>
    <n v="3"/>
    <x v="1"/>
    <x v="13"/>
    <x v="34"/>
    <m/>
    <s v="Internationella arbetsorganisationen (ILO)"/>
    <n v="3.2362763915547026"/>
    <n v="0.26968969929622522"/>
    <m/>
  </r>
  <r>
    <x v="0"/>
    <s v=""/>
    <s v="4 Medlingsinstitutet"/>
    <n v="57683"/>
    <n v="14"/>
    <n v="4"/>
    <x v="1"/>
    <x v="13"/>
    <x v="34"/>
    <m/>
    <s v="Medlingsinstitutet"/>
    <n v="5.5357965451055664"/>
    <n v="0.46131637875879722"/>
    <m/>
  </r>
  <r>
    <x v="0"/>
    <s v=""/>
    <s v="5 Myndigheten för arbetsmiljökunskap"/>
    <n v="49968"/>
    <n v="14"/>
    <n v="5"/>
    <x v="1"/>
    <x v="13"/>
    <x v="34"/>
    <m/>
    <s v="Myndigheten för arbetsmiljökunskap"/>
    <n v="4.795393474088292"/>
    <n v="0.39961612284069098"/>
    <m/>
  </r>
  <r>
    <x v="0"/>
    <s v=""/>
    <s v="6 Regional skyddsombudsverksamhet"/>
    <n v="112000"/>
    <n v="14"/>
    <n v="6"/>
    <x v="1"/>
    <x v="13"/>
    <x v="34"/>
    <m/>
    <s v="Regional skyddsombudsverksamhet"/>
    <n v="10.748560460652591"/>
    <n v="0.89571337172104926"/>
    <m/>
  </r>
  <r>
    <x v="0"/>
    <n v="15"/>
    <s v="Studiestöd"/>
    <n v="27912395"/>
    <n v="15"/>
    <s v=""/>
    <x v="0"/>
    <x v="14"/>
    <x v="0"/>
    <m/>
    <s v=""/>
    <n v="2678.732725527831"/>
    <n v="223.22772712731924"/>
    <m/>
  </r>
  <r>
    <x v="0"/>
    <s v=""/>
    <s v="1 Studiehjälp"/>
    <n v="4499895"/>
    <n v="15"/>
    <n v="1"/>
    <x v="1"/>
    <x v="14"/>
    <x v="35"/>
    <m/>
    <s v="Studiehjälp"/>
    <n v="431.85172744721689"/>
    <n v="35.987643953934743"/>
    <m/>
  </r>
  <r>
    <x v="0"/>
    <s v=""/>
    <s v="2 Studiemedel"/>
    <n v="19738606"/>
    <n v="15"/>
    <n v="2"/>
    <x v="1"/>
    <x v="14"/>
    <x v="35"/>
    <m/>
    <s v="Studiemedel"/>
    <n v="1894.3"/>
    <n v="157.85833333333332"/>
    <m/>
  </r>
  <r>
    <x v="0"/>
    <s v=""/>
    <s v="3 Omställningsstudiestöd"/>
    <n v="1360000"/>
    <n v="15"/>
    <n v="3"/>
    <x v="1"/>
    <x v="14"/>
    <x v="35"/>
    <m/>
    <s v="Omställningsstudiestöd"/>
    <n v="130.51823416506718"/>
    <n v="10.876519513755598"/>
    <m/>
  </r>
  <r>
    <x v="0"/>
    <s v=""/>
    <s v="4 Statens utgifter för studiemedelsräntor"/>
    <n v="734890"/>
    <n v="15"/>
    <n v="4"/>
    <x v="1"/>
    <x v="14"/>
    <x v="35"/>
    <m/>
    <s v="Statens utgifter för studiemedelsräntor"/>
    <n v="70.526871401151638"/>
    <n v="5.8772392834293035"/>
    <m/>
  </r>
  <r>
    <x v="0"/>
    <s v=""/>
    <s v="5 Bidrag till kostnader vid viss gymnasieutbildning och vid viss föräldrautbildning i teckenspråk"/>
    <n v="62150"/>
    <n v="15"/>
    <n v="5"/>
    <x v="1"/>
    <x v="14"/>
    <x v="35"/>
    <m/>
    <s v="Bidrag till kostnader vid viss gymnasieutbildning och vid viss föräldrautbildning i teckenspråk"/>
    <n v="5.9644913627639156"/>
    <n v="0.49704094689699296"/>
    <m/>
  </r>
  <r>
    <x v="0"/>
    <s v=""/>
    <s v="6 Bidrag till vissa studiesociala ändamål"/>
    <n v="27000"/>
    <n v="15"/>
    <n v="6"/>
    <x v="1"/>
    <x v="14"/>
    <x v="35"/>
    <m/>
    <s v="Bidrag till vissa studiesociala ändamål"/>
    <n v="2.5911708253358925"/>
    <n v="0.21593090211132437"/>
    <m/>
  </r>
  <r>
    <x v="0"/>
    <s v=""/>
    <s v="7 Studiestartsstöd"/>
    <n v="400000"/>
    <n v="15"/>
    <n v="7"/>
    <x v="1"/>
    <x v="14"/>
    <x v="35"/>
    <m/>
    <s v="Studiestartsstöd"/>
    <n v="38.387715930902111"/>
    <n v="3.1989763275751759"/>
    <m/>
  </r>
  <r>
    <x v="0"/>
    <s v=""/>
    <s v="8 Centrala studiestödsnämnden"/>
    <n v="1071379"/>
    <n v="15"/>
    <n v="8"/>
    <x v="1"/>
    <x v="14"/>
    <x v="35"/>
    <m/>
    <s v="Centrala studiestödsnämnden"/>
    <n v="102.81948176583494"/>
    <n v="8.5682901471529114"/>
    <m/>
  </r>
  <r>
    <x v="0"/>
    <s v=""/>
    <s v="9 Överklagandenämnden för studiestöd"/>
    <n v="18475"/>
    <n v="15"/>
    <n v="9"/>
    <x v="1"/>
    <x v="14"/>
    <x v="35"/>
    <m/>
    <s v="Överklagandenämnden för studiestöd"/>
    <n v="1.7730326295585412"/>
    <n v="0.14775271912987845"/>
    <m/>
  </r>
  <r>
    <x v="0"/>
    <n v="16"/>
    <s v="Utbildning och universitetsforskning"/>
    <n v="94991971"/>
    <n v="16"/>
    <s v=""/>
    <x v="0"/>
    <x v="15"/>
    <x v="0"/>
    <m/>
    <s v="och universitetsforskning"/>
    <n v="9116.3119961612283"/>
    <n v="759.69266634676899"/>
    <m/>
  </r>
  <r>
    <x v="0"/>
    <s v=""/>
    <s v="1 Barn-, ungdoms- och vuxenutbildning"/>
    <n v="33064097"/>
    <n v="16"/>
    <n v="1"/>
    <x v="0"/>
    <x v="15"/>
    <x v="36"/>
    <m/>
    <s v="Barn-, ungdoms- och vuxenutbildning"/>
    <n v="3173.1379078694818"/>
    <n v="264.42815898912346"/>
    <m/>
  </r>
  <r>
    <x v="0"/>
    <s v=""/>
    <s v="1 Statens skolverk"/>
    <n v="1319762"/>
    <n v="16"/>
    <n v="1"/>
    <x v="1"/>
    <x v="15"/>
    <x v="36"/>
    <m/>
    <s v="Statens skolverk"/>
    <n v="126.65662188099807"/>
    <n v="10.554718490083173"/>
    <m/>
  </r>
  <r>
    <x v="0"/>
    <s v=""/>
    <s v="2 Statens skolinspektion"/>
    <n v="546884"/>
    <n v="16"/>
    <n v="2"/>
    <x v="1"/>
    <x v="15"/>
    <x v="36"/>
    <m/>
    <s v="Statens skolinspektion"/>
    <n v="52.484069097888678"/>
    <n v="4.3736724248240568"/>
    <m/>
  </r>
  <r>
    <x v="0"/>
    <s v=""/>
    <s v="3 Specialpedagogiska skolmyndigheten"/>
    <n v="803307"/>
    <n v="16"/>
    <n v="3"/>
    <x v="1"/>
    <x v="15"/>
    <x v="36"/>
    <m/>
    <s v="Specialpedagogiska skolmyndigheten"/>
    <n v="77.092802303262957"/>
    <n v="6.42440019193858"/>
    <m/>
  </r>
  <r>
    <x v="0"/>
    <s v=""/>
    <s v="4 Sameskolstyrelsen"/>
    <n v="59667"/>
    <n v="16"/>
    <n v="4"/>
    <x v="1"/>
    <x v="15"/>
    <x v="36"/>
    <m/>
    <s v="Sameskolstyrelsen"/>
    <n v="5.726199616122841"/>
    <n v="0.47718330134357007"/>
    <m/>
  </r>
  <r>
    <x v="0"/>
    <s v=""/>
    <s v="5 Utveckling av skolväsendet och annan pedagogisk verksamhet"/>
    <n v="3906193"/>
    <n v="16"/>
    <n v="5"/>
    <x v="1"/>
    <x v="15"/>
    <x v="36"/>
    <m/>
    <s v="Utveckling av skolväsendet och annan pedagogisk verksamhet"/>
    <n v="374.8745681381958"/>
    <n v="31.239547344849651"/>
    <m/>
  </r>
  <r>
    <x v="0"/>
    <s v=""/>
    <s v="6 Statligt stöd till särskild utbildning i gymnasieskolan"/>
    <n v="259837"/>
    <n v="16"/>
    <n v="6"/>
    <x v="1"/>
    <x v="15"/>
    <x v="36"/>
    <m/>
    <s v="Statligt stöd till särskild utbildning i gymnasieskolan"/>
    <n v="24.93637236084453"/>
    <n v="2.0780310300703775"/>
    <m/>
  </r>
  <r>
    <x v="0"/>
    <s v=""/>
    <s v="7 Maxtaxa i förskola, fritidshem och annan pedagogisk verksamhet samt kvalitetshöjande åtgärder inom förskola"/>
    <n v="4999000"/>
    <n v="16"/>
    <n v="7"/>
    <x v="1"/>
    <x v="15"/>
    <x v="36"/>
    <m/>
    <s v="Maxtaxa i förskola, fritidshem och annan pedagogisk verksamhet samt kvalitetshöjande åtgärder inom förskola"/>
    <n v="479.75047984644914"/>
    <n v="39.979206653870762"/>
    <m/>
  </r>
  <r>
    <x v="0"/>
    <s v=""/>
    <s v="8 Bidrag till viss verksamhet inom skolväsendet, m.m."/>
    <n v="200720"/>
    <n v="16"/>
    <n v="8"/>
    <x v="1"/>
    <x v="15"/>
    <x v="36"/>
    <m/>
    <s v="Bidrag till viss verksamhet inom skolväsendet, m.m."/>
    <n v="19.26295585412668"/>
    <n v="1.6052463211772234"/>
    <m/>
  </r>
  <r>
    <x v="0"/>
    <s v=""/>
    <s v="9 Bidrag till svensk undervisning i utlandet"/>
    <n v="112082"/>
    <n v="16"/>
    <n v="9"/>
    <x v="1"/>
    <x v="15"/>
    <x v="36"/>
    <m/>
    <s v="Bidrag till svensk undervisning i utlandet"/>
    <n v="10.756429942418427"/>
    <n v="0.89636916186820226"/>
    <m/>
  </r>
  <r>
    <x v="0"/>
    <s v=""/>
    <s v="10 Fortbildning av lärare och förskolepersonal"/>
    <n v="1151526"/>
    <n v="16"/>
    <n v="10"/>
    <x v="1"/>
    <x v="15"/>
    <x v="36"/>
    <m/>
    <s v="Fortbildning av lärare och förskolepersonal"/>
    <n v="110.51113243761996"/>
    <n v="9.2092610364683303"/>
    <m/>
  </r>
  <r>
    <x v="0"/>
    <s v=""/>
    <s v="11 Skolforskningsinstitutet"/>
    <n v="25714"/>
    <n v="16"/>
    <n v="11"/>
    <x v="1"/>
    <x v="15"/>
    <x v="36"/>
    <m/>
    <s v="Skolforskningsinstitutet"/>
    <n v="2.4677543186180424"/>
    <n v="0.20564619321817021"/>
    <m/>
  </r>
  <r>
    <x v="0"/>
    <s v=""/>
    <s v="12 Praktiknära skolforskning"/>
    <n v="36043"/>
    <n v="16"/>
    <n v="12"/>
    <x v="1"/>
    <x v="15"/>
    <x v="36"/>
    <m/>
    <s v="Praktiknära skolforskning"/>
    <n v="3.4590211132437618"/>
    <n v="0.28825175943698017"/>
    <m/>
  </r>
  <r>
    <x v="0"/>
    <s v=""/>
    <s v="13 Bidrag till lärarlöner"/>
    <n v="4875000"/>
    <n v="16"/>
    <n v="13"/>
    <x v="1"/>
    <x v="15"/>
    <x v="36"/>
    <m/>
    <s v="Bidrag till lärarlöner"/>
    <n v="467.85028790786947"/>
    <n v="38.987523992322458"/>
    <m/>
  </r>
  <r>
    <x v="0"/>
    <s v=""/>
    <s v="14 Särskilda insatser inom skolområdet"/>
    <n v="203418"/>
    <n v="16"/>
    <n v="14"/>
    <x v="1"/>
    <x v="15"/>
    <x v="36"/>
    <m/>
    <s v="Särskilda insatser inom skolområdet"/>
    <n v="19.521880998080615"/>
    <n v="1.6268234165067179"/>
    <m/>
  </r>
  <r>
    <x v="0"/>
    <s v=""/>
    <s v="15 Statligt stöd för stärkt likvärdighet och kunskapsutveckling"/>
    <n v="6658000"/>
    <n v="16"/>
    <n v="15"/>
    <x v="1"/>
    <x v="15"/>
    <x v="36"/>
    <m/>
    <s v="Statligt stöd för stärkt likvärdighet och kunskapsutveckling"/>
    <n v="638.96353166986569"/>
    <n v="53.246960972488807"/>
    <m/>
  </r>
  <r>
    <x v="0"/>
    <s v=""/>
    <s v="16 Bidrag till vissa studier"/>
    <n v="17525"/>
    <n v="16"/>
    <n v="16"/>
    <x v="1"/>
    <x v="15"/>
    <x v="36"/>
    <m/>
    <s v="Bidrag till vissa studier"/>
    <n v="1.6818618042226487"/>
    <n v="0.14015515035188739"/>
    <m/>
  </r>
  <r>
    <x v="0"/>
    <s v=""/>
    <s v="17 Statligt stöd till vuxenutbildning"/>
    <n v="3994422"/>
    <n v="16"/>
    <n v="17"/>
    <x v="1"/>
    <x v="15"/>
    <x v="36"/>
    <m/>
    <s v="Statligt stöd till vuxenutbildning"/>
    <n v="383.34184261036467"/>
    <n v="31.945153550863722"/>
    <m/>
  </r>
  <r>
    <x v="0"/>
    <s v=""/>
    <s v="18 Myndigheten för yrkeshögskolan"/>
    <n v="140761"/>
    <n v="16"/>
    <n v="18"/>
    <x v="1"/>
    <x v="15"/>
    <x v="36"/>
    <m/>
    <s v="Myndigheten för yrkeshögskolan"/>
    <n v="13.508733205374281"/>
    <n v="1.1257277671145234"/>
    <m/>
  </r>
  <r>
    <x v="0"/>
    <s v=""/>
    <s v="19 Statligt stöd till yrkeshögskoleutbildning"/>
    <n v="3754236"/>
    <n v="16"/>
    <n v="19"/>
    <x v="1"/>
    <x v="15"/>
    <x v="36"/>
    <m/>
    <s v="Statligt stöd till yrkeshögskoleutbildning"/>
    <n v="360.29136276391557"/>
    <n v="30.024280230326298"/>
    <m/>
  </r>
  <r>
    <x v="0"/>
    <s v=""/>
    <s v="2 Universitet och högskolor"/>
    <n v="51652865"/>
    <n v="16"/>
    <n v="2"/>
    <x v="0"/>
    <x v="15"/>
    <x v="37"/>
    <m/>
    <s v="Universitet och högskolor"/>
    <n v="4957.0887715930903"/>
    <n v="413.09073096609086"/>
    <m/>
  </r>
  <r>
    <x v="0"/>
    <s v=""/>
    <s v="1 Universitetskanslersämbetet"/>
    <n v="173509"/>
    <n v="16"/>
    <n v="1"/>
    <x v="1"/>
    <x v="15"/>
    <x v="37"/>
    <m/>
    <s v="Universitetskanslersämbetet"/>
    <n v="16.651535508637235"/>
    <n v="1.3876279590531029"/>
    <m/>
  </r>
  <r>
    <x v="0"/>
    <s v=""/>
    <s v="2 Universitets- och högskolerådet"/>
    <n v="243502"/>
    <n v="16"/>
    <n v="2"/>
    <x v="1"/>
    <x v="15"/>
    <x v="37"/>
    <m/>
    <s v="Universitets- och högskolerådet"/>
    <n v="23.368714011516314"/>
    <n v="1.9473928342930262"/>
    <m/>
  </r>
  <r>
    <x v="0"/>
    <s v=""/>
    <s v="3 Uppsala universitet: Utbildning på grundnivå och avancerad nivå"/>
    <n v="2028199"/>
    <n v="16"/>
    <n v="3"/>
    <x v="1"/>
    <x v="15"/>
    <x v="37"/>
    <m/>
    <s v="Uppsala universitet: Utbildning på grundnivå och avancerad nivå"/>
    <n v="194.64481765834933"/>
    <n v="16.220401471529112"/>
    <m/>
  </r>
  <r>
    <x v="0"/>
    <s v=""/>
    <s v="4 Uppsala universitet: Forskning och utbildning på forskarnivå"/>
    <n v="2366674"/>
    <n v="16"/>
    <n v="4"/>
    <x v="1"/>
    <x v="15"/>
    <x v="37"/>
    <m/>
    <s v="Uppsala universitet: Forskning och utbildning på forskarnivå"/>
    <n v="227.12802303262956"/>
    <n v="18.927335252719129"/>
    <m/>
  </r>
  <r>
    <x v="0"/>
    <s v=""/>
    <s v="5 Lunds universitet: Utbildning på grundnivå och avancerad nivå"/>
    <n v="2350343"/>
    <n v="16"/>
    <n v="5"/>
    <x v="1"/>
    <x v="15"/>
    <x v="37"/>
    <m/>
    <s v="Lunds universitet: Utbildning på grundnivå och avancerad nivå"/>
    <n v="225.56074856046067"/>
    <n v="18.796729046705057"/>
    <m/>
  </r>
  <r>
    <x v="0"/>
    <s v=""/>
    <s v="6 Lunds universitet: Forskning och utbildning på forskarnivå"/>
    <n v="2466462"/>
    <n v="16"/>
    <n v="6"/>
    <x v="1"/>
    <x v="15"/>
    <x v="37"/>
    <m/>
    <s v="Lunds universitet: Forskning och utbildning på forskarnivå"/>
    <n v="236.70460652591171"/>
    <n v="19.72538387715931"/>
    <m/>
  </r>
  <r>
    <x v="0"/>
    <s v=""/>
    <s v="7 Göteborgs universitet: Utbildning på grundnivå och avancerad nivå"/>
    <n v="2379997"/>
    <n v="16"/>
    <n v="7"/>
    <x v="1"/>
    <x v="15"/>
    <x v="37"/>
    <m/>
    <s v="Göteborgs universitet: Utbildning på grundnivå och avancerad nivå"/>
    <n v="228.40662188099807"/>
    <n v="19.033885156749839"/>
    <m/>
  </r>
  <r>
    <x v="0"/>
    <s v=""/>
    <s v="8 Göteborgs universitet: Forskning och utbildning på forskarnivå"/>
    <n v="1767794"/>
    <n v="16"/>
    <n v="8"/>
    <x v="1"/>
    <x v="15"/>
    <x v="37"/>
    <m/>
    <s v="Göteborgs universitet: Forskning och utbildning på forskarnivå"/>
    <n v="169.65393474088293"/>
    <n v="14.137827895073578"/>
    <m/>
  </r>
  <r>
    <x v="0"/>
    <s v=""/>
    <s v="9 Stockholms universitet: Utbildning på grundnivå och avancerad nivå"/>
    <n v="1964583"/>
    <n v="16"/>
    <n v="9"/>
    <x v="1"/>
    <x v="15"/>
    <x v="37"/>
    <m/>
    <s v="Stockholms universitet: Utbildning på grundnivå och avancerad nivå"/>
    <n v="188.53963531669865"/>
    <n v="15.711636276391554"/>
    <m/>
  </r>
  <r>
    <x v="0"/>
    <s v=""/>
    <s v="10 Stockholms universitet: Forskning och utbildning på forskarnivå"/>
    <n v="1803777"/>
    <n v="16"/>
    <n v="10"/>
    <x v="1"/>
    <x v="15"/>
    <x v="37"/>
    <m/>
    <s v="Stockholms universitet: Forskning och utbildning på forskarnivå"/>
    <n v="173.10719769673705"/>
    <n v="14.425599808061421"/>
    <m/>
  </r>
  <r>
    <x v="0"/>
    <s v=""/>
    <s v="11 Umeå universitet: Utbildning på grundnivå och avancerad nivå"/>
    <n v="1592610"/>
    <n v="16"/>
    <n v="11"/>
    <x v="1"/>
    <x v="15"/>
    <x v="37"/>
    <m/>
    <s v="Umeå universitet: Utbildning på grundnivå och avancerad nivå"/>
    <n v="152.84165067178503"/>
    <n v="12.736804222648752"/>
    <m/>
  </r>
  <r>
    <x v="0"/>
    <s v=""/>
    <s v="12 Umeå universitet: Forskning och utbildning på forskarnivå"/>
    <n v="1249048"/>
    <n v="16"/>
    <n v="12"/>
    <x v="1"/>
    <x v="15"/>
    <x v="37"/>
    <m/>
    <s v="Umeå universitet: Forskning och utbildning på forskarnivå"/>
    <n v="119.87024952015355"/>
    <n v="9.9891874600127952"/>
    <m/>
  </r>
  <r>
    <x v="0"/>
    <s v=""/>
    <s v="13 Linköpings universitet: Utbildning på grundnivå och avancerad nivå"/>
    <n v="1745359"/>
    <n v="16"/>
    <n v="13"/>
    <x v="1"/>
    <x v="15"/>
    <x v="37"/>
    <m/>
    <s v="Linköpings universitet: Utbildning på grundnivå och avancerad nivå"/>
    <n v="167.50086372360843"/>
    <n v="13.958405310300703"/>
    <m/>
  </r>
  <r>
    <x v="0"/>
    <s v=""/>
    <s v="14 Linköpings universitet: Forskning och utbildning på forskarnivå"/>
    <n v="1081958"/>
    <n v="16"/>
    <n v="14"/>
    <x v="1"/>
    <x v="15"/>
    <x v="37"/>
    <m/>
    <s v="Linköpings universitet: Forskning och utbildning på forskarnivå"/>
    <n v="103.83474088291747"/>
    <n v="8.652895073576456"/>
    <m/>
  </r>
  <r>
    <x v="0"/>
    <s v=""/>
    <s v="15 Karolinska institutet: Utbildning på grundnivå och avancerad nivå"/>
    <n v="802164"/>
    <n v="16"/>
    <n v="15"/>
    <x v="1"/>
    <x v="15"/>
    <x v="37"/>
    <m/>
    <s v="Karolinska institutet: Utbildning på grundnivå och avancerad nivå"/>
    <n v="76.983109404990401"/>
    <n v="6.4152591170825337"/>
    <m/>
  </r>
  <r>
    <x v="0"/>
    <s v=""/>
    <s v="16 Karolinska institutet: Forskning och utbildning på forskarnivå"/>
    <n v="1773802"/>
    <n v="16"/>
    <n v="16"/>
    <x v="1"/>
    <x v="15"/>
    <x v="37"/>
    <m/>
    <s v="Karolinska institutet: Forskning och utbildning på forskarnivå"/>
    <n v="170.23051823416506"/>
    <n v="14.185876519513755"/>
    <m/>
  </r>
  <r>
    <x v="0"/>
    <s v=""/>
    <s v="17 Kungl. Tekniska högskolan: Utbildning på grundnivå och avancerad nivå"/>
    <n v="1327305"/>
    <n v="16"/>
    <n v="17"/>
    <x v="1"/>
    <x v="15"/>
    <x v="37"/>
    <m/>
    <s v="Kungl. Tekniska högskolan: Utbildning på grundnivå och avancerad nivå"/>
    <n v="127.38051823416507"/>
    <n v="10.615043186180422"/>
    <m/>
  </r>
  <r>
    <x v="0"/>
    <s v=""/>
    <s v="18 Kungl. Tekniska högskolan: Forskning och utbildning på forskarnivå"/>
    <n v="1869222"/>
    <n v="16"/>
    <n v="18"/>
    <x v="1"/>
    <x v="15"/>
    <x v="37"/>
    <m/>
    <s v="Kungl. Tekniska högskolan: Forskning och utbildning på forskarnivå"/>
    <n v="179.38790786948178"/>
    <n v="14.948992322456816"/>
    <m/>
  </r>
  <r>
    <x v="0"/>
    <s v=""/>
    <s v="19 Luleå tekniska universitet: Utbildning på grundnivå och avancerad nivå"/>
    <n v="761365"/>
    <n v="16"/>
    <n v="19"/>
    <x v="1"/>
    <x v="15"/>
    <x v="37"/>
    <m/>
    <s v="Luleå tekniska universitet: Utbildning på grundnivå och avancerad nivå"/>
    <n v="73.067658349328212"/>
    <n v="6.0889715291106841"/>
    <m/>
  </r>
  <r>
    <x v="0"/>
    <s v=""/>
    <s v="20 Luleå tekniska universitet: Forskning och utbildning på forskarnivå"/>
    <n v="439523"/>
    <n v="16"/>
    <n v="20"/>
    <x v="1"/>
    <x v="15"/>
    <x v="37"/>
    <m/>
    <s v="Luleå tekniska universitet: Forskning och utbildning på forskarnivå"/>
    <n v="42.180710172744725"/>
    <n v="3.5150591810620604"/>
    <m/>
  </r>
  <r>
    <x v="0"/>
    <s v=""/>
    <s v="21 Karlstads universitet: Utbildning på grundnivå och avancerad nivå"/>
    <n v="774514"/>
    <n v="16"/>
    <n v="21"/>
    <x v="1"/>
    <x v="15"/>
    <x v="37"/>
    <m/>
    <s v="Karlstads universitet: Utbildning på grundnivå och avancerad nivå"/>
    <n v="74.329558541266792"/>
    <n v="6.1941298784388996"/>
    <m/>
  </r>
  <r>
    <x v="0"/>
    <s v=""/>
    <s v="22 Karlstads universitet: Forskning och utbildning på forskarnivå"/>
    <n v="289358"/>
    <n v="16"/>
    <n v="22"/>
    <x v="1"/>
    <x v="15"/>
    <x v="37"/>
    <m/>
    <s v="Karlstads universitet: Forskning och utbildning på forskarnivå"/>
    <n v="27.769481765834932"/>
    <n v="2.3141234804862445"/>
    <m/>
  </r>
  <r>
    <x v="0"/>
    <s v=""/>
    <s v="23 Linnéuniversitetet: Utbildning på grundnivå och avancerad nivå"/>
    <n v="1204546"/>
    <n v="16"/>
    <n v="23"/>
    <x v="1"/>
    <x v="15"/>
    <x v="37"/>
    <m/>
    <s v="Linnéuniversitetet: Utbildning på grundnivå och avancerad nivå"/>
    <n v="115.59942418426104"/>
    <n v="9.6332853486884193"/>
    <m/>
  </r>
  <r>
    <x v="0"/>
    <s v=""/>
    <s v="24 Linnéuniversitetet: Forskning och utbildning på forskarnivå"/>
    <n v="395801"/>
    <n v="16"/>
    <n v="24"/>
    <x v="1"/>
    <x v="15"/>
    <x v="37"/>
    <m/>
    <s v="Linnéuniversitetet: Forskning och utbildning på forskarnivå"/>
    <n v="37.984740882917464"/>
    <n v="3.1653950735764553"/>
    <m/>
  </r>
  <r>
    <x v="0"/>
    <s v=""/>
    <s v="25 Örebro universitet: Utbildning på grundnivå och avancerad nivå"/>
    <n v="899925"/>
    <n v="16"/>
    <n v="25"/>
    <x v="1"/>
    <x v="15"/>
    <x v="37"/>
    <m/>
    <s v="Örebro universitet: Utbildning på grundnivå och avancerad nivå"/>
    <n v="86.3651631477927"/>
    <n v="7.1970969289827247"/>
    <m/>
  </r>
  <r>
    <x v="0"/>
    <s v=""/>
    <s v="26 Örebro universitet: Forskning och utbildning på forskarnivå"/>
    <n v="326772"/>
    <n v="16"/>
    <n v="26"/>
    <x v="1"/>
    <x v="15"/>
    <x v="37"/>
    <m/>
    <s v="Örebro universitet: Forskning och utbildning på forskarnivå"/>
    <n v="31.36007677543186"/>
    <n v="2.6133397312859885"/>
    <m/>
  </r>
  <r>
    <x v="0"/>
    <s v=""/>
    <s v="27 Mittuniversitetet: Utbildning på grundnivå och avancerad nivå"/>
    <n v="637737"/>
    <n v="16"/>
    <n v="27"/>
    <x v="1"/>
    <x v="15"/>
    <x v="37"/>
    <m/>
    <s v="Mittuniversitetet: Utbildning på grundnivå och avancerad nivå"/>
    <n v="61.203166986564298"/>
    <n v="5.1002639155470249"/>
    <m/>
  </r>
  <r>
    <x v="0"/>
    <s v=""/>
    <s v="28 Mittuniversitetet: Forskning och utbildning på forskarnivå"/>
    <n v="291374"/>
    <n v="16"/>
    <n v="28"/>
    <x v="1"/>
    <x v="15"/>
    <x v="37"/>
    <m/>
    <s v="Mittuniversitetet: Forskning och utbildning på forskarnivå"/>
    <n v="27.96295585412668"/>
    <n v="2.3302463211772233"/>
    <m/>
  </r>
  <r>
    <x v="0"/>
    <s v=""/>
    <s v="29 Malmö universitet: Utbildning på grundnivå och avancerad nivå"/>
    <n v="1078634"/>
    <n v="16"/>
    <n v="29"/>
    <x v="1"/>
    <x v="15"/>
    <x v="37"/>
    <m/>
    <s v="Malmö universitet: Utbildning på grundnivå och avancerad nivå"/>
    <n v="103.51573896353167"/>
    <n v="8.6263115802943062"/>
    <m/>
  </r>
  <r>
    <x v="0"/>
    <s v=""/>
    <s v="30 Malmö universitet: Forskning och utbildning på forskarnivå"/>
    <n v="304322"/>
    <n v="16"/>
    <n v="30"/>
    <x v="1"/>
    <x v="15"/>
    <x v="37"/>
    <m/>
    <s v="Malmö universitet: Forskning och utbildning på forskarnivå"/>
    <n v="29.205566218809981"/>
    <n v="2.4337971849008317"/>
    <m/>
  </r>
  <r>
    <x v="0"/>
    <s v=""/>
    <s v="31 Mälardalens universitet: Utbildning på grundnivå och avancerad nivå"/>
    <n v="695645"/>
    <n v="16"/>
    <n v="31"/>
    <x v="1"/>
    <x v="15"/>
    <x v="37"/>
    <m/>
    <s v="Mälardalens universitet: Utbildning på grundnivå och avancerad nivå"/>
    <n v="66.760556621880994"/>
    <n v="5.5633797184900828"/>
    <m/>
  </r>
  <r>
    <x v="0"/>
    <s v=""/>
    <s v="32 Mälardalens universitet: Forskning och utbildning på forskarnivå"/>
    <n v="286544"/>
    <n v="16"/>
    <n v="32"/>
    <x v="1"/>
    <x v="15"/>
    <x v="37"/>
    <m/>
    <s v="Mälardalens universitet: Forskning och utbildning på forskarnivå"/>
    <n v="27.499424184261038"/>
    <n v="2.291618682021753"/>
    <m/>
  </r>
  <r>
    <x v="0"/>
    <s v=""/>
    <s v="33 Blekinge tekniska högskola: Utbildning på grundnivå och avancerad nivå"/>
    <n v="286053"/>
    <n v="16"/>
    <n v="33"/>
    <x v="1"/>
    <x v="15"/>
    <x v="37"/>
    <m/>
    <s v="Blekinge tekniska högskola: Utbildning på grundnivå och avancerad nivå"/>
    <n v="27.452303262955855"/>
    <n v="2.2876919385796546"/>
    <m/>
  </r>
  <r>
    <x v="0"/>
    <s v=""/>
    <s v="34 Blekinge tekniska högskola: Forskning och utbildning på forskarnivå"/>
    <n v="111348"/>
    <n v="16"/>
    <n v="34"/>
    <x v="1"/>
    <x v="15"/>
    <x v="37"/>
    <m/>
    <s v="Blekinge tekniska högskola: Forskning och utbildning på forskarnivå"/>
    <n v="10.68598848368522"/>
    <n v="0.8904990403071017"/>
    <m/>
  </r>
  <r>
    <x v="0"/>
    <s v=""/>
    <s v="35 Stockholms konstnärliga högskola: Utbildning på grundnivå och avancerad nivå"/>
    <n v="218801"/>
    <n v="16"/>
    <n v="35"/>
    <x v="1"/>
    <x v="15"/>
    <x v="37"/>
    <m/>
    <s v="Stockholms konstnärliga högskola: Utbildning på grundnivå och avancerad nivå"/>
    <n v="20.998176583493283"/>
    <n v="1.7498480486244403"/>
    <m/>
  </r>
  <r>
    <x v="0"/>
    <s v=""/>
    <s v="36 Stockholms konstnärliga högskola: Konstnärlig forskning och utbildning på forskarnivå"/>
    <n v="56410"/>
    <n v="16"/>
    <n v="36"/>
    <x v="1"/>
    <x v="15"/>
    <x v="37"/>
    <m/>
    <s v="Stockholms konstnärliga högskola: Konstnärlig forskning och utbildning på forskarnivå"/>
    <n v="5.4136276391554699"/>
    <n v="0.45113563659628914"/>
    <m/>
  </r>
  <r>
    <x v="0"/>
    <s v=""/>
    <s v="37 Gymnastik- och idrottshögskolan: Utbildning på grundnivå och avancerad nivå"/>
    <n v="124960"/>
    <n v="16"/>
    <n v="37"/>
    <x v="1"/>
    <x v="15"/>
    <x v="37"/>
    <m/>
    <s v="Gymnastik- och idrottshögskolan: Utbildning på grundnivå och avancerad nivå"/>
    <n v="11.99232245681382"/>
    <n v="0.99936020473448506"/>
    <m/>
  </r>
  <r>
    <x v="0"/>
    <s v=""/>
    <s v="38 Gymnastik- och idrottshögskolan: Forskning och utbildning på forskarnivå"/>
    <n v="35379"/>
    <n v="16"/>
    <n v="38"/>
    <x v="1"/>
    <x v="15"/>
    <x v="37"/>
    <m/>
    <s v="Gymnastik- och idrottshögskolan: Forskning och utbildning på forskarnivå"/>
    <n v="3.3952975047984646"/>
    <n v="0.28294145873320536"/>
    <m/>
  </r>
  <r>
    <x v="0"/>
    <s v=""/>
    <s v="39 Högskolan i Borås: Utbildning på grundnivå och avancerad nivå"/>
    <n v="569707"/>
    <n v="16"/>
    <n v="39"/>
    <x v="1"/>
    <x v="15"/>
    <x v="37"/>
    <m/>
    <s v="Högskolan i Borås: Utbildning på grundnivå och avancerad nivå"/>
    <n v="54.67437619961612"/>
    <n v="4.5561980166346769"/>
    <m/>
  </r>
  <r>
    <x v="0"/>
    <s v=""/>
    <s v="40 Högskolan i Borås: Forskning och utbildning på forskarnivå"/>
    <n v="107553"/>
    <n v="16"/>
    <n v="40"/>
    <x v="1"/>
    <x v="15"/>
    <x v="37"/>
    <m/>
    <s v="Högskolan i Borås: Forskning och utbildning på forskarnivå"/>
    <n v="10.321785028790787"/>
    <n v="0.86014875239923227"/>
    <m/>
  </r>
  <r>
    <x v="0"/>
    <s v=""/>
    <s v="41 Högskolan Dalarna: Utbildning på grundnivå och avancerad nivå"/>
    <n v="488276"/>
    <n v="16"/>
    <n v="41"/>
    <x v="1"/>
    <x v="15"/>
    <x v="37"/>
    <m/>
    <s v="Högskolan Dalarna: Utbildning på grundnivå och avancerad nivå"/>
    <n v="46.859500959692902"/>
    <n v="3.904958413307742"/>
    <m/>
  </r>
  <r>
    <x v="0"/>
    <s v=""/>
    <s v="42 Högskolan Dalarna: Forskning och utbildning på forskarnivå"/>
    <n v="110949"/>
    <n v="16"/>
    <n v="42"/>
    <x v="1"/>
    <x v="15"/>
    <x v="37"/>
    <m/>
    <s v="Högskolan Dalarna: Forskning och utbildning på forskarnivå"/>
    <n v="10.647696737044146"/>
    <n v="0.88730806142034557"/>
    <m/>
  </r>
  <r>
    <x v="0"/>
    <s v=""/>
    <s v="43 Högskolan i Gävle: Utbildning på grundnivå och avancerad nivå"/>
    <n v="528472"/>
    <n v="16"/>
    <n v="43"/>
    <x v="1"/>
    <x v="15"/>
    <x v="37"/>
    <m/>
    <s v="Högskolan i Gävle: Utbildning på grundnivå och avancerad nivå"/>
    <n v="50.717082533589249"/>
    <n v="4.2264235444657707"/>
    <m/>
  </r>
  <r>
    <x v="0"/>
    <s v=""/>
    <s v="44 Högskolan i Gävle: Forskning och utbildning på forskarnivå"/>
    <n v="117807"/>
    <n v="16"/>
    <n v="44"/>
    <x v="1"/>
    <x v="15"/>
    <x v="37"/>
    <m/>
    <s v="Högskolan i Gävle: Forskning och utbildning på forskarnivå"/>
    <n v="11.305854126679463"/>
    <n v="0.94215451055662192"/>
    <m/>
  </r>
  <r>
    <x v="0"/>
    <s v=""/>
    <s v="45 Högskolan i Halmstad: Utbildning på grundnivå och avancerad nivå"/>
    <n v="461501"/>
    <n v="16"/>
    <n v="45"/>
    <x v="1"/>
    <x v="15"/>
    <x v="37"/>
    <m/>
    <s v="Högskolan i Halmstad: Utbildning på grundnivå och avancerad nivå"/>
    <n v="44.289923224568135"/>
    <n v="3.6908269353806777"/>
    <m/>
  </r>
  <r>
    <x v="0"/>
    <s v=""/>
    <s v="46 Högskolan i Halmstad: Forskning och utbildning på forskarnivå"/>
    <n v="104587"/>
    <n v="16"/>
    <n v="46"/>
    <x v="1"/>
    <x v="15"/>
    <x v="37"/>
    <m/>
    <s v="Högskolan i Halmstad: Forskning och utbildning på forskarnivå"/>
    <n v="10.037140115163147"/>
    <n v="0.83642834293026225"/>
    <m/>
  </r>
  <r>
    <x v="0"/>
    <s v=""/>
    <s v="47 Högskolan Kristianstad: Utbildning på grundnivå och avancerad nivå"/>
    <n v="456061"/>
    <n v="16"/>
    <n v="47"/>
    <x v="1"/>
    <x v="15"/>
    <x v="37"/>
    <m/>
    <s v="Högskolan Kristianstad: Utbildning på grundnivå och avancerad nivå"/>
    <n v="43.767850287907869"/>
    <n v="3.6473208573256559"/>
    <m/>
  </r>
  <r>
    <x v="0"/>
    <s v=""/>
    <s v="48 Högskolan Kristianstad: Forskning och utbildning på forskarnivå"/>
    <n v="100773"/>
    <n v="16"/>
    <n v="48"/>
    <x v="1"/>
    <x v="15"/>
    <x v="37"/>
    <m/>
    <s v="Högskolan Kristianstad: Forskning och utbildning på forskarnivå"/>
    <n v="9.6711132437619955"/>
    <n v="0.80592610364683293"/>
    <m/>
  </r>
  <r>
    <x v="0"/>
    <s v=""/>
    <s v="49 Högskolan i Skövde: Utbildning på grundnivå och avancerad nivå"/>
    <n v="353644"/>
    <n v="16"/>
    <n v="49"/>
    <x v="1"/>
    <x v="15"/>
    <x v="37"/>
    <m/>
    <s v="Högskolan i Skövde: Utbildning på grundnivå och avancerad nivå"/>
    <n v="33.938963531669863"/>
    <n v="2.8282469609724887"/>
    <m/>
  </r>
  <r>
    <x v="0"/>
    <s v=""/>
    <s v="50 Högskolan i Skövde: Forskning och utbildning på forskarnivå"/>
    <n v="67509"/>
    <n v="16"/>
    <n v="50"/>
    <x v="1"/>
    <x v="15"/>
    <x v="37"/>
    <m/>
    <s v="Högskolan i Skövde: Forskning och utbildning på forskarnivå"/>
    <n v="6.4787907869481769"/>
    <n v="0.53989923224568137"/>
    <m/>
  </r>
  <r>
    <x v="0"/>
    <s v=""/>
    <s v="51 Högskolan Väst: Utbildning på grundnivå och avancerad nivå"/>
    <n v="425654"/>
    <n v="16"/>
    <n v="51"/>
    <x v="1"/>
    <x v="15"/>
    <x v="37"/>
    <m/>
    <s v="Högskolan Väst: Utbildning på grundnivå och avancerad nivå"/>
    <n v="40.849712092130517"/>
    <n v="3.4041426743442096"/>
    <m/>
  </r>
  <r>
    <x v="0"/>
    <s v=""/>
    <s v="52 Högskolan Väst: Forskning och utbildning på forskarnivå"/>
    <n v="94996"/>
    <n v="16"/>
    <n v="52"/>
    <x v="1"/>
    <x v="15"/>
    <x v="37"/>
    <m/>
    <s v="Högskolan Väst: Forskning och utbildning på forskarnivå"/>
    <n v="9.1166986564299428"/>
    <n v="0.7597248880358286"/>
    <m/>
  </r>
  <r>
    <x v="0"/>
    <s v=""/>
    <s v="53 Konstfack: Utbildning på grundnivå och avancerad nivå"/>
    <n v="182851"/>
    <n v="16"/>
    <n v="53"/>
    <x v="1"/>
    <x v="15"/>
    <x v="37"/>
    <m/>
    <s v="Konstfack: Utbildning på grundnivå och avancerad nivå"/>
    <n v="17.548080614203457"/>
    <n v="1.4623400511836213"/>
    <m/>
  </r>
  <r>
    <x v="0"/>
    <s v=""/>
    <s v="54 Konstfack: Konstnärlig forskning och utbildning på forskarnivå"/>
    <n v="22530"/>
    <n v="16"/>
    <n v="54"/>
    <x v="1"/>
    <x v="15"/>
    <x v="37"/>
    <m/>
    <s v="Konstfack: Konstnärlig forskning och utbildning på forskarnivå"/>
    <n v="2.1621880998080614"/>
    <n v="0.18018234165067179"/>
    <m/>
  </r>
  <r>
    <x v="0"/>
    <s v=""/>
    <s v="55 Kungl. Konsthögskolan: Utbildning på grundnivå och avancerad nivå"/>
    <n v="70663"/>
    <n v="16"/>
    <n v="55"/>
    <x v="1"/>
    <x v="15"/>
    <x v="37"/>
    <m/>
    <s v="Kungl. Konsthögskolan: Utbildning på grundnivå och avancerad nivå"/>
    <n v="6.7814779270633396"/>
    <n v="0.56512316058861167"/>
    <m/>
  </r>
  <r>
    <x v="0"/>
    <s v=""/>
    <s v="56 Kungl. Konsthögskolan: Konstnärlig forskning och utbildning på forskarnivå"/>
    <n v="13217"/>
    <n v="16"/>
    <n v="56"/>
    <x v="1"/>
    <x v="15"/>
    <x v="37"/>
    <m/>
    <s v="Kungl. Konsthögskolan: Konstnärlig forskning och utbildning på forskarnivå"/>
    <n v="1.2684261036468329"/>
    <n v="0.10570217530390275"/>
    <m/>
  </r>
  <r>
    <x v="0"/>
    <s v=""/>
    <s v="57 Kungl. Musikhögskolan i Stockholm: Utbildning på grundnivå och avancerad nivå"/>
    <n v="147358"/>
    <n v="16"/>
    <n v="57"/>
    <x v="1"/>
    <x v="15"/>
    <x v="37"/>
    <m/>
    <s v="Kungl. Musikhögskolan i Stockholm: Utbildning på grundnivå och avancerad nivå"/>
    <n v="14.141842610364684"/>
    <n v="1.178486884197057"/>
    <m/>
  </r>
  <r>
    <x v="0"/>
    <s v=""/>
    <s v="58 Kungl. Musikhögskolan i Stockholm: Konstnärlig forskning och utbildning på forskarnivå"/>
    <n v="22667"/>
    <n v="16"/>
    <n v="58"/>
    <x v="1"/>
    <x v="15"/>
    <x v="37"/>
    <m/>
    <s v="Kungl. Musikhögskolan i Stockholm: Konstnärlig forskning och utbildning på forskarnivå"/>
    <n v="2.1753358925143953"/>
    <n v="0.18127799104286627"/>
    <m/>
  </r>
  <r>
    <x v="0"/>
    <s v=""/>
    <s v="59 Södertörns högskola: Utbildning på grundnivå och avancerad nivå"/>
    <n v="480644"/>
    <n v="16"/>
    <n v="59"/>
    <x v="1"/>
    <x v="15"/>
    <x v="37"/>
    <m/>
    <s v="Södertörns högskola: Utbildning på grundnivå och avancerad nivå"/>
    <n v="46.127063339731286"/>
    <n v="3.8439219449776072"/>
    <m/>
  </r>
  <r>
    <x v="0"/>
    <s v=""/>
    <s v="60 Södertörns högskola: Forskning och utbildning på forskarnivå"/>
    <n v="127207"/>
    <n v="16"/>
    <n v="60"/>
    <x v="1"/>
    <x v="15"/>
    <x v="37"/>
    <m/>
    <s v="Södertörns högskola: Forskning och utbildning på forskarnivå"/>
    <n v="12.207965451055662"/>
    <n v="1.0173304542546384"/>
    <m/>
  </r>
  <r>
    <x v="0"/>
    <s v=""/>
    <s v="61 Försvarshögskolan: Utbildning på grundnivå och avancerad nivå"/>
    <n v="39680"/>
    <n v="16"/>
    <n v="61"/>
    <x v="1"/>
    <x v="15"/>
    <x v="37"/>
    <m/>
    <s v="Försvarshögskolan: Utbildning på grundnivå och avancerad nivå"/>
    <n v="3.8080614203454894"/>
    <n v="0.31733845169545744"/>
    <m/>
  </r>
  <r>
    <x v="0"/>
    <s v=""/>
    <s v="62 Försvarshögskolan: Forskning och utbildning på forskarnivå"/>
    <n v="39611"/>
    <n v="16"/>
    <n v="62"/>
    <x v="1"/>
    <x v="15"/>
    <x v="37"/>
    <m/>
    <s v="Försvarshögskolan: Forskning och utbildning på forskarnivå"/>
    <n v="3.8014395393474087"/>
    <n v="0.31678662827895071"/>
    <m/>
  </r>
  <r>
    <x v="0"/>
    <s v=""/>
    <s v="63 Enskilda utbildningsanordnare på högskoleområdet"/>
    <n v="3848585"/>
    <n v="16"/>
    <n v="63"/>
    <x v="1"/>
    <x v="15"/>
    <x v="37"/>
    <m/>
    <s v="Enskilda utbildningsanordnare på högskoleområdet"/>
    <n v="369.34596928982728"/>
    <n v="30.778830774152272"/>
    <m/>
  </r>
  <r>
    <x v="0"/>
    <s v=""/>
    <s v="64 Särskilda utgifter inom universitet och högskolor"/>
    <n v="1003999"/>
    <n v="16"/>
    <n v="64"/>
    <x v="1"/>
    <x v="15"/>
    <x v="37"/>
    <m/>
    <s v="Särskilda utgifter inom universitet och högskolor"/>
    <n v="96.353071017274473"/>
    <n v="8.0294225847728722"/>
    <m/>
  </r>
  <r>
    <x v="0"/>
    <s v=""/>
    <s v="65 Särskilda medel till universitet och högskolor"/>
    <n v="578029"/>
    <n v="16"/>
    <n v="65"/>
    <x v="1"/>
    <x v="15"/>
    <x v="37"/>
    <m/>
    <s v="Särskilda medel till universitet och högskolor"/>
    <n v="55.473032629558539"/>
    <n v="4.6227527191298785"/>
    <m/>
  </r>
  <r>
    <x v="0"/>
    <s v=""/>
    <s v="66 Ersättningar för klinisk utbildning och forskning"/>
    <n v="2815236"/>
    <n v="16"/>
    <n v="66"/>
    <x v="1"/>
    <x v="15"/>
    <x v="37"/>
    <m/>
    <s v="Ersättningar för klinisk utbildning och forskning"/>
    <n v="270.17619961612286"/>
    <n v="22.51468330134357"/>
    <m/>
  </r>
  <r>
    <x v="0"/>
    <s v=""/>
    <s v="67 Särskilda bidrag inom högskoleområdet"/>
    <n v="67780"/>
    <n v="16"/>
    <n v="67"/>
    <x v="1"/>
    <x v="15"/>
    <x v="37"/>
    <m/>
    <s v="Särskilda bidrag inom högskoleområdet"/>
    <n v="6.5047984644913628"/>
    <n v="0.54206653870761357"/>
    <m/>
  </r>
  <r>
    <x v="0"/>
    <s v=""/>
    <s v="3 Forskning"/>
    <n v="10117495"/>
    <n v="16"/>
    <n v="3"/>
    <x v="0"/>
    <x v="15"/>
    <x v="38"/>
    <m/>
    <s v="Forskning"/>
    <n v="970.9688099808061"/>
    <n v="80.914067498400513"/>
    <m/>
  </r>
  <r>
    <x v="0"/>
    <s v=""/>
    <s v="1 Vetenskapsrådet: Forskning och forskningsinformation"/>
    <n v="7380846"/>
    <n v="16"/>
    <n v="1"/>
    <x v="1"/>
    <x v="15"/>
    <x v="38"/>
    <m/>
    <s v="Vetenskapsrådet: Forskning och forskningsinformation"/>
    <n v="708.33454894433783"/>
    <n v="59.027879078694816"/>
    <m/>
  </r>
  <r>
    <x v="0"/>
    <s v=""/>
    <s v="2 Vetenskapsrådet: Avgifter till internationella organisationer"/>
    <n v="420061"/>
    <n v="16"/>
    <n v="2"/>
    <x v="1"/>
    <x v="15"/>
    <x v="38"/>
    <m/>
    <s v="Vetenskapsrådet: Avgifter till internationella organisationer"/>
    <n v="40.312955854126677"/>
    <n v="3.3594129878438896"/>
    <m/>
  </r>
  <r>
    <x v="0"/>
    <s v=""/>
    <s v="3 Vetenskapsrådet: Förvaltning"/>
    <n v="197631"/>
    <n v="16"/>
    <n v="3"/>
    <x v="1"/>
    <x v="15"/>
    <x v="38"/>
    <m/>
    <s v="Vetenskapsrådet: Förvaltning"/>
    <n v="18.966506717850287"/>
    <n v="1.580542226487524"/>
    <m/>
  </r>
  <r>
    <x v="0"/>
    <s v=""/>
    <s v="4 Rymdforskning och rymdverksamhet"/>
    <n v="1297356"/>
    <n v="16"/>
    <n v="4"/>
    <x v="1"/>
    <x v="15"/>
    <x v="38"/>
    <m/>
    <s v="Rymdforskning och rymdverksamhet"/>
    <n v="124.5063339731286"/>
    <n v="10.37552783109405"/>
    <m/>
  </r>
  <r>
    <x v="0"/>
    <s v=""/>
    <s v="5 Rymdstyrelsen: Förvaltning"/>
    <n v="46759"/>
    <n v="16"/>
    <n v="5"/>
    <x v="1"/>
    <x v="15"/>
    <x v="38"/>
    <m/>
    <s v="Rymdstyrelsen: Förvaltning"/>
    <n v="4.4874280230326296"/>
    <n v="0.37395233525271915"/>
    <m/>
  </r>
  <r>
    <x v="0"/>
    <s v=""/>
    <s v="6 Institutet för rymdfysik"/>
    <n v="63310"/>
    <n v="16"/>
    <n v="6"/>
    <x v="1"/>
    <x v="15"/>
    <x v="38"/>
    <m/>
    <s v="Institutet för rymdfysik"/>
    <n v="6.0758157389635317"/>
    <n v="0.50631797824696101"/>
    <m/>
  </r>
  <r>
    <x v="0"/>
    <s v=""/>
    <s v="7 Kungl. biblioteket"/>
    <n v="435537"/>
    <n v="16"/>
    <n v="7"/>
    <x v="1"/>
    <x v="15"/>
    <x v="38"/>
    <m/>
    <s v="Kungl. biblioteket"/>
    <n v="41.79817658349328"/>
    <n v="3.4831813819577735"/>
    <m/>
  </r>
  <r>
    <x v="0"/>
    <s v=""/>
    <s v="8 Polarforskningssekretariatet"/>
    <n v="67414"/>
    <n v="16"/>
    <n v="8"/>
    <x v="1"/>
    <x v="15"/>
    <x v="38"/>
    <m/>
    <s v="Polarforskningssekretariatet"/>
    <n v="6.4696737044145873"/>
    <n v="0.53913947536788231"/>
    <m/>
  </r>
  <r>
    <x v="0"/>
    <s v=""/>
    <s v="9 Sunet"/>
    <n v="49183"/>
    <n v="16"/>
    <n v="9"/>
    <x v="1"/>
    <x v="15"/>
    <x v="38"/>
    <m/>
    <s v="Sunet"/>
    <n v="4.7200575815738963"/>
    <n v="0.39333813179782467"/>
    <m/>
  </r>
  <r>
    <x v="0"/>
    <s v=""/>
    <s v="10 Överklagandenämnden för etikprövning"/>
    <n v="5465"/>
    <n v="16"/>
    <n v="10"/>
    <x v="1"/>
    <x v="15"/>
    <x v="38"/>
    <m/>
    <s v="Överklagandenämnden för etikprövning"/>
    <n v="0.52447216890595005"/>
    <n v="4.370601407549584E-2"/>
    <m/>
  </r>
  <r>
    <x v="0"/>
    <s v=""/>
    <s v="11 Etikprövningsmyndigheten"/>
    <n v="51758"/>
    <n v="16"/>
    <n v="11"/>
    <x v="1"/>
    <x v="15"/>
    <x v="38"/>
    <m/>
    <s v="Etikprövningsmyndigheten"/>
    <n v="4.9671785028790785"/>
    <n v="0.41393154190658987"/>
    <m/>
  </r>
  <r>
    <x v="0"/>
    <s v=""/>
    <s v="12 Nämnden för prövning av oredlighet i forskning"/>
    <n v="9330"/>
    <n v="16"/>
    <n v="12"/>
    <x v="1"/>
    <x v="15"/>
    <x v="38"/>
    <m/>
    <s v="Nämnden för prövning av oredlighet i forskning"/>
    <n v="0.89539347408829173"/>
    <n v="7.4616122840690982E-2"/>
    <m/>
  </r>
  <r>
    <x v="0"/>
    <s v=""/>
    <s v="13 Särskilda utgifter för forskningsändamål"/>
    <n v="87995"/>
    <n v="16"/>
    <n v="13"/>
    <x v="1"/>
    <x v="15"/>
    <x v="38"/>
    <m/>
    <s v="Särskilda utgifter för forskningsändamål"/>
    <n v="8.4448176583493275"/>
    <n v="0.703734804862444"/>
    <m/>
  </r>
  <r>
    <x v="0"/>
    <s v=""/>
    <s v="14 Gentekniknämnden"/>
    <n v="4850"/>
    <n v="16"/>
    <n v="14"/>
    <x v="1"/>
    <x v="15"/>
    <x v="38"/>
    <m/>
    <s v="Gentekniknämnden"/>
    <n v="0.46545105566218808"/>
    <n v="3.8787587971849009E-2"/>
    <m/>
  </r>
  <r>
    <x v="0"/>
    <s v=""/>
    <s v="4 Vissa gemensamma ändamål"/>
    <n v="157514"/>
    <n v="16"/>
    <n v="4"/>
    <x v="0"/>
    <x v="15"/>
    <x v="39"/>
    <m/>
    <s v="Vissa gemensamma ändamål"/>
    <n v="15.116506717850289"/>
    <n v="1.2597088931541907"/>
    <m/>
  </r>
  <r>
    <x v="0"/>
    <s v=""/>
    <s v="1 Internationella program"/>
    <n v="81589"/>
    <n v="16"/>
    <n v="1"/>
    <x v="1"/>
    <x v="15"/>
    <x v="39"/>
    <m/>
    <s v="Internationella program"/>
    <n v="7.8300383877159305"/>
    <n v="0.65250319897632758"/>
    <m/>
  </r>
  <r>
    <x v="0"/>
    <s v=""/>
    <s v="2 Avgift till Unesco och ICCROM"/>
    <n v="32186"/>
    <n v="16"/>
    <n v="2"/>
    <x v="1"/>
    <x v="15"/>
    <x v="39"/>
    <m/>
    <s v="Avgift till Unesco och ICCROM"/>
    <n v="3.0888675623800386"/>
    <n v="0.25740563019833657"/>
    <m/>
  </r>
  <r>
    <x v="0"/>
    <s v=""/>
    <s v="3 Kostnader för Svenska Unescorådet"/>
    <n v="11096"/>
    <n v="16"/>
    <n v="3"/>
    <x v="1"/>
    <x v="15"/>
    <x v="39"/>
    <m/>
    <s v="Kostnader för Svenska Unescorådet"/>
    <n v="1.0648752399232246"/>
    <n v="8.8739603326935382E-2"/>
    <m/>
  </r>
  <r>
    <x v="0"/>
    <s v=""/>
    <s v="4 Utvecklingsarbete inom områdena utbildning och forskning"/>
    <n v="32643"/>
    <n v="16"/>
    <n v="4"/>
    <x v="1"/>
    <x v="15"/>
    <x v="39"/>
    <m/>
    <s v="Utvecklingsarbete inom områdena utbildning och forskning"/>
    <n v="3.1327255278310941"/>
    <n v="0.2610604606525912"/>
    <m/>
  </r>
  <r>
    <x v="0"/>
    <n v="17"/>
    <s v="Kultur, medier, trossamfund och fritid"/>
    <n v="16667948"/>
    <n v="17"/>
    <s v=""/>
    <x v="0"/>
    <x v="16"/>
    <x v="0"/>
    <m/>
    <s v="medier, trossamfund och fritid"/>
    <n v="1599.61113243762"/>
    <n v="133.30092770313499"/>
    <m/>
  </r>
  <r>
    <x v="0"/>
    <s v=""/>
    <s v="1 Kulturområdesövergripande verksamhet"/>
    <n v="2579332"/>
    <n v="17"/>
    <n v="1"/>
    <x v="0"/>
    <x v="16"/>
    <x v="40"/>
    <m/>
    <s v="Kulturområdesövergripande verksamhet"/>
    <n v="247.536660268714"/>
    <n v="20.628055022392832"/>
    <m/>
  </r>
  <r>
    <x v="0"/>
    <s v=""/>
    <s v="1 Statens kulturråd"/>
    <n v="71187"/>
    <n v="17"/>
    <n v="1"/>
    <x v="1"/>
    <x v="16"/>
    <x v="40"/>
    <m/>
    <s v="Statens kulturråd"/>
    <n v="6.8317658349328214"/>
    <n v="0.56931381957773508"/>
    <m/>
  </r>
  <r>
    <x v="0"/>
    <s v=""/>
    <s v="2 Bidrag till allmän kulturverksamhet, utveckling samt internationellt kulturutbyte och samarbete"/>
    <n v="532082"/>
    <n v="17"/>
    <n v="2"/>
    <x v="1"/>
    <x v="16"/>
    <x v="40"/>
    <m/>
    <s v="Bidrag till allmän kulturverksamhet, utveckling samt internationellt kulturutbyte och samarbete"/>
    <n v="51.06353166986564"/>
    <n v="4.2552943058221366"/>
    <m/>
  </r>
  <r>
    <x v="0"/>
    <s v=""/>
    <s v="3 Skapande skola"/>
    <n v="201464"/>
    <n v="17"/>
    <n v="3"/>
    <x v="1"/>
    <x v="16"/>
    <x v="40"/>
    <m/>
    <s v="Skapande skola"/>
    <n v="19.334357005758157"/>
    <n v="1.6111964171465132"/>
    <m/>
  </r>
  <r>
    <x v="0"/>
    <s v=""/>
    <s v="4 Forsknings- och utvecklingsinsatser inom kulturområdet"/>
    <n v="45153"/>
    <n v="17"/>
    <n v="4"/>
    <x v="1"/>
    <x v="16"/>
    <x v="40"/>
    <m/>
    <s v="Forsknings- och utvecklingsinsatser inom kulturområdet"/>
    <n v="4.3333013435700574"/>
    <n v="0.3611084452975048"/>
    <m/>
  </r>
  <r>
    <x v="0"/>
    <s v=""/>
    <s v="5 Stöd till icke-statliga kulturlokaler"/>
    <n v="9852"/>
    <n v="17"/>
    <n v="5"/>
    <x v="1"/>
    <x v="16"/>
    <x v="40"/>
    <m/>
    <s v="Stöd till icke-statliga kulturlokaler"/>
    <n v="0.94548944337811902"/>
    <n v="7.879078694817658E-2"/>
    <m/>
  </r>
  <r>
    <x v="0"/>
    <s v=""/>
    <s v="6 Bidrag till regional kulturverksamhet"/>
    <n v="1700935"/>
    <n v="17"/>
    <n v="6"/>
    <x v="1"/>
    <x v="16"/>
    <x v="40"/>
    <m/>
    <s v="Bidrag till regional kulturverksamhet"/>
    <n v="163.23752399232245"/>
    <n v="13.603126999360205"/>
    <m/>
  </r>
  <r>
    <x v="0"/>
    <s v=""/>
    <s v="7 Myndigheten för kulturanalys"/>
    <n v="18659"/>
    <n v="17"/>
    <n v="7"/>
    <x v="1"/>
    <x v="16"/>
    <x v="40"/>
    <m/>
    <s v="Myndigheten för kulturanalys"/>
    <n v="1.7906909788867562"/>
    <n v="0.14922424824056302"/>
    <m/>
  </r>
  <r>
    <x v="0"/>
    <s v=""/>
    <s v="2 Teater, dans och musik"/>
    <n v="1481422"/>
    <n v="17"/>
    <n v="2"/>
    <x v="0"/>
    <x v="16"/>
    <x v="41"/>
    <m/>
    <s v="Teater, dans och musik"/>
    <n v="142.17101727447218"/>
    <n v="11.847584772872681"/>
    <m/>
  </r>
  <r>
    <x v="0"/>
    <s v=""/>
    <s v="1 Bidrag till vissa scenkonstinstitutioner"/>
    <n v="1131287"/>
    <n v="17"/>
    <n v="1"/>
    <x v="1"/>
    <x v="16"/>
    <x v="41"/>
    <m/>
    <s v="Bidrag till vissa scenkonstinstitutioner"/>
    <n v="108.56880998080614"/>
    <n v="9.0474008317338441"/>
    <m/>
  </r>
  <r>
    <x v="0"/>
    <s v=""/>
    <s v="2 Bidrag till vissa teater-, dans- och musikändamål"/>
    <n v="251614"/>
    <n v="17"/>
    <n v="2"/>
    <x v="1"/>
    <x v="16"/>
    <x v="41"/>
    <m/>
    <s v="Bidrag till vissa teater-, dans- och musikändamål"/>
    <n v="24.147216890595011"/>
    <n v="2.0122680742162511"/>
    <m/>
  </r>
  <r>
    <x v="0"/>
    <s v=""/>
    <s v="3 Statens musikverk"/>
    <n v="98521"/>
    <n v="17"/>
    <n v="3"/>
    <x v="1"/>
    <x v="16"/>
    <x v="41"/>
    <m/>
    <s v="Statens musikverk"/>
    <n v="9.454990403071017"/>
    <n v="0.78791586692258475"/>
    <m/>
  </r>
  <r>
    <x v="0"/>
    <s v=""/>
    <s v="3 Litteraturen, läsandet och språket"/>
    <n v="413099"/>
    <n v="17"/>
    <n v="3"/>
    <x v="0"/>
    <x v="16"/>
    <x v="42"/>
    <m/>
    <s v="Litteraturen, läsandet och språket"/>
    <n v="39.644817658349325"/>
    <n v="3.3037348048624438"/>
    <m/>
  </r>
  <r>
    <x v="0"/>
    <s v=""/>
    <s v="1 Bidrag till litteratur och kulturtidskrifter"/>
    <n v="205735"/>
    <n v="17"/>
    <n v="1"/>
    <x v="1"/>
    <x v="16"/>
    <x v="42"/>
    <m/>
    <s v="Bidrag till litteratur och kulturtidskrifter"/>
    <n v="19.744241842610364"/>
    <n v="1.645353486884197"/>
    <m/>
  </r>
  <r>
    <x v="0"/>
    <s v=""/>
    <s v="2 Myndigheten för tillgängliga medier"/>
    <n v="133363"/>
    <n v="17"/>
    <n v="2"/>
    <x v="1"/>
    <x v="16"/>
    <x v="42"/>
    <m/>
    <s v="Myndigheten för tillgängliga medier"/>
    <n v="12.798752399232246"/>
    <n v="1.0665626999360205"/>
    <m/>
  </r>
  <r>
    <x v="0"/>
    <s v=""/>
    <s v="3 Institutet för språk och folkminnen"/>
    <n v="74001"/>
    <n v="17"/>
    <n v="3"/>
    <x v="1"/>
    <x v="16"/>
    <x v="42"/>
    <m/>
    <s v="Institutet för språk och folkminnen"/>
    <n v="7.1018234165067176"/>
    <n v="0.59181861804222646"/>
    <m/>
  </r>
  <r>
    <x v="0"/>
    <s v=""/>
    <s v="4 Bildkonst, arkitektur, form och design"/>
    <n v="112207"/>
    <n v="17"/>
    <n v="4"/>
    <x v="0"/>
    <x v="16"/>
    <x v="43"/>
    <m/>
    <s v="Bildkonst, arkitektur, form och design"/>
    <n v="10.768426103646833"/>
    <n v="0.89736884197056943"/>
    <m/>
  </r>
  <r>
    <x v="0"/>
    <s v=""/>
    <s v="1 Statens konstråd"/>
    <n v="11347"/>
    <n v="17"/>
    <n v="1"/>
    <x v="1"/>
    <x v="16"/>
    <x v="43"/>
    <m/>
    <s v="Statens konstråd"/>
    <n v="1.0889635316698656"/>
    <n v="9.0746960972488799E-2"/>
    <m/>
  </r>
  <r>
    <x v="0"/>
    <s v=""/>
    <s v="2 Konstnärlig gestaltning av den gemensamma miljön"/>
    <n v="42947"/>
    <n v="17"/>
    <n v="2"/>
    <x v="1"/>
    <x v="16"/>
    <x v="43"/>
    <m/>
    <s v="Konstnärlig gestaltning av den gemensamma miljön"/>
    <n v="4.1215930902111326"/>
    <n v="0.34346609085092772"/>
    <m/>
  </r>
  <r>
    <x v="0"/>
    <s v=""/>
    <s v="3 Nämnden för hemslöjdsfrågor"/>
    <n v="11844"/>
    <n v="17"/>
    <n v="3"/>
    <x v="1"/>
    <x v="16"/>
    <x v="43"/>
    <m/>
    <s v="Nämnden för hemslöjdsfrågor"/>
    <n v="1.1366602687140115"/>
    <n v="9.4721689059500958E-2"/>
    <m/>
  </r>
  <r>
    <x v="0"/>
    <s v=""/>
    <s v="4 Bidrag till bild- och formområdet"/>
    <n v="46069"/>
    <n v="17"/>
    <n v="4"/>
    <x v="1"/>
    <x v="16"/>
    <x v="43"/>
    <m/>
    <s v="Bidrag till bild- och formområdet"/>
    <n v="4.4212092130518235"/>
    <n v="0.36843410108765196"/>
    <m/>
  </r>
  <r>
    <x v="0"/>
    <s v=""/>
    <s v="5 Konstnärernas villkor"/>
    <n v="592232"/>
    <n v="17"/>
    <n v="5"/>
    <x v="0"/>
    <x v="16"/>
    <x v="44"/>
    <m/>
    <s v="Konstnärernas villkor"/>
    <n v="56.836084452975051"/>
    <n v="4.7363403710812539"/>
    <m/>
  </r>
  <r>
    <x v="0"/>
    <s v=""/>
    <s v="1 Konstnärsnämnden"/>
    <n v="23702"/>
    <n v="17"/>
    <n v="1"/>
    <x v="1"/>
    <x v="16"/>
    <x v="44"/>
    <m/>
    <s v="Konstnärsnämnden"/>
    <n v="2.2746641074856044"/>
    <n v="0.18955534229046703"/>
    <m/>
  </r>
  <r>
    <x v="0"/>
    <s v=""/>
    <s v="2 Ersättningar och bidrag till konstnärer"/>
    <n v="568530"/>
    <n v="17"/>
    <n v="2"/>
    <x v="1"/>
    <x v="16"/>
    <x v="44"/>
    <m/>
    <s v="Ersättningar och bidrag till konstnärer"/>
    <n v="54.561420345489445"/>
    <n v="4.5467850287907874"/>
    <m/>
  </r>
  <r>
    <x v="0"/>
    <s v=""/>
    <s v="6 Arkiv"/>
    <n v="455002"/>
    <n v="17"/>
    <n v="6"/>
    <x v="0"/>
    <x v="16"/>
    <x v="45"/>
    <m/>
    <s v="Arkiv"/>
    <n v="43.666218809980805"/>
    <n v="3.6388515674984006"/>
    <m/>
  </r>
  <r>
    <x v="0"/>
    <s v=""/>
    <s v="1 Riksarkivet"/>
    <n v="455002"/>
    <n v="17"/>
    <n v="1"/>
    <x v="1"/>
    <x v="16"/>
    <x v="45"/>
    <m/>
    <s v="Riksarkivet"/>
    <n v="43.666218809980805"/>
    <n v="3.6388515674984006"/>
    <m/>
  </r>
  <r>
    <x v="0"/>
    <s v=""/>
    <s v="7 Kulturmiljö"/>
    <n v="1035877"/>
    <n v="17"/>
    <n v="7"/>
    <x v="0"/>
    <x v="16"/>
    <x v="46"/>
    <m/>
    <s v="Kulturmiljö"/>
    <n v="99.41238003838771"/>
    <n v="8.2843650031989764"/>
    <m/>
  </r>
  <r>
    <x v="0"/>
    <s v=""/>
    <s v="1 Riksantikvarieämbetet"/>
    <n v="291835"/>
    <n v="17"/>
    <n v="1"/>
    <x v="1"/>
    <x v="16"/>
    <x v="46"/>
    <m/>
    <s v="Riksantikvarieämbetet"/>
    <n v="28.007197696737045"/>
    <n v="2.3339331413947537"/>
    <m/>
  </r>
  <r>
    <x v="0"/>
    <s v=""/>
    <s v="2 Bidrag till kulturmiljövård"/>
    <n v="276042"/>
    <n v="17"/>
    <n v="2"/>
    <x v="1"/>
    <x v="16"/>
    <x v="46"/>
    <m/>
    <s v="Bidrag till kulturmiljövård"/>
    <n v="26.491554702495201"/>
    <n v="2.2076295585412669"/>
    <m/>
  </r>
  <r>
    <x v="0"/>
    <s v=""/>
    <s v="3 Kyrkoantikvarisk ersättning"/>
    <n v="460000"/>
    <n v="17"/>
    <n v="3"/>
    <x v="1"/>
    <x v="16"/>
    <x v="46"/>
    <m/>
    <s v="Kyrkoantikvarisk ersättning"/>
    <n v="44.145873320537426"/>
    <n v="3.6788227767114523"/>
    <m/>
  </r>
  <r>
    <x v="0"/>
    <s v=""/>
    <s v="4 Bidrag till arbetslivsmuseer"/>
    <n v="8000"/>
    <n v="17"/>
    <n v="4"/>
    <x v="1"/>
    <x v="16"/>
    <x v="46"/>
    <m/>
    <s v="Bidrag till arbetslivsmuseer"/>
    <n v="0.76775431861804222"/>
    <n v="6.3979526551503518E-2"/>
    <m/>
  </r>
  <r>
    <x v="0"/>
    <s v=""/>
    <s v="8 Museer och utställningar"/>
    <n v="1810273"/>
    <n v="17"/>
    <n v="8"/>
    <x v="0"/>
    <x v="16"/>
    <x v="47"/>
    <m/>
    <s v="Museer och utställningar"/>
    <n v="173.73061420345491"/>
    <n v="14.477551183621243"/>
    <m/>
  </r>
  <r>
    <x v="0"/>
    <s v=""/>
    <s v="1 Centrala museer: Myndigheter"/>
    <n v="1406004"/>
    <n v="17"/>
    <n v="1"/>
    <x v="1"/>
    <x v="16"/>
    <x v="47"/>
    <m/>
    <s v="Centrala museer: Myndigheter"/>
    <n v="134.93320537428022"/>
    <n v="11.244433781190018"/>
    <m/>
  </r>
  <r>
    <x v="0"/>
    <s v=""/>
    <s v="2 Centrala museer: Stiftelser"/>
    <n v="273714"/>
    <n v="17"/>
    <n v="2"/>
    <x v="1"/>
    <x v="16"/>
    <x v="47"/>
    <m/>
    <s v="Centrala museer: Stiftelser"/>
    <n v="26.26813819577735"/>
    <n v="2.1890115163147792"/>
    <m/>
  </r>
  <r>
    <x v="0"/>
    <s v=""/>
    <s v="3 Bidrag till vissa museer"/>
    <n v="79718"/>
    <n v="17"/>
    <n v="3"/>
    <x v="1"/>
    <x v="16"/>
    <x v="47"/>
    <m/>
    <s v="Bidrag till vissa museer"/>
    <n v="7.6504798464491364"/>
    <n v="0.63753998720409466"/>
    <m/>
  </r>
  <r>
    <x v="0"/>
    <s v=""/>
    <s v="4 Forum för levande historia"/>
    <n v="50757"/>
    <n v="17"/>
    <n v="4"/>
    <x v="1"/>
    <x v="16"/>
    <x v="47"/>
    <m/>
    <s v="Forum för levande historia"/>
    <n v="4.8711132437619957"/>
    <n v="0.40592610364683296"/>
    <m/>
  </r>
  <r>
    <x v="0"/>
    <s v=""/>
    <s v="5 Statliga utställningsgarantier och inköp av vissa kulturföremål"/>
    <n v="80"/>
    <n v="17"/>
    <n v="5"/>
    <x v="1"/>
    <x v="16"/>
    <x v="47"/>
    <m/>
    <s v="Statliga utställningsgarantier och inköp av vissa kulturföremål"/>
    <n v="7.677543186180422E-3"/>
    <n v="6.3979526551503517E-4"/>
    <m/>
  </r>
  <r>
    <x v="0"/>
    <s v=""/>
    <s v="9 Trossamfund"/>
    <n v="98519"/>
    <n v="17"/>
    <n v="9"/>
    <x v="0"/>
    <x v="16"/>
    <x v="48"/>
    <m/>
    <s v="Trossamfund"/>
    <n v="9.454798464491363"/>
    <n v="0.78789987204094691"/>
    <m/>
  </r>
  <r>
    <x v="0"/>
    <s v=""/>
    <s v="1 Myndigheten för stöd till trossamfund"/>
    <n v="16600"/>
    <n v="17"/>
    <n v="1"/>
    <x v="1"/>
    <x v="16"/>
    <x v="48"/>
    <m/>
    <s v="Myndigheten för stöd till trossamfund"/>
    <n v="1.5930902111324377"/>
    <n v="0.13275751759436979"/>
    <m/>
  </r>
  <r>
    <x v="0"/>
    <s v=""/>
    <s v="2 Stöd till trossamfund"/>
    <n v="81919"/>
    <n v="17"/>
    <n v="2"/>
    <x v="1"/>
    <x v="16"/>
    <x v="48"/>
    <m/>
    <s v="Stöd till trossamfund"/>
    <n v="7.8617082533589251"/>
    <n v="0.65514235444657709"/>
    <m/>
  </r>
  <r>
    <x v="0"/>
    <s v=""/>
    <s v="10 Film"/>
    <n v="553444"/>
    <n v="17"/>
    <n v="10"/>
    <x v="0"/>
    <x v="16"/>
    <x v="49"/>
    <m/>
    <s v="Film"/>
    <n v="53.113627639155467"/>
    <n v="4.4261356365962889"/>
    <m/>
  </r>
  <r>
    <x v="0"/>
    <s v=""/>
    <s v="1 Filmstöd"/>
    <n v="553444"/>
    <n v="17"/>
    <n v="1"/>
    <x v="1"/>
    <x v="16"/>
    <x v="49"/>
    <m/>
    <s v="Filmstöd"/>
    <n v="53.113627639155467"/>
    <n v="4.4261356365962889"/>
    <m/>
  </r>
  <r>
    <x v="0"/>
    <s v=""/>
    <s v="11 Medier"/>
    <n v="86549"/>
    <n v="17"/>
    <n v="11"/>
    <x v="0"/>
    <x v="16"/>
    <x v="50"/>
    <m/>
    <s v="Medier"/>
    <n v="8.3060460652591175"/>
    <n v="0.69217050543825975"/>
    <m/>
  </r>
  <r>
    <x v="0"/>
    <s v=""/>
    <s v="1 Sändningar av TV Finland"/>
    <n v="9671"/>
    <n v="17"/>
    <n v="1"/>
    <x v="1"/>
    <x v="16"/>
    <x v="50"/>
    <m/>
    <s v="Sändningar av TV Finland"/>
    <n v="0.92811900191938579"/>
    <n v="7.734325015994882E-2"/>
    <m/>
  </r>
  <r>
    <x v="0"/>
    <s v=""/>
    <s v="2 Forskning och dokumentation om medieutvecklingen"/>
    <n v="3488"/>
    <n v="17"/>
    <n v="2"/>
    <x v="1"/>
    <x v="16"/>
    <x v="50"/>
    <m/>
    <s v="Forskning och dokumentation om medieutvecklingen"/>
    <n v="0.3347408829174664"/>
    <n v="2.7895073576455532E-2"/>
    <m/>
  </r>
  <r>
    <x v="0"/>
    <s v=""/>
    <s v="3 Avgift till europeiska audiovisuella observatoriet"/>
    <n v="533"/>
    <n v="17"/>
    <n v="3"/>
    <x v="1"/>
    <x v="16"/>
    <x v="50"/>
    <m/>
    <s v="Avgift till europeiska audiovisuella observatoriet"/>
    <n v="5.1151631477927062E-2"/>
    <n v="4.2626359564939221E-3"/>
    <m/>
  </r>
  <r>
    <x v="0"/>
    <s v=""/>
    <s v="4 Statens medieråd"/>
    <n v="24401"/>
    <n v="17"/>
    <n v="4"/>
    <x v="1"/>
    <x v="16"/>
    <x v="50"/>
    <m/>
    <s v="Statens medieråd"/>
    <n v="2.341746641074856"/>
    <n v="0.19514555342290466"/>
    <m/>
  </r>
  <r>
    <x v="0"/>
    <s v=""/>
    <s v="5 Stöd till taltidningar"/>
    <n v="48456"/>
    <n v="17"/>
    <n v="5"/>
    <x v="1"/>
    <x v="16"/>
    <x v="50"/>
    <m/>
    <s v="Stöd till taltidningar"/>
    <n v="4.6502879078694814"/>
    <n v="0.38752399232245677"/>
    <m/>
  </r>
  <r>
    <x v="0"/>
    <s v=""/>
    <s v="12 Ungdomspolitik"/>
    <n v="372370"/>
    <n v="17"/>
    <n v="12"/>
    <x v="0"/>
    <x v="16"/>
    <x v="51"/>
    <m/>
    <s v="Ungdomspolitik"/>
    <n v="35.736084452975049"/>
    <n v="2.9780070377479206"/>
    <m/>
  </r>
  <r>
    <x v="0"/>
    <s v=""/>
    <s v="1 Myndigheten för ungdoms- och civilsamhällesfrågor"/>
    <n v="59690"/>
    <n v="17"/>
    <n v="1"/>
    <x v="1"/>
    <x v="16"/>
    <x v="51"/>
    <m/>
    <s v="Myndigheten för ungdoms- och civilsamhällesfrågor"/>
    <n v="5.7284069097888679"/>
    <n v="0.47736724248240564"/>
    <m/>
  </r>
  <r>
    <x v="0"/>
    <s v=""/>
    <s v="2 Bidrag till nationell och internationell ungdomsverksamhet"/>
    <n v="290680"/>
    <n v="17"/>
    <n v="2"/>
    <x v="1"/>
    <x v="16"/>
    <x v="51"/>
    <m/>
    <s v="Bidrag till nationell och internationell ungdomsverksamhet"/>
    <n v="27.896353166986565"/>
    <n v="2.3246960972488804"/>
    <m/>
  </r>
  <r>
    <x v="0"/>
    <s v=""/>
    <s v="3 Särskilda insatser inom ungdomspolitiken"/>
    <n v="22000"/>
    <n v="17"/>
    <n v="3"/>
    <x v="1"/>
    <x v="16"/>
    <x v="51"/>
    <m/>
    <s v="Särskilda insatser inom ungdomspolitiken"/>
    <n v="2.1113243761996161"/>
    <n v="0.17594369801663468"/>
    <m/>
  </r>
  <r>
    <x v="0"/>
    <s v=""/>
    <s v="13 Politik för det civila samhället"/>
    <n v="2380518"/>
    <n v="17"/>
    <n v="13"/>
    <x v="0"/>
    <x v="16"/>
    <x v="52"/>
    <m/>
    <s v="Politik för det civila samhället"/>
    <n v="228.45662188099809"/>
    <n v="19.038051823416506"/>
    <m/>
  </r>
  <r>
    <x v="0"/>
    <s v=""/>
    <s v="1 Stöd till idrotten"/>
    <n v="2091811"/>
    <n v="17"/>
    <n v="1"/>
    <x v="1"/>
    <x v="16"/>
    <x v="52"/>
    <m/>
    <s v="Stöd till idrotten"/>
    <n v="200.74961612284068"/>
    <n v="16.729134676903389"/>
    <m/>
  </r>
  <r>
    <x v="0"/>
    <s v=""/>
    <s v="2 Bidrag till allmänna samlingslokaler"/>
    <n v="52164"/>
    <n v="17"/>
    <n v="2"/>
    <x v="1"/>
    <x v="16"/>
    <x v="52"/>
    <m/>
    <s v="Bidrag till allmänna samlingslokaler"/>
    <n v="5.0061420345489447"/>
    <n v="0.41717850287907871"/>
    <m/>
  </r>
  <r>
    <x v="0"/>
    <s v=""/>
    <s v="3 Stöd till friluftsorganisationer"/>
    <n v="97785"/>
    <n v="17"/>
    <n v="3"/>
    <x v="1"/>
    <x v="16"/>
    <x v="52"/>
    <m/>
    <s v="Stöd till friluftsorganisationer"/>
    <n v="9.384357005758158"/>
    <n v="0.78202975047984646"/>
    <m/>
  </r>
  <r>
    <x v="0"/>
    <s v=""/>
    <s v="4 Bidrag till riksdagspartiers kvinnoorganisationer"/>
    <n v="15000"/>
    <n v="17"/>
    <n v="4"/>
    <x v="1"/>
    <x v="16"/>
    <x v="52"/>
    <m/>
    <s v="Bidrag till riksdagspartiers kvinnoorganisationer"/>
    <n v="1.4395393474088292"/>
    <n v="0.1199616122840691"/>
    <m/>
  </r>
  <r>
    <x v="0"/>
    <s v=""/>
    <s v="5 Insatser för den ideella sektorn"/>
    <n v="123758"/>
    <n v="17"/>
    <n v="5"/>
    <x v="1"/>
    <x v="16"/>
    <x v="52"/>
    <m/>
    <s v="Insatser för den ideella sektorn"/>
    <n v="11.876967370441459"/>
    <n v="0.98974728087012165"/>
    <m/>
  </r>
  <r>
    <x v="0"/>
    <s v=""/>
    <s v="14 Folkbildning"/>
    <n v="4618772"/>
    <n v="17"/>
    <n v="14"/>
    <x v="0"/>
    <x v="16"/>
    <x v="53"/>
    <m/>
    <s v="Folkbildning"/>
    <n v="443.26026871401149"/>
    <n v="36.938355726167622"/>
    <m/>
  </r>
  <r>
    <x v="0"/>
    <s v=""/>
    <s v="1 Bidrag till folkbildningen"/>
    <n v="4337783"/>
    <n v="17"/>
    <n v="1"/>
    <x v="1"/>
    <x v="16"/>
    <x v="53"/>
    <m/>
    <s v="Bidrag till folkbildningen"/>
    <n v="416.2939539347409"/>
    <n v="34.691162827895077"/>
    <m/>
  </r>
  <r>
    <x v="0"/>
    <s v=""/>
    <s v="2 Bidrag till tolkutbildning"/>
    <n v="48831"/>
    <n v="17"/>
    <n v="2"/>
    <x v="1"/>
    <x v="16"/>
    <x v="53"/>
    <m/>
    <s v="Bidrag till tolkutbildning"/>
    <n v="4.6862763915547028"/>
    <n v="0.39052303262955856"/>
    <m/>
  </r>
  <r>
    <x v="0"/>
    <s v=""/>
    <s v="3 Särskilda insatser inom folkbildningen"/>
    <n v="30000"/>
    <n v="17"/>
    <n v="3"/>
    <x v="1"/>
    <x v="16"/>
    <x v="53"/>
    <m/>
    <s v="Särskilda insatser inom folkbildningen"/>
    <n v="2.8790786948176583"/>
    <n v="0.23992322456813819"/>
    <m/>
  </r>
  <r>
    <x v="0"/>
    <s v=""/>
    <s v="4 Särskilt utbildningsstöd"/>
    <n v="202158"/>
    <n v="17"/>
    <n v="4"/>
    <x v="1"/>
    <x v="16"/>
    <x v="53"/>
    <m/>
    <s v="Särskilt utbildningsstöd"/>
    <n v="19.400959692898272"/>
    <n v="1.6167466410748561"/>
    <m/>
  </r>
  <r>
    <x v="0"/>
    <s v=""/>
    <s v="15 Tillsyn över spelmarknaden"/>
    <n v="78332"/>
    <n v="17"/>
    <n v="15"/>
    <x v="0"/>
    <x v="16"/>
    <x v="54"/>
    <m/>
    <s v="Tillsyn över spelmarknaden"/>
    <n v="7.5174664107485603"/>
    <n v="0.62645553422904665"/>
    <m/>
  </r>
  <r>
    <x v="0"/>
    <s v=""/>
    <s v="1 Spelinspektionen"/>
    <n v="78332"/>
    <n v="17"/>
    <n v="1"/>
    <x v="1"/>
    <x v="16"/>
    <x v="54"/>
    <m/>
    <s v="Spelinspektionen"/>
    <n v="7.5174664107485603"/>
    <n v="0.62645553422904665"/>
    <m/>
  </r>
  <r>
    <x v="0"/>
    <n v="18"/>
    <s v="Samhällsplanering, bostadsförsörjning och byggande samt konsumentpolitik"/>
    <n v="6099158"/>
    <n v="18"/>
    <s v=""/>
    <x v="0"/>
    <x v="17"/>
    <x v="0"/>
    <m/>
    <s v="bostadsförsörjning och byggande samt konsumentpolitik"/>
    <n v="585.33186180422263"/>
    <n v="48.777655150351883"/>
    <m/>
  </r>
  <r>
    <x v="0"/>
    <s v=""/>
    <s v="1 Samhällsplanering, bostadsmarknad, byggande och lantmäteriverksamhet"/>
    <n v="5824739"/>
    <n v="18"/>
    <n v="1"/>
    <x v="0"/>
    <x v="17"/>
    <x v="55"/>
    <m/>
    <s v="Samhällsplanering, bostadsmarknad, byggande och lantmäteriverksamhet"/>
    <n v="558.99606525911713"/>
    <n v="46.583005438259761"/>
    <m/>
  </r>
  <r>
    <x v="0"/>
    <s v=""/>
    <s v="1 Bostadspolitisk utveckling"/>
    <n v="35600"/>
    <n v="18"/>
    <n v="1"/>
    <x v="1"/>
    <x v="17"/>
    <x v="55"/>
    <m/>
    <s v="Bostadspolitisk utveckling"/>
    <n v="3.4165067178502877"/>
    <n v="0.28470889315419062"/>
    <m/>
  </r>
  <r>
    <x v="0"/>
    <s v=""/>
    <s v="2 Omstrukturering av kommunala bostadsföretag"/>
    <n v="12500"/>
    <n v="18"/>
    <n v="2"/>
    <x v="1"/>
    <x v="17"/>
    <x v="55"/>
    <m/>
    <s v="Omstrukturering av kommunala bostadsföretag"/>
    <n v="1.199616122840691"/>
    <n v="9.9968010236724247E-2"/>
    <m/>
  </r>
  <r>
    <x v="0"/>
    <s v=""/>
    <s v="3 Stöd för att underlätta för enskilda att ordna bostad"/>
    <n v="43000"/>
    <n v="18"/>
    <n v="3"/>
    <x v="1"/>
    <x v="17"/>
    <x v="55"/>
    <m/>
    <s v="Stöd för att underlätta för enskilda att ordna bostad"/>
    <n v="4.1266794625719774"/>
    <n v="0.34388995521433147"/>
    <m/>
  </r>
  <r>
    <x v="0"/>
    <s v=""/>
    <s v="4 Boverket"/>
    <n v="288029"/>
    <n v="18"/>
    <n v="4"/>
    <x v="1"/>
    <x v="17"/>
    <x v="55"/>
    <m/>
    <s v="Boverket"/>
    <n v="27.641938579654511"/>
    <n v="2.3034948816378757"/>
    <m/>
  </r>
  <r>
    <x v="0"/>
    <s v=""/>
    <s v="5 Statens geotekniska institut"/>
    <n v="54369"/>
    <n v="18"/>
    <n v="5"/>
    <x v="1"/>
    <x v="17"/>
    <x v="55"/>
    <m/>
    <s v="Statens geotekniska institut"/>
    <n v="5.2177543186180424"/>
    <n v="0.43481285988483687"/>
    <m/>
  </r>
  <r>
    <x v="0"/>
    <s v=""/>
    <s v="6 Lantmäteriet"/>
    <n v="721241"/>
    <n v="18"/>
    <n v="6"/>
    <x v="1"/>
    <x v="17"/>
    <x v="55"/>
    <m/>
    <s v="Lantmäteriet"/>
    <n v="69.216986564299418"/>
    <n v="5.7680822136916179"/>
    <m/>
  </r>
  <r>
    <x v="0"/>
    <s v=""/>
    <s v="7 Energieffektivisering av flerbostadshus"/>
    <n v="350000"/>
    <n v="18"/>
    <n v="7"/>
    <x v="1"/>
    <x v="17"/>
    <x v="55"/>
    <m/>
    <s v="Energieffektivisering av flerbostadshus"/>
    <n v="33.589251439539346"/>
    <n v="2.7991042866282787"/>
    <m/>
  </r>
  <r>
    <x v="0"/>
    <s v=""/>
    <s v="8 Investeringsstöd för anordnande av hyresbostäder och bostäder för studerande"/>
    <n v="4320000"/>
    <n v="18"/>
    <n v="8"/>
    <x v="1"/>
    <x v="17"/>
    <x v="55"/>
    <m/>
    <s v="Investeringsstöd för anordnande av hyresbostäder och bostäder för studerande"/>
    <n v="414.58733205374278"/>
    <n v="34.548944337811896"/>
    <m/>
  </r>
  <r>
    <x v="0"/>
    <s v=""/>
    <s v="2 Konsumentpolitik"/>
    <n v="274419"/>
    <n v="18"/>
    <n v="2"/>
    <x v="0"/>
    <x v="17"/>
    <x v="56"/>
    <m/>
    <s v="Konsumentpolitik"/>
    <n v="26.335796545105566"/>
    <n v="2.1946497120921307"/>
    <m/>
  </r>
  <r>
    <x v="0"/>
    <s v=""/>
    <s v="1 Konsumentverket"/>
    <n v="171338"/>
    <n v="18"/>
    <n v="1"/>
    <x v="1"/>
    <x v="17"/>
    <x v="56"/>
    <m/>
    <s v="Konsumentverket"/>
    <n v="16.443186180422266"/>
    <n v="1.3702655150351888"/>
    <m/>
  </r>
  <r>
    <x v="0"/>
    <s v=""/>
    <s v="2 Allmänna reklamationsnämnden"/>
    <n v="54447"/>
    <n v="18"/>
    <n v="2"/>
    <x v="1"/>
    <x v="17"/>
    <x v="56"/>
    <m/>
    <s v="Allmänna reklamationsnämnden"/>
    <n v="5.2252399232245681"/>
    <n v="0.43543666026871403"/>
    <m/>
  </r>
  <r>
    <x v="0"/>
    <s v=""/>
    <s v="3 Fastighetsmäklarinspektionen"/>
    <n v="31951"/>
    <n v="18"/>
    <n v="3"/>
    <x v="1"/>
    <x v="17"/>
    <x v="56"/>
    <m/>
    <s v="Fastighetsmäklarinspektionen"/>
    <n v="3.0663147792706336"/>
    <n v="0.25552623160588611"/>
    <m/>
  </r>
  <r>
    <x v="0"/>
    <s v=""/>
    <s v="4 Åtgärder på konsumentområdet"/>
    <n v="13559"/>
    <n v="18"/>
    <n v="4"/>
    <x v="1"/>
    <x v="17"/>
    <x v="56"/>
    <m/>
    <s v="Åtgärder på konsumentområdet"/>
    <n v="1.3012476007677543"/>
    <n v="0.10843730006397952"/>
    <m/>
  </r>
  <r>
    <x v="0"/>
    <s v=""/>
    <s v="5 Bidrag till miljömärkning av produkter"/>
    <n v="3124"/>
    <n v="18"/>
    <n v="5"/>
    <x v="1"/>
    <x v="17"/>
    <x v="56"/>
    <m/>
    <s v="Bidrag till miljömärkning av produkter"/>
    <n v="0.2998080614203455"/>
    <n v="2.4984005118362126E-2"/>
    <m/>
  </r>
  <r>
    <x v="0"/>
    <n v="19"/>
    <s v="Regional utveckling"/>
    <n v="4534201"/>
    <n v="19"/>
    <s v=""/>
    <x v="0"/>
    <x v="18"/>
    <x v="0"/>
    <m/>
    <s v="utveckling"/>
    <n v="435.14404990403074"/>
    <n v="36.262004158669228"/>
    <m/>
  </r>
  <r>
    <x v="0"/>
    <s v=""/>
    <s v="1 Regionala utvecklingsåtgärder"/>
    <n v="1993337"/>
    <n v="19"/>
    <n v="1"/>
    <x v="1"/>
    <x v="18"/>
    <x v="57"/>
    <m/>
    <s v="Regionala utvecklingsåtgärder"/>
    <n v="191.29913627639155"/>
    <n v="15.941594689699295"/>
    <m/>
  </r>
  <r>
    <x v="0"/>
    <s v=""/>
    <s v="2 Transportbidrag"/>
    <n v="450864"/>
    <n v="19"/>
    <n v="2"/>
    <x v="1"/>
    <x v="18"/>
    <x v="57"/>
    <m/>
    <s v="Transportbidrag"/>
    <n v="43.269097888675624"/>
    <n v="3.6057581573896353"/>
    <m/>
  </r>
  <r>
    <x v="0"/>
    <s v=""/>
    <s v="3 Europeiska regionala utvecklingsfonden perioden 2014-2020"/>
    <n v="1440000"/>
    <n v="19"/>
    <n v="3"/>
    <x v="1"/>
    <x v="18"/>
    <x v="57"/>
    <m/>
    <s v="Europeiska regionala utvecklingsfonden perioden 2014-2020"/>
    <n v="138.19577735124761"/>
    <n v="11.516314779270635"/>
    <m/>
  </r>
  <r>
    <x v="0"/>
    <s v=""/>
    <s v="4 Europeiska regionala utvecklingsfonden och Fonden för en rättvis omställning perioden 2021-2027"/>
    <n v="650000"/>
    <n v="19"/>
    <n v="4"/>
    <x v="1"/>
    <x v="18"/>
    <x v="57"/>
    <m/>
    <s v="Europeiska regionala utvecklingsfonden och Fonden för en rättvis omställning perioden 2021-2027"/>
    <n v="62.380038387715928"/>
    <n v="5.1983365323096606"/>
    <m/>
  </r>
  <r>
    <x v="0"/>
    <n v="20"/>
    <s v="Allmän miljö- och naturvård"/>
    <n v="19542691"/>
    <n v="20"/>
    <s v=""/>
    <x v="0"/>
    <x v="19"/>
    <x v="0"/>
    <m/>
    <s v="miljö- och naturvård"/>
    <n v="1875.4981765834932"/>
    <n v="156.2915147152911"/>
    <m/>
  </r>
  <r>
    <x v="0"/>
    <s v=""/>
    <s v="1 Miljöpolitik"/>
    <n v="18302894"/>
    <n v="20"/>
    <n v="1"/>
    <x v="0"/>
    <x v="19"/>
    <x v="58"/>
    <m/>
    <s v="Miljöpolitik"/>
    <n v="1756.5157389635317"/>
    <n v="146.3763115802943"/>
    <m/>
  </r>
  <r>
    <x v="0"/>
    <s v=""/>
    <s v="1 Naturvårdsverket"/>
    <n v="620648"/>
    <n v="20"/>
    <n v="1"/>
    <x v="1"/>
    <x v="19"/>
    <x v="58"/>
    <m/>
    <s v="Naturvårdsverket"/>
    <n v="59.563147792706332"/>
    <n v="4.963595649392194"/>
    <m/>
  </r>
  <r>
    <x v="0"/>
    <s v=""/>
    <s v="2 Miljöövervakning m.m."/>
    <n v="391714"/>
    <n v="20"/>
    <n v="2"/>
    <x v="1"/>
    <x v="19"/>
    <x v="58"/>
    <m/>
    <s v="Miljöövervakning m.m."/>
    <n v="37.592514395393472"/>
    <n v="3.1327095329494559"/>
    <m/>
  </r>
  <r>
    <x v="0"/>
    <s v=""/>
    <s v="3 Åtgärder för värdefull natur"/>
    <n v="1130035"/>
    <n v="20"/>
    <n v="3"/>
    <x v="1"/>
    <x v="19"/>
    <x v="58"/>
    <m/>
    <s v="Åtgärder för värdefull natur"/>
    <n v="108.44865642994242"/>
    <n v="9.0373880358285348"/>
    <m/>
  </r>
  <r>
    <x v="0"/>
    <s v=""/>
    <s v="4 Sanering och återställning av förorenade områden"/>
    <n v="1087568"/>
    <n v="20"/>
    <n v="4"/>
    <x v="1"/>
    <x v="19"/>
    <x v="58"/>
    <m/>
    <s v="Sanering och återställning av förorenade områden"/>
    <n v="104.37312859884837"/>
    <n v="8.6977607165706967"/>
    <m/>
  </r>
  <r>
    <x v="0"/>
    <s v=""/>
    <s v="5 Miljöforskning"/>
    <n v="96825"/>
    <n v="20"/>
    <n v="5"/>
    <x v="1"/>
    <x v="19"/>
    <x v="58"/>
    <m/>
    <s v="Miljöforskning"/>
    <n v="9.2922264875239922"/>
    <n v="0.77435220729366605"/>
    <m/>
  </r>
  <r>
    <x v="0"/>
    <s v=""/>
    <s v="6 Kemikalieinspektionen"/>
    <n v="311404"/>
    <n v="20"/>
    <n v="6"/>
    <x v="1"/>
    <x v="19"/>
    <x v="58"/>
    <m/>
    <s v="Kemikalieinspektionen"/>
    <n v="29.885220729366601"/>
    <n v="2.4904350607805501"/>
    <m/>
  </r>
  <r>
    <x v="0"/>
    <s v=""/>
    <s v="7 Avgifter till Internationella organisationer"/>
    <n v="285631"/>
    <n v="20"/>
    <n v="7"/>
    <x v="1"/>
    <x v="19"/>
    <x v="58"/>
    <m/>
    <s v="Avgifter till Internationella organisationer"/>
    <n v="27.411804222648751"/>
    <n v="2.2843170185540624"/>
    <m/>
  </r>
  <r>
    <x v="0"/>
    <s v=""/>
    <s v="8 Klimatbonus"/>
    <n v="5955000"/>
    <n v="20"/>
    <n v="8"/>
    <x v="1"/>
    <x v="19"/>
    <x v="58"/>
    <m/>
    <s v="Klimatbonus"/>
    <n v="571.49712092130517"/>
    <n v="47.624760076775431"/>
    <m/>
  </r>
  <r>
    <x v="0"/>
    <s v=""/>
    <s v="9 Sveriges meteorologiska och hydrologiska institut"/>
    <n v="283581"/>
    <n v="20"/>
    <n v="9"/>
    <x v="1"/>
    <x v="19"/>
    <x v="58"/>
    <m/>
    <s v="Sveriges meteorologiska och hydrologiska institut"/>
    <n v="27.215067178502878"/>
    <n v="2.26792226487524"/>
    <m/>
  </r>
  <r>
    <x v="0"/>
    <s v=""/>
    <s v="10 Klimatanpassning"/>
    <n v="140000"/>
    <n v="20"/>
    <n v="10"/>
    <x v="1"/>
    <x v="19"/>
    <x v="58"/>
    <m/>
    <s v="Klimatanpassning"/>
    <n v="13.435700575815739"/>
    <n v="1.1196417146513116"/>
    <m/>
  </r>
  <r>
    <x v="0"/>
    <s v=""/>
    <s v="11 Åtgärder för havs- och vattenmiljö"/>
    <n v="1244565"/>
    <n v="20"/>
    <n v="11"/>
    <x v="1"/>
    <x v="19"/>
    <x v="58"/>
    <m/>
    <s v="Åtgärder för havs- och vattenmiljö"/>
    <n v="119.44001919385796"/>
    <n v="9.9533349328214964"/>
    <m/>
  </r>
  <r>
    <x v="0"/>
    <s v=""/>
    <s v="12 Insatser för internationella klimatinvesteringar"/>
    <n v="169100"/>
    <n v="20"/>
    <n v="12"/>
    <x v="1"/>
    <x v="19"/>
    <x v="58"/>
    <m/>
    <s v="Insatser för internationella klimatinvesteringar"/>
    <n v="16.228406909788866"/>
    <n v="1.3523672424824056"/>
    <m/>
  </r>
  <r>
    <x v="0"/>
    <s v=""/>
    <s v="13 Internationellt miljösamarbete"/>
    <n v="37400"/>
    <n v="20"/>
    <n v="13"/>
    <x v="1"/>
    <x v="19"/>
    <x v="58"/>
    <m/>
    <s v="Internationellt miljösamarbete"/>
    <n v="3.5892514395393476"/>
    <n v="0.29910428662827898"/>
    <m/>
  </r>
  <r>
    <x v="0"/>
    <s v=""/>
    <s v="14 Skydd av värdefull natur"/>
    <n v="1170500"/>
    <n v="20"/>
    <n v="14"/>
    <x v="1"/>
    <x v="19"/>
    <x v="58"/>
    <m/>
    <s v="Skydd av värdefull natur"/>
    <n v="112.3320537428023"/>
    <n v="9.3610044785668585"/>
    <m/>
  </r>
  <r>
    <x v="0"/>
    <s v=""/>
    <s v="15 Havs- och vattenmyndigheten"/>
    <n v="317723"/>
    <n v="20"/>
    <n v="15"/>
    <x v="1"/>
    <x v="19"/>
    <x v="58"/>
    <m/>
    <s v="Havs- och vattenmyndigheten"/>
    <n v="30.491650671785028"/>
    <n v="2.5409708893154188"/>
    <m/>
  </r>
  <r>
    <x v="0"/>
    <s v=""/>
    <s v="16 Klimatinvesteringar"/>
    <n v="3055000"/>
    <n v="20"/>
    <n v="16"/>
    <x v="1"/>
    <x v="19"/>
    <x v="58"/>
    <m/>
    <s v="Klimatinvesteringar"/>
    <n v="293.1861804222649"/>
    <n v="24.432181701855409"/>
    <m/>
  </r>
  <r>
    <x v="0"/>
    <s v=""/>
    <s v="17 Klimatpremier"/>
    <n v="462000"/>
    <n v="20"/>
    <n v="17"/>
    <x v="1"/>
    <x v="19"/>
    <x v="58"/>
    <m/>
    <s v="Klimatpremier"/>
    <n v="44.337811900191937"/>
    <n v="3.694817658349328"/>
    <m/>
  </r>
  <r>
    <x v="0"/>
    <s v=""/>
    <s v="18 Industriklivet"/>
    <n v="1354000"/>
    <n v="20"/>
    <n v="18"/>
    <x v="1"/>
    <x v="19"/>
    <x v="58"/>
    <m/>
    <s v="Industriklivet"/>
    <n v="129.94241842610364"/>
    <n v="10.82853486884197"/>
    <m/>
  </r>
  <r>
    <x v="0"/>
    <s v=""/>
    <s v="19 Åtgärder för ras- och skredsäkring längs Göta älv"/>
    <n v="115000"/>
    <n v="20"/>
    <n v="19"/>
    <x v="1"/>
    <x v="19"/>
    <x v="58"/>
    <m/>
    <s v="Åtgärder för ras- och skredsäkring längs Göta älv"/>
    <n v="11.036468330134356"/>
    <n v="0.91970569417786308"/>
    <m/>
  </r>
  <r>
    <x v="0"/>
    <s v=""/>
    <s v="20 Driftstöd för bio-CCS"/>
    <n v="25000"/>
    <n v="20"/>
    <n v="20"/>
    <x v="1"/>
    <x v="19"/>
    <x v="58"/>
    <m/>
    <s v="Driftstöd för bio-CCS"/>
    <n v="2.3992322456813819"/>
    <n v="0.19993602047344849"/>
    <m/>
  </r>
  <r>
    <x v="0"/>
    <s v=""/>
    <s v="21 Kompetenslyft för klimatomställningen"/>
    <n v="50200"/>
    <n v="20"/>
    <n v="21"/>
    <x v="1"/>
    <x v="19"/>
    <x v="58"/>
    <m/>
    <s v="Kompetenslyft för klimatomställningen"/>
    <n v="4.817658349328215"/>
    <n v="0.40147152911068457"/>
    <m/>
  </r>
  <r>
    <x v="0"/>
    <s v=""/>
    <s v="2 Miljöforskning"/>
    <n v="1239797"/>
    <n v="20"/>
    <n v="2"/>
    <x v="0"/>
    <x v="19"/>
    <x v="59"/>
    <m/>
    <s v="Miljöforskning"/>
    <n v="118.98243761996162"/>
    <n v="9.9152031349968013"/>
    <m/>
  </r>
  <r>
    <x v="0"/>
    <s v=""/>
    <s v="1 Forskningsrådet för miljö, areella näringar och samhällsbyggande"/>
    <n v="132389"/>
    <n v="20"/>
    <n v="1"/>
    <x v="1"/>
    <x v="19"/>
    <x v="59"/>
    <m/>
    <s v="Forskningsrådet för miljö, areella näringar och samhällsbyggande"/>
    <n v="12.7052783109405"/>
    <n v="1.058773192578375"/>
    <m/>
  </r>
  <r>
    <x v="0"/>
    <s v=""/>
    <s v="2 Forskningsrådet för miljö, areella näringar och samhällsbyggande: Forskning"/>
    <n v="1107408"/>
    <n v="20"/>
    <n v="2"/>
    <x v="1"/>
    <x v="19"/>
    <x v="59"/>
    <m/>
    <s v="Forskningsrådet för miljö, areella näringar och samhällsbyggande: Forskning"/>
    <n v="106.27715930902112"/>
    <n v="8.8564299424184263"/>
    <m/>
  </r>
  <r>
    <x v="0"/>
    <n v="21"/>
    <s v="Energi"/>
    <n v="4944849"/>
    <n v="21"/>
    <s v=""/>
    <x v="0"/>
    <x v="20"/>
    <x v="0"/>
    <m/>
    <s v=""/>
    <n v="474.55364683301343"/>
    <n v="39.546137236084455"/>
    <m/>
  </r>
  <r>
    <x v="0"/>
    <s v=""/>
    <s v="1 Statens energimyndighet"/>
    <n v="452970"/>
    <n v="21"/>
    <n v="1"/>
    <x v="1"/>
    <x v="20"/>
    <x v="60"/>
    <m/>
    <s v="Statens energimyndighet"/>
    <n v="43.471209213051822"/>
    <n v="3.6226007677543186"/>
    <m/>
  </r>
  <r>
    <x v="0"/>
    <s v=""/>
    <s v="2 Insatser för energieffektivisering"/>
    <n v="397000"/>
    <n v="21"/>
    <n v="2"/>
    <x v="1"/>
    <x v="20"/>
    <x v="60"/>
    <m/>
    <s v="Insatser för energieffektivisering"/>
    <n v="38.099808061420347"/>
    <n v="3.1749840051183624"/>
    <m/>
  </r>
  <r>
    <x v="0"/>
    <s v=""/>
    <s v="3 Insatser för fossilfri elproduktion"/>
    <n v="21000"/>
    <n v="21"/>
    <n v="3"/>
    <x v="1"/>
    <x v="20"/>
    <x v="60"/>
    <m/>
    <s v="Insatser för fossilfri elproduktion"/>
    <n v="2.0153550863723608"/>
    <n v="0.16794625719769674"/>
    <m/>
  </r>
  <r>
    <x v="0"/>
    <s v=""/>
    <s v="4 Energiforskning"/>
    <n v="1417723"/>
    <n v="21"/>
    <n v="4"/>
    <x v="1"/>
    <x v="20"/>
    <x v="60"/>
    <m/>
    <s v="Energiforskning"/>
    <n v="136.05786948176583"/>
    <n v="11.338155790147153"/>
    <m/>
  </r>
  <r>
    <x v="0"/>
    <s v=""/>
    <s v="5 Energimarknadsinspektionen"/>
    <n v="209401"/>
    <n v="21"/>
    <n v="5"/>
    <x v="1"/>
    <x v="20"/>
    <x v="60"/>
    <m/>
    <s v="Energimarknadsinspektionen"/>
    <n v="20.096065259117083"/>
    <n v="1.6746721049264235"/>
    <m/>
  </r>
  <r>
    <x v="0"/>
    <s v=""/>
    <s v="6 Elberedskap"/>
    <n v="453000"/>
    <n v="21"/>
    <n v="6"/>
    <x v="1"/>
    <x v="20"/>
    <x v="60"/>
    <m/>
    <s v="Elberedskap"/>
    <n v="43.474088291746639"/>
    <n v="3.6228406909788866"/>
    <m/>
  </r>
  <r>
    <x v="0"/>
    <s v=""/>
    <s v="7 Avgifter till internationella organisationer"/>
    <n v="25328"/>
    <n v="21"/>
    <n v="7"/>
    <x v="1"/>
    <x v="20"/>
    <x v="60"/>
    <m/>
    <s v="Avgifter till internationella organisationer"/>
    <n v="2.4307101727447216"/>
    <n v="0.20255918106206014"/>
    <m/>
  </r>
  <r>
    <x v="0"/>
    <s v=""/>
    <s v="8 Energi- och klimatomställning på lokal och regional nivå m.m"/>
    <n v="155000"/>
    <n v="21"/>
    <n v="8"/>
    <x v="1"/>
    <x v="20"/>
    <x v="60"/>
    <m/>
    <s v="Energi- och klimatomställning på lokal och regional nivå m.m"/>
    <n v="14.875239923224568"/>
    <n v="1.2396033269353806"/>
    <m/>
  </r>
  <r>
    <x v="0"/>
    <s v=""/>
    <s v="9 Elsäkerhetsverket"/>
    <n v="73427"/>
    <n v="21"/>
    <n v="9"/>
    <x v="1"/>
    <x v="20"/>
    <x v="60"/>
    <m/>
    <s v="Elsäkerhetsverket"/>
    <n v="7.046737044145873"/>
    <n v="0.58722808701215612"/>
    <m/>
  </r>
  <r>
    <x v="0"/>
    <s v=""/>
    <s v="10 Laddinfrastruktur"/>
    <n v="1090000"/>
    <n v="21"/>
    <n v="10"/>
    <x v="1"/>
    <x v="20"/>
    <x v="60"/>
    <m/>
    <s v="Laddinfrastruktur"/>
    <n v="104.60652591170826"/>
    <n v="8.717210492642355"/>
    <m/>
  </r>
  <r>
    <x v="0"/>
    <s v=""/>
    <s v="11 Biogasstöd"/>
    <n v="650000"/>
    <n v="21"/>
    <n v="11"/>
    <x v="1"/>
    <x v="20"/>
    <x v="60"/>
    <m/>
    <s v="Biogasstöd"/>
    <n v="62.380038387715928"/>
    <n v="5.1983365323096606"/>
    <m/>
  </r>
  <r>
    <x v="0"/>
    <n v="22"/>
    <s v="Kommunikationer"/>
    <n v="78952417"/>
    <n v="22"/>
    <s v=""/>
    <x v="0"/>
    <x v="21"/>
    <x v="0"/>
    <m/>
    <s v=""/>
    <n v="7577.0073896353169"/>
    <n v="631.41728246960975"/>
    <m/>
  </r>
  <r>
    <x v="0"/>
    <s v=""/>
    <s v="1 Transportpolitik"/>
    <n v="76658228"/>
    <n v="22"/>
    <n v="1"/>
    <x v="0"/>
    <x v="21"/>
    <x v="61"/>
    <m/>
    <s v="Transportpolitik"/>
    <n v="7356.8357005758162"/>
    <n v="613.06964171465131"/>
    <m/>
  </r>
  <r>
    <x v="0"/>
    <s v=""/>
    <s v="1 Utveckling av statens transportinfrastruktur"/>
    <n v="34468391"/>
    <n v="22"/>
    <n v="1"/>
    <x v="1"/>
    <x v="21"/>
    <x v="61"/>
    <m/>
    <s v="Utveckling av statens transportinfrastruktur"/>
    <n v="3307.9070057581575"/>
    <n v="275.65891714651315"/>
    <m/>
  </r>
  <r>
    <x v="0"/>
    <s v=""/>
    <s v="2 Vidmakthållande av statens transportinfrastruktur"/>
    <n v="30950890"/>
    <n v="22"/>
    <n v="2"/>
    <x v="1"/>
    <x v="21"/>
    <x v="61"/>
    <m/>
    <s v="Vidmakthållande av statens transportinfrastruktur"/>
    <n v="2970.3349328214972"/>
    <n v="247.52791106845811"/>
    <m/>
  </r>
  <r>
    <x v="0"/>
    <s v=""/>
    <s v="3 Trafikverket"/>
    <n v="1455481"/>
    <n v="22"/>
    <n v="3"/>
    <x v="1"/>
    <x v="21"/>
    <x v="61"/>
    <m/>
    <s v="Trafikverket"/>
    <n v="139.68147792706333"/>
    <n v="11.64012316058861"/>
    <m/>
  </r>
  <r>
    <x v="0"/>
    <s v=""/>
    <s v="4 Ersättning för sjöräddning och fritidsbåtsändamål"/>
    <n v="533308"/>
    <n v="22"/>
    <n v="4"/>
    <x v="1"/>
    <x v="21"/>
    <x v="61"/>
    <m/>
    <s v="Ersättning för sjöräddning och fritidsbåtsändamål"/>
    <n v="51.181190019193856"/>
    <n v="4.265099168266155"/>
    <m/>
  </r>
  <r>
    <x v="0"/>
    <s v=""/>
    <s v="5 Ersättning för viss kanal- och slussinfrastruktur"/>
    <n v="62284"/>
    <n v="22"/>
    <n v="5"/>
    <x v="1"/>
    <x v="21"/>
    <x v="61"/>
    <m/>
    <s v="Ersättning för viss kanal- och slussinfrastruktur"/>
    <n v="5.977351247600768"/>
    <n v="0.49811260396673068"/>
    <m/>
  </r>
  <r>
    <x v="0"/>
    <s v=""/>
    <s v="6 Ersättning avseende icke statliga flygplatser"/>
    <n v="151013"/>
    <n v="22"/>
    <n v="6"/>
    <x v="1"/>
    <x v="21"/>
    <x v="61"/>
    <m/>
    <s v="Ersättning avseende icke statliga flygplatser"/>
    <n v="14.492610364683301"/>
    <n v="1.2077175303902752"/>
    <m/>
  </r>
  <r>
    <x v="0"/>
    <s v=""/>
    <s v="7 Trafikavtal"/>
    <n v="1098000"/>
    <n v="22"/>
    <n v="7"/>
    <x v="1"/>
    <x v="21"/>
    <x v="61"/>
    <m/>
    <s v="Trafikavtal"/>
    <n v="105.37428023032629"/>
    <n v="8.7811900191938577"/>
    <m/>
  </r>
  <r>
    <x v="0"/>
    <s v=""/>
    <s v="8 Viss internationell verksamhet"/>
    <n v="30557"/>
    <n v="22"/>
    <n v="8"/>
    <x v="1"/>
    <x v="21"/>
    <x v="61"/>
    <m/>
    <s v="Viss internationell verksamhet"/>
    <n v="2.9325335892514395"/>
    <n v="0.24437779910428661"/>
    <m/>
  </r>
  <r>
    <x v="0"/>
    <s v=""/>
    <s v="9 Statens väg- och transportforskningsinstitut"/>
    <n v="83179"/>
    <n v="22"/>
    <n v="9"/>
    <x v="1"/>
    <x v="21"/>
    <x v="61"/>
    <m/>
    <s v="Statens väg- och transportforskningsinstitut"/>
    <n v="7.9826295585412668"/>
    <n v="0.6652191298784389"/>
    <m/>
  </r>
  <r>
    <x v="0"/>
    <s v=""/>
    <s v="10 Från EU-budgeten finansierade stöd till Transeuropeiska nätverk"/>
    <n v="550000"/>
    <n v="22"/>
    <n v="10"/>
    <x v="1"/>
    <x v="21"/>
    <x v="61"/>
    <m/>
    <s v="Från EU-budgeten finansierade stöd till Transeuropeiska nätverk"/>
    <n v="52.783109404990405"/>
    <n v="4.3985924504158671"/>
    <m/>
  </r>
  <r>
    <x v="0"/>
    <s v=""/>
    <s v="11 Trängselskatt i Stockholm"/>
    <n v="1648987"/>
    <n v="22"/>
    <n v="11"/>
    <x v="1"/>
    <x v="21"/>
    <x v="61"/>
    <m/>
    <s v="Trängselskatt i Stockholm"/>
    <n v="158.25211132437619"/>
    <n v="13.187675943698016"/>
    <m/>
  </r>
  <r>
    <x v="0"/>
    <s v=""/>
    <s v="12 Transportstyrelsen"/>
    <n v="2407440"/>
    <n v="22"/>
    <n v="12"/>
    <x v="1"/>
    <x v="21"/>
    <x v="61"/>
    <m/>
    <s v="Transportstyrelsen"/>
    <n v="231.04030710172745"/>
    <n v="19.253358925143953"/>
    <m/>
  </r>
  <r>
    <x v="0"/>
    <s v=""/>
    <s v="13 Trafikanalys"/>
    <n v="70527"/>
    <n v="22"/>
    <n v="13"/>
    <x v="1"/>
    <x v="21"/>
    <x v="61"/>
    <m/>
    <s v="Trafikanalys"/>
    <n v="6.7684261036468332"/>
    <n v="0.56403550863723606"/>
    <m/>
  </r>
  <r>
    <x v="0"/>
    <s v=""/>
    <s v="14 Trängselskatt i Göteborg"/>
    <n v="920705"/>
    <n v="22"/>
    <n v="14"/>
    <x v="1"/>
    <x v="21"/>
    <x v="61"/>
    <m/>
    <s v="Trängselskatt i Göteborg"/>
    <n v="88.359404990403064"/>
    <n v="7.3632837492002556"/>
    <m/>
  </r>
  <r>
    <x v="0"/>
    <s v=""/>
    <s v="15 Sjöfartsstöd"/>
    <n v="1600000"/>
    <n v="22"/>
    <n v="15"/>
    <x v="1"/>
    <x v="21"/>
    <x v="61"/>
    <m/>
    <s v="Sjöfartsstöd"/>
    <n v="153.55086372360844"/>
    <n v="12.795905310300704"/>
    <m/>
  </r>
  <r>
    <x v="0"/>
    <s v=""/>
    <s v="16 Internationell tågtrafik"/>
    <n v="95000"/>
    <n v="22"/>
    <n v="16"/>
    <x v="1"/>
    <x v="21"/>
    <x v="61"/>
    <m/>
    <s v="Internationell tågtrafik"/>
    <n v="9.1170825335892509"/>
    <n v="0.75975687779910428"/>
    <m/>
  </r>
  <r>
    <x v="0"/>
    <s v=""/>
    <s v="17 Infrastruktur för flygtrafiktjänst"/>
    <n v="351000"/>
    <n v="22"/>
    <n v="17"/>
    <x v="1"/>
    <x v="21"/>
    <x v="61"/>
    <m/>
    <s v="Infrastruktur för flygtrafiktjänst"/>
    <n v="33.685220729366605"/>
    <n v="2.807101727447217"/>
    <m/>
  </r>
  <r>
    <x v="0"/>
    <s v=""/>
    <s v="18 Lån till körkort"/>
    <n v="151466"/>
    <n v="22"/>
    <n v="18"/>
    <x v="1"/>
    <x v="21"/>
    <x v="61"/>
    <m/>
    <s v="Lån till körkort"/>
    <n v="14.536084452975048"/>
    <n v="1.211340371081254"/>
    <m/>
  </r>
  <r>
    <x v="0"/>
    <s v=""/>
    <s v="19 Obemannad luftfart"/>
    <n v="30000"/>
    <n v="22"/>
    <n v="19"/>
    <x v="1"/>
    <x v="21"/>
    <x v="61"/>
    <m/>
    <s v="Obemannad luftfart"/>
    <n v="2.8790786948176583"/>
    <n v="0.23992322456813819"/>
    <m/>
  </r>
  <r>
    <x v="0"/>
    <s v=""/>
    <s v="2 Politiken för informationssamhället"/>
    <n v="2294189"/>
    <n v="22"/>
    <n v="2"/>
    <x v="0"/>
    <x v="21"/>
    <x v="62"/>
    <m/>
    <s v="Politiken för informationssamhället"/>
    <n v="220.17168905950095"/>
    <n v="18.347640754958412"/>
    <m/>
  </r>
  <r>
    <x v="0"/>
    <s v=""/>
    <s v="1 Post- och telestyrelsen"/>
    <n v="119862"/>
    <n v="22"/>
    <n v="1"/>
    <x v="1"/>
    <x v="21"/>
    <x v="62"/>
    <m/>
    <s v="Post- och telestyrelsen"/>
    <n v="11.503071017274472"/>
    <n v="0.95858925143953932"/>
    <m/>
  </r>
  <r>
    <x v="0"/>
    <s v=""/>
    <s v="2 Ersättning för särskilda tjänster för personer med funktionsnedsättning"/>
    <n v="131278"/>
    <n v="22"/>
    <n v="2"/>
    <x v="1"/>
    <x v="21"/>
    <x v="62"/>
    <m/>
    <s v="Ersättning för särskilda tjänster för personer med funktionsnedsättning"/>
    <n v="12.598656429942418"/>
    <n v="1.0498880358285347"/>
    <m/>
  </r>
  <r>
    <x v="0"/>
    <s v=""/>
    <s v="3 Grundläggande betaltjänster"/>
    <n v="25037"/>
    <n v="22"/>
    <n v="3"/>
    <x v="1"/>
    <x v="21"/>
    <x v="62"/>
    <m/>
    <s v="Grundläggande betaltjänster"/>
    <n v="2.4027831094049903"/>
    <n v="0.20023192578374918"/>
    <m/>
  </r>
  <r>
    <x v="0"/>
    <s v=""/>
    <s v="4 Informationsteknik och telekommunikation"/>
    <n v="90844"/>
    <n v="22"/>
    <n v="4"/>
    <x v="1"/>
    <x v="21"/>
    <x v="62"/>
    <m/>
    <s v="Informationsteknik och telekommunikation"/>
    <n v="8.7182341650671784"/>
    <n v="0.7265195137555982"/>
    <m/>
  </r>
  <r>
    <x v="0"/>
    <s v=""/>
    <s v="5 Driftsäker och tillgänglig elektronisk kommunikation"/>
    <n v="1549014"/>
    <n v="22"/>
    <n v="5"/>
    <x v="1"/>
    <x v="21"/>
    <x v="62"/>
    <m/>
    <s v="Driftsäker och tillgänglig elektronisk kommunikation"/>
    <n v="148.65777351247601"/>
    <n v="12.388147792706334"/>
    <m/>
  </r>
  <r>
    <x v="0"/>
    <s v=""/>
    <s v="6 Myndigheten för digital förvaltning"/>
    <n v="162410"/>
    <n v="22"/>
    <n v="6"/>
    <x v="1"/>
    <x v="21"/>
    <x v="62"/>
    <m/>
    <s v="Myndigheten för digital förvaltning"/>
    <n v="15.58637236084453"/>
    <n v="1.2988643634037109"/>
    <m/>
  </r>
  <r>
    <x v="0"/>
    <s v=""/>
    <s v="7 Digital förvaltning"/>
    <n v="215744"/>
    <n v="22"/>
    <n v="7"/>
    <x v="1"/>
    <x v="21"/>
    <x v="62"/>
    <m/>
    <s v="Digital förvaltning"/>
    <n v="20.704798464491361"/>
    <n v="1.7253998720409467"/>
    <m/>
  </r>
  <r>
    <x v="0"/>
    <n v="23"/>
    <s v="Areella näringar, landsbygd och livsmedel"/>
    <n v="19373352"/>
    <n v="23"/>
    <s v=""/>
    <x v="0"/>
    <x v="22"/>
    <x v="0"/>
    <m/>
    <s v="näringar, landsbygd och livsmedel"/>
    <n v="1859.2468330134357"/>
    <n v="154.93723608445296"/>
    <m/>
  </r>
  <r>
    <x v="0"/>
    <s v=""/>
    <s v="1 Skogsstyrelsen"/>
    <n v="533764"/>
    <n v="23"/>
    <n v="1"/>
    <x v="1"/>
    <x v="22"/>
    <x v="63"/>
    <m/>
    <s v="Skogsstyrelsen"/>
    <n v="51.224952015355086"/>
    <n v="4.2687460012795908"/>
    <m/>
  </r>
  <r>
    <x v="0"/>
    <s v=""/>
    <s v="2 Insatser för skogsbruket"/>
    <n v="594373"/>
    <n v="23"/>
    <n v="2"/>
    <x v="1"/>
    <x v="22"/>
    <x v="63"/>
    <m/>
    <s v="Insatser för skogsbruket"/>
    <n v="57.041554702495205"/>
    <n v="4.7534628918746007"/>
    <m/>
  </r>
  <r>
    <x v="0"/>
    <s v=""/>
    <s v="3 Statens veterinärmedicinska anstalt"/>
    <n v="171348"/>
    <n v="23"/>
    <n v="3"/>
    <x v="1"/>
    <x v="22"/>
    <x v="63"/>
    <m/>
    <s v="Statens veterinärmedicinska anstalt"/>
    <n v="16.444145873320537"/>
    <n v="1.370345489443378"/>
    <m/>
  </r>
  <r>
    <x v="0"/>
    <s v=""/>
    <s v="4 Bidrag till veterinär fältverksamhet"/>
    <n v="116041"/>
    <n v="23"/>
    <n v="4"/>
    <x v="1"/>
    <x v="22"/>
    <x v="63"/>
    <m/>
    <s v="Bidrag till veterinär fältverksamhet"/>
    <n v="11.136372360844529"/>
    <n v="0.92803103007037746"/>
    <m/>
  </r>
  <r>
    <x v="0"/>
    <s v=""/>
    <s v="5 Djurhälsovård och djurskyddsfrämjande åtgärder"/>
    <n v="9933"/>
    <n v="23"/>
    <n v="5"/>
    <x v="1"/>
    <x v="22"/>
    <x v="63"/>
    <m/>
    <s v="Djurhälsovård och djurskyddsfrämjande åtgärder"/>
    <n v="0.95326295585412668"/>
    <n v="7.9438579654510552E-2"/>
    <m/>
  </r>
  <r>
    <x v="0"/>
    <s v=""/>
    <s v="6 Bekämpning av smittsamma djursjukdomar"/>
    <n v="133349"/>
    <n v="23"/>
    <n v="6"/>
    <x v="1"/>
    <x v="22"/>
    <x v="63"/>
    <m/>
    <s v="Bekämpning av smittsamma djursjukdomar"/>
    <n v="12.797408829174664"/>
    <n v="1.0664507357645554"/>
    <m/>
  </r>
  <r>
    <x v="0"/>
    <s v=""/>
    <s v="7 Ersättningar för viltskador m.m."/>
    <n v="67778"/>
    <n v="23"/>
    <n v="7"/>
    <x v="1"/>
    <x v="22"/>
    <x v="63"/>
    <m/>
    <s v="Ersättningar för viltskador m.m."/>
    <n v="6.5046065259117078"/>
    <n v="0.54205054382597562"/>
    <m/>
  </r>
  <r>
    <x v="0"/>
    <s v=""/>
    <s v="8 Statens jordbruksverk"/>
    <n v="740665"/>
    <n v="23"/>
    <n v="8"/>
    <x v="1"/>
    <x v="22"/>
    <x v="63"/>
    <m/>
    <s v="Statens jordbruksverk"/>
    <n v="71.081094049904024"/>
    <n v="5.9234245041586684"/>
    <m/>
  </r>
  <r>
    <x v="0"/>
    <s v=""/>
    <s v="9 Bekämpning av växtskadegörare"/>
    <n v="15000"/>
    <n v="23"/>
    <n v="9"/>
    <x v="1"/>
    <x v="22"/>
    <x v="63"/>
    <m/>
    <s v="Bekämpning av växtskadegörare"/>
    <n v="1.4395393474088292"/>
    <n v="0.1199616122840691"/>
    <m/>
  </r>
  <r>
    <x v="0"/>
    <s v=""/>
    <s v="10 Gårdsstöd m.m."/>
    <n v="5637032"/>
    <n v="23"/>
    <n v="10"/>
    <x v="1"/>
    <x v="22"/>
    <x v="63"/>
    <m/>
    <s v="Gårdsstöd m.m."/>
    <n v="540.98195777351248"/>
    <n v="45.081829814459375"/>
    <m/>
  </r>
  <r>
    <x v="0"/>
    <s v=""/>
    <s v="11 Intervention för jordbruksprodukter m.m."/>
    <n v="149000"/>
    <n v="23"/>
    <n v="11"/>
    <x v="1"/>
    <x v="22"/>
    <x v="63"/>
    <m/>
    <s v="Intervention för jordbruksprodukter m.m."/>
    <n v="14.299424184261037"/>
    <n v="1.1916186820217531"/>
    <m/>
  </r>
  <r>
    <x v="0"/>
    <s v=""/>
    <s v="12 Stödåtgärder för fiske och vattenbruk"/>
    <n v="27200"/>
    <n v="23"/>
    <n v="12"/>
    <x v="1"/>
    <x v="22"/>
    <x v="63"/>
    <m/>
    <s v="Stödåtgärder för fiske och vattenbruk"/>
    <n v="2.6103646833013436"/>
    <n v="0.21753039027511198"/>
    <m/>
  </r>
  <r>
    <x v="0"/>
    <s v=""/>
    <s v="13 Från EU-budgeten finansierade stödåtgärder för fiske och vattenbruk"/>
    <n v="109000"/>
    <n v="23"/>
    <n v="13"/>
    <x v="1"/>
    <x v="22"/>
    <x v="63"/>
    <m/>
    <s v="Från EU-budgeten finansierade stödåtgärder för fiske och vattenbruk"/>
    <n v="10.460652591170826"/>
    <n v="0.87172104926423544"/>
    <m/>
  </r>
  <r>
    <x v="0"/>
    <s v=""/>
    <s v="14 Livsmedelsverket"/>
    <n v="327670"/>
    <n v="23"/>
    <n v="14"/>
    <x v="1"/>
    <x v="22"/>
    <x v="63"/>
    <m/>
    <s v="Livsmedelsverket"/>
    <n v="31.446257197696738"/>
    <n v="2.6205214331413949"/>
    <m/>
  </r>
  <r>
    <x v="0"/>
    <s v=""/>
    <s v="15 Konkurrenskraftig livsmedelssektor"/>
    <n v="204160"/>
    <n v="23"/>
    <n v="15"/>
    <x v="1"/>
    <x v="22"/>
    <x v="63"/>
    <m/>
    <s v="Konkurrenskraftig livsmedelssektor"/>
    <n v="19.593090211132438"/>
    <n v="1.6327575175943698"/>
    <m/>
  </r>
  <r>
    <x v="0"/>
    <s v=""/>
    <s v="16 Bidrag till vissa internationella organisationer m.m."/>
    <n v="46913"/>
    <n v="23"/>
    <n v="16"/>
    <x v="1"/>
    <x v="22"/>
    <x v="63"/>
    <m/>
    <s v="Bidrag till vissa internationella organisationer m.m."/>
    <n v="4.5022072936660269"/>
    <n v="0.37518394113883557"/>
    <m/>
  </r>
  <r>
    <x v="0"/>
    <s v=""/>
    <s v="17 Åtgärder för landsbygdens miljö och struktur"/>
    <n v="2068306"/>
    <n v="23"/>
    <n v="17"/>
    <x v="1"/>
    <x v="22"/>
    <x v="63"/>
    <m/>
    <s v="Åtgärder för landsbygdens miljö och struktur"/>
    <n v="198.49385796545104"/>
    <n v="16.541154830454253"/>
    <m/>
  </r>
  <r>
    <x v="0"/>
    <s v=""/>
    <s v="18 Från EU-budgeten finansierade åtgärder för landsbygdens miljö och struktur"/>
    <n v="1468013"/>
    <n v="23"/>
    <n v="18"/>
    <x v="1"/>
    <x v="22"/>
    <x v="63"/>
    <m/>
    <s v="Från EU-budgeten finansierade åtgärder för landsbygdens miljö och struktur"/>
    <n v="140.88416506717851"/>
    <n v="11.740347088931543"/>
    <m/>
  </r>
  <r>
    <x v="0"/>
    <s v=""/>
    <s v="19 Miljöförbättrande åtgärder i jordbruket"/>
    <n v="92330"/>
    <n v="23"/>
    <n v="19"/>
    <x v="1"/>
    <x v="22"/>
    <x v="63"/>
    <m/>
    <s v="Miljöförbättrande åtgärder i jordbruket"/>
    <n v="8.8608445297504801"/>
    <n v="0.73840371081253997"/>
    <m/>
  </r>
  <r>
    <x v="0"/>
    <s v=""/>
    <s v="20 Stöd till jordbrukets rationalisering m.m."/>
    <n v="24116"/>
    <n v="23"/>
    <n v="20"/>
    <x v="1"/>
    <x v="22"/>
    <x v="63"/>
    <m/>
    <s v="Stöd till jordbrukets rationalisering m.m."/>
    <n v="2.3143953934740882"/>
    <n v="0.19286628278950735"/>
    <m/>
  </r>
  <r>
    <x v="0"/>
    <s v=""/>
    <s v="21 Åtgärder på fjällägenheter"/>
    <n v="1529"/>
    <n v="23"/>
    <n v="21"/>
    <x v="1"/>
    <x v="22"/>
    <x v="63"/>
    <m/>
    <s v="Åtgärder på fjällägenheter"/>
    <n v="0.14673704414587332"/>
    <n v="1.222808701215611E-2"/>
    <m/>
  </r>
  <r>
    <x v="0"/>
    <s v=""/>
    <s v="22 Främjande av rennäringen m.m."/>
    <n v="125915"/>
    <n v="23"/>
    <n v="22"/>
    <x v="1"/>
    <x v="22"/>
    <x v="63"/>
    <m/>
    <s v="Främjande av rennäringen m.m."/>
    <n v="12.083973128598849"/>
    <n v="1.0069977607165708"/>
    <m/>
  </r>
  <r>
    <x v="0"/>
    <s v=""/>
    <s v="23 Sveriges lantbruksuniversitet"/>
    <n v="2160339"/>
    <n v="23"/>
    <n v="23"/>
    <x v="1"/>
    <x v="22"/>
    <x v="63"/>
    <m/>
    <s v="Sveriges lantbruksuniversitet"/>
    <n v="207.32619961612284"/>
    <n v="17.27718330134357"/>
    <m/>
  </r>
  <r>
    <x v="0"/>
    <s v=""/>
    <s v="24 Forskningsrådet för miljö, areella näringar och samhällsbyggande: Forskning och samfinansierad forskning"/>
    <n v="738664"/>
    <n v="23"/>
    <n v="24"/>
    <x v="1"/>
    <x v="22"/>
    <x v="63"/>
    <m/>
    <s v="Forskningsrådet för miljö, areella näringar och samhällsbyggande: Forskning och samfinansierad forskning"/>
    <n v="70.889059500959689"/>
    <n v="5.9074216250799738"/>
    <m/>
  </r>
  <r>
    <x v="0"/>
    <s v=""/>
    <s v="25 Bidrag till Skogs- och lantbruksakademien"/>
    <n v="1177"/>
    <n v="23"/>
    <n v="25"/>
    <x v="1"/>
    <x v="22"/>
    <x v="63"/>
    <m/>
    <s v="Bidrag till Skogs- och lantbruksakademien"/>
    <n v="0.11295585412667947"/>
    <n v="9.4129878438899556E-3"/>
    <m/>
  </r>
  <r>
    <x v="0"/>
    <s v=""/>
    <s v="26 Nedsättning av slakteriavgifter"/>
    <n v="81837"/>
    <n v="23"/>
    <n v="26"/>
    <x v="1"/>
    <x v="22"/>
    <x v="63"/>
    <m/>
    <s v="Nedsättning av slakteriavgifter"/>
    <n v="7.8538387715930904"/>
    <n v="0.6544865642994242"/>
    <m/>
  </r>
  <r>
    <x v="0"/>
    <s v=""/>
    <s v="27 Åtgärder för beredskap inom livsmedels- och dricksvattenområdet"/>
    <n v="21000"/>
    <n v="23"/>
    <n v="27"/>
    <x v="1"/>
    <x v="22"/>
    <x v="63"/>
    <m/>
    <s v="Åtgärder för beredskap inom livsmedels- och dricksvattenområdet"/>
    <n v="2.0153550863723608"/>
    <n v="0.16794625719769674"/>
    <m/>
  </r>
  <r>
    <x v="0"/>
    <s v=""/>
    <s v="28 Stödåtgärder för fiske och vattenbruk 2021–2027"/>
    <n v="53000"/>
    <n v="23"/>
    <n v="28"/>
    <x v="1"/>
    <x v="22"/>
    <x v="63"/>
    <m/>
    <s v="Stödåtgärder för fiske och vattenbruk 2021–2027"/>
    <n v="5.0863723608445301"/>
    <n v="0.42386436340371086"/>
    <m/>
  </r>
  <r>
    <x v="0"/>
    <s v=""/>
    <s v="29 Från EU-budgeten finansierade stödåtgärder för fiske och vattenbruk 2021–2027"/>
    <n v="115000"/>
    <n v="23"/>
    <n v="29"/>
    <x v="1"/>
    <x v="22"/>
    <x v="63"/>
    <m/>
    <s v="Från EU-budgeten finansierade stödåtgärder för fiske och vattenbruk 2021–2027"/>
    <n v="11.036468330134356"/>
    <n v="0.91970569417786308"/>
    <m/>
  </r>
  <r>
    <x v="0"/>
    <s v=""/>
    <s v="30 Nationell medfinansiering till den gemensamma jordbrukspolitiken 2023-2027"/>
    <n v="2000000"/>
    <n v="23"/>
    <n v="30"/>
    <x v="1"/>
    <x v="22"/>
    <x v="63"/>
    <m/>
    <s v="Nationell medfinansiering till den gemensamma jordbrukspolitiken 2023-2027"/>
    <n v="191.93857965451056"/>
    <n v="15.99488163787588"/>
    <m/>
  </r>
  <r>
    <x v="0"/>
    <s v=""/>
    <s v="31 Finansiering från EU-budgeten till den gemensamma jordbrukspolitikens andra pelare 2023-2027"/>
    <n v="1538900"/>
    <n v="23"/>
    <n v="31"/>
    <x v="1"/>
    <x v="22"/>
    <x v="63"/>
    <m/>
    <s v="Finansiering från EU-budgeten till den gemensamma jordbrukspolitikens andra pelare 2023-2027"/>
    <n v="147.68714011516315"/>
    <n v="12.307261676263595"/>
    <m/>
  </r>
  <r>
    <x v="0"/>
    <n v="24"/>
    <s v="Näringsliv"/>
    <n v="11407773"/>
    <n v="24"/>
    <s v=""/>
    <x v="0"/>
    <x v="23"/>
    <x v="0"/>
    <m/>
    <s v=""/>
    <n v="1094.7958733205373"/>
    <n v="91.232989443378116"/>
    <m/>
  </r>
  <r>
    <x v="0"/>
    <s v=""/>
    <s v="1 Näringspolitik"/>
    <n v="10754218"/>
    <n v="24"/>
    <n v="1"/>
    <x v="0"/>
    <x v="23"/>
    <x v="64"/>
    <m/>
    <s v="Näringspolitik"/>
    <n v="1032.0746641074857"/>
    <n v="86.006222008957138"/>
    <m/>
  </r>
  <r>
    <x v="0"/>
    <s v=""/>
    <s v="1 Verket för innovationssystem"/>
    <n v="281929"/>
    <n v="24"/>
    <n v="1"/>
    <x v="1"/>
    <x v="23"/>
    <x v="64"/>
    <m/>
    <s v="Verket för innovationssystem"/>
    <n v="27.056525911708253"/>
    <n v="2.2547104926423542"/>
    <m/>
  </r>
  <r>
    <x v="0"/>
    <s v=""/>
    <s v="2 Verket för innovationssystem: Forskning och utveckling"/>
    <n v="3439755"/>
    <n v="24"/>
    <n v="2"/>
    <x v="1"/>
    <x v="23"/>
    <x v="64"/>
    <m/>
    <s v="Verket för innovationssystem: Forskning och utveckling"/>
    <n v="330.11084452975047"/>
    <n v="27.509237044145873"/>
    <m/>
  </r>
  <r>
    <x v="0"/>
    <s v=""/>
    <s v="3 Institutens strategiska kompetensmedel"/>
    <n v="834268"/>
    <n v="24"/>
    <n v="3"/>
    <x v="1"/>
    <x v="23"/>
    <x v="64"/>
    <m/>
    <s v="Institutens strategiska kompetensmedel"/>
    <n v="80.064107485604609"/>
    <n v="6.6720089571337171"/>
    <m/>
  </r>
  <r>
    <x v="0"/>
    <s v=""/>
    <s v="4 Tillväxtverket"/>
    <n v="490399"/>
    <n v="24"/>
    <n v="4"/>
    <x v="1"/>
    <x v="23"/>
    <x v="64"/>
    <m/>
    <s v="Tillväxtverket"/>
    <n v="47.063243761996162"/>
    <n v="3.9219369801663468"/>
    <m/>
  </r>
  <r>
    <x v="0"/>
    <s v=""/>
    <s v="5 Näringslivsutveckling"/>
    <n v="357442"/>
    <n v="24"/>
    <n v="5"/>
    <x v="1"/>
    <x v="23"/>
    <x v="64"/>
    <m/>
    <s v="Näringslivsutveckling"/>
    <n v="34.303454894433784"/>
    <n v="2.8586212412028154"/>
    <m/>
  </r>
  <r>
    <x v="0"/>
    <s v=""/>
    <s v="6 Myndigheten för tillväxtpolitiska utvärderingar och analyser"/>
    <n v="69351"/>
    <n v="24"/>
    <n v="6"/>
    <x v="1"/>
    <x v="23"/>
    <x v="64"/>
    <m/>
    <s v="Myndigheten för tillväxtpolitiska utvärderingar och analyser"/>
    <n v="6.6555662188099811"/>
    <n v="0.55463051823416509"/>
    <m/>
  </r>
  <r>
    <x v="0"/>
    <s v=""/>
    <s v="7 Turismfrämjande"/>
    <n v="104613"/>
    <n v="24"/>
    <n v="7"/>
    <x v="1"/>
    <x v="23"/>
    <x v="64"/>
    <m/>
    <s v="Turismfrämjande"/>
    <n v="10.039635316698657"/>
    <n v="0.8366362763915548"/>
    <m/>
  </r>
  <r>
    <x v="0"/>
    <s v=""/>
    <s v="8 Sveriges geologiska undersökning"/>
    <n v="304249"/>
    <n v="24"/>
    <n v="8"/>
    <x v="1"/>
    <x v="23"/>
    <x v="64"/>
    <m/>
    <s v="Sveriges geologiska undersökning"/>
    <n v="29.19856046065259"/>
    <n v="2.4332133717210493"/>
    <m/>
  </r>
  <r>
    <x v="0"/>
    <s v=""/>
    <s v="9 Geovetenskaplig forskning"/>
    <n v="5923"/>
    <n v="24"/>
    <n v="9"/>
    <x v="1"/>
    <x v="23"/>
    <x v="64"/>
    <m/>
    <s v="Geovetenskaplig forskning"/>
    <n v="0.56842610364683299"/>
    <n v="4.7368841970569418E-2"/>
    <m/>
  </r>
  <r>
    <x v="0"/>
    <s v=""/>
    <s v="10 Miljösäkring av oljelagringsanläggningar"/>
    <n v="14000"/>
    <n v="24"/>
    <n v="10"/>
    <x v="1"/>
    <x v="23"/>
    <x v="64"/>
    <m/>
    <s v="Miljösäkring av oljelagringsanläggningar"/>
    <n v="1.3435700575815739"/>
    <n v="0.11196417146513116"/>
    <m/>
  </r>
  <r>
    <x v="0"/>
    <s v=""/>
    <s v="11 Bolagsverket"/>
    <n v="68140"/>
    <n v="24"/>
    <n v="11"/>
    <x v="1"/>
    <x v="23"/>
    <x v="64"/>
    <m/>
    <s v="Bolagsverket"/>
    <n v="6.5393474088291743"/>
    <n v="0.54494561740243119"/>
    <m/>
  </r>
  <r>
    <x v="0"/>
    <s v=""/>
    <s v="12 Bidrag till Kungl. Ingenjörsvetenskapsakademien"/>
    <n v="8327"/>
    <n v="24"/>
    <n v="12"/>
    <x v="1"/>
    <x v="23"/>
    <x v="64"/>
    <m/>
    <s v="Bidrag till Kungl. Ingenjörsvetenskapsakademien"/>
    <n v="0.79913627639155471"/>
    <n v="6.6594689699296231E-2"/>
    <m/>
  </r>
  <r>
    <x v="0"/>
    <s v=""/>
    <s v="13 Konkurrensverket"/>
    <n v="175846"/>
    <n v="24"/>
    <n v="13"/>
    <x v="1"/>
    <x v="23"/>
    <x v="64"/>
    <m/>
    <s v="Konkurrensverket"/>
    <n v="16.875815738963531"/>
    <n v="1.406317978246961"/>
    <m/>
  </r>
  <r>
    <x v="0"/>
    <s v=""/>
    <s v="14 Konkurrensforskning"/>
    <n v="10804"/>
    <n v="24"/>
    <n v="14"/>
    <x v="1"/>
    <x v="23"/>
    <x v="64"/>
    <m/>
    <s v="Konkurrensforskning"/>
    <n v="1.0368522072936661"/>
    <n v="8.6404350607805505E-2"/>
    <m/>
  </r>
  <r>
    <x v="0"/>
    <s v=""/>
    <s v="15 Upprustning och drift av Göta kanal"/>
    <n v="39910"/>
    <n v="24"/>
    <n v="15"/>
    <x v="1"/>
    <x v="23"/>
    <x v="64"/>
    <m/>
    <s v="Upprustning och drift av Göta kanal"/>
    <n v="3.830134357005758"/>
    <n v="0.31917786308381318"/>
    <m/>
  </r>
  <r>
    <x v="0"/>
    <s v=""/>
    <s v="16 Omstrukturering och genomlysning av statligt ägda företag"/>
    <n v="27850"/>
    <n v="24"/>
    <n v="16"/>
    <x v="1"/>
    <x v="23"/>
    <x v="64"/>
    <m/>
    <s v="Omstrukturering och genomlysning av statligt ägda företag"/>
    <n v="2.6727447216890594"/>
    <n v="0.22272872680742162"/>
    <m/>
  </r>
  <r>
    <x v="0"/>
    <s v=""/>
    <s v="17 Kapitalinsatser i statligt ägda företag"/>
    <n v="363000"/>
    <n v="24"/>
    <n v="17"/>
    <x v="1"/>
    <x v="23"/>
    <x v="64"/>
    <m/>
    <s v="Kapitalinsatser i statligt ägda företag"/>
    <n v="34.836852207293667"/>
    <n v="2.9030710172744723"/>
    <m/>
  </r>
  <r>
    <x v="0"/>
    <s v=""/>
    <s v="18 Avgifter till vissa internationella organisationer"/>
    <n v="16860"/>
    <n v="24"/>
    <n v="18"/>
    <x v="1"/>
    <x v="23"/>
    <x v="64"/>
    <m/>
    <s v="Avgifter till vissa internationella organisationer"/>
    <n v="1.618042226487524"/>
    <n v="0.13483685220729366"/>
    <m/>
  </r>
  <r>
    <x v="0"/>
    <s v=""/>
    <s v="19 Finansiering av rättegångskostnader"/>
    <n v="18000"/>
    <n v="24"/>
    <n v="19"/>
    <x v="1"/>
    <x v="23"/>
    <x v="64"/>
    <m/>
    <s v="Finansiering av rättegångskostnader"/>
    <n v="1.727447216890595"/>
    <n v="0.14395393474088292"/>
    <m/>
  </r>
  <r>
    <x v="0"/>
    <s v=""/>
    <s v="20 Bidrag till företagsutveckling och innovation"/>
    <n v="269472"/>
    <n v="24"/>
    <n v="20"/>
    <x v="1"/>
    <x v="23"/>
    <x v="64"/>
    <m/>
    <s v="Bidrag till företagsutveckling och innovation"/>
    <n v="25.861036468330134"/>
    <n v="2.1550863723608447"/>
    <m/>
  </r>
  <r>
    <x v="0"/>
    <s v=""/>
    <s v="21 Patent- och registreringsverket"/>
    <n v="339080"/>
    <n v="24"/>
    <n v="21"/>
    <x v="1"/>
    <x v="23"/>
    <x v="64"/>
    <m/>
    <s v="Patent- och registreringsverket"/>
    <n v="32.54126679462572"/>
    <n v="2.7117722328854765"/>
    <m/>
  </r>
  <r>
    <x v="0"/>
    <s v=""/>
    <s v="22 Stöd vid korttidsarbete"/>
    <n v="365000"/>
    <n v="24"/>
    <n v="22"/>
    <x v="1"/>
    <x v="23"/>
    <x v="64"/>
    <m/>
    <s v="Stöd vid korttidsarbete"/>
    <n v="35.028790786948178"/>
    <n v="2.9190658989123484"/>
    <m/>
  </r>
  <r>
    <x v="0"/>
    <s v=""/>
    <s v="23 Brexitjusteringsreserven"/>
    <n v="750000"/>
    <n v="24"/>
    <n v="23"/>
    <x v="1"/>
    <x v="23"/>
    <x v="64"/>
    <m/>
    <s v="Brexitjusteringsreserven"/>
    <n v="71.976967370441457"/>
    <n v="5.9980806142034551"/>
    <m/>
  </r>
  <r>
    <x v="0"/>
    <s v=""/>
    <s v="24 Elstöd"/>
    <n v="2400000"/>
    <n v="24"/>
    <n v="24"/>
    <x v="1"/>
    <x v="23"/>
    <x v="64"/>
    <m/>
    <s v="Elstöd"/>
    <n v="230.32629558541268"/>
    <n v="19.193857965451055"/>
    <m/>
  </r>
  <r>
    <x v="0"/>
    <s v=""/>
    <s v="2 Utrikeshandel, export- och investeringsfrämjande"/>
    <n v="653555"/>
    <n v="24"/>
    <n v="2"/>
    <x v="0"/>
    <x v="23"/>
    <x v="65"/>
    <m/>
    <s v="Utrikeshandel, export- och investeringsfrämjande"/>
    <n v="62.721209213051822"/>
    <n v="5.2267674344209851"/>
    <m/>
  </r>
  <r>
    <x v="0"/>
    <s v=""/>
    <s v="1 Styrelsen för ackreditering och teknisk kontroll: Myndighetsverksamhet"/>
    <n v="26298"/>
    <n v="24"/>
    <n v="1"/>
    <x v="1"/>
    <x v="23"/>
    <x v="65"/>
    <m/>
    <s v="Styrelsen för ackreditering och teknisk kontroll: Myndighetsverksamhet"/>
    <n v="2.5238003838771594"/>
    <n v="0.21031669865642996"/>
    <m/>
  </r>
  <r>
    <x v="0"/>
    <s v=""/>
    <s v="2 Kommerskollegium"/>
    <n v="94265"/>
    <n v="24"/>
    <n v="2"/>
    <x v="1"/>
    <x v="23"/>
    <x v="65"/>
    <m/>
    <s v="Kommerskollegium"/>
    <n v="9.0465451055662189"/>
    <n v="0.75387875879718491"/>
    <m/>
  </r>
  <r>
    <x v="0"/>
    <s v=""/>
    <s v="3 Exportfrämjande verksamhet"/>
    <n v="313367"/>
    <n v="24"/>
    <n v="3"/>
    <x v="1"/>
    <x v="23"/>
    <x v="65"/>
    <m/>
    <s v="Exportfrämjande verksamhet"/>
    <n v="30.073608445297506"/>
    <n v="2.5061340371081253"/>
    <m/>
  </r>
  <r>
    <x v="0"/>
    <s v=""/>
    <s v="4 Investeringsfrämjande"/>
    <n v="67772"/>
    <n v="24"/>
    <n v="4"/>
    <x v="1"/>
    <x v="23"/>
    <x v="65"/>
    <m/>
    <s v="Investeringsfrämjande"/>
    <n v="6.5040307101727448"/>
    <n v="0.5420025591810621"/>
    <m/>
  </r>
  <r>
    <x v="0"/>
    <s v=""/>
    <s v="5 Avgifter till internationella handelsorganisationer"/>
    <n v="20517"/>
    <n v="24"/>
    <n v="5"/>
    <x v="1"/>
    <x v="23"/>
    <x v="65"/>
    <m/>
    <s v="Avgifter till internationella handelsorganisationer"/>
    <n v="1.9690019193857966"/>
    <n v="0.16408349328214972"/>
    <m/>
  </r>
  <r>
    <x v="0"/>
    <s v=""/>
    <s v="6 Bidrag till standardiseringen"/>
    <n v="31336"/>
    <n v="24"/>
    <n v="6"/>
    <x v="1"/>
    <x v="23"/>
    <x v="65"/>
    <m/>
    <s v="Bidrag till standardiseringen"/>
    <n v="3.0072936660268712"/>
    <n v="0.25060780550223927"/>
    <m/>
  </r>
  <r>
    <x v="0"/>
    <s v=""/>
    <s v="7 AB Svensk Exportkredits statsstödda exportkreditgivning"/>
    <n v="100000"/>
    <n v="24"/>
    <n v="7"/>
    <x v="1"/>
    <x v="23"/>
    <x v="65"/>
    <m/>
    <s v="AB Svensk Exportkredits statsstödda exportkreditgivning"/>
    <n v="9.5969289827255277"/>
    <n v="0.79974408189379398"/>
    <m/>
  </r>
  <r>
    <x v="0"/>
    <n v="25"/>
    <s v="Allmänna bidrag till kommuner"/>
    <n v="157545359"/>
    <n v="25"/>
    <s v=""/>
    <x v="0"/>
    <x v="24"/>
    <x v="0"/>
    <m/>
    <s v="bidrag till kommuner"/>
    <n v="15119.51621880998"/>
    <n v="1259.9596849008317"/>
    <m/>
  </r>
  <r>
    <x v="0"/>
    <s v=""/>
    <s v="1 Kommunalekonomisk utjämning"/>
    <n v="151878432"/>
    <n v="25"/>
    <n v="1"/>
    <x v="1"/>
    <x v="24"/>
    <x v="66"/>
    <m/>
    <s v="Kommunalekonomisk utjämning"/>
    <n v="14575.665259117082"/>
    <n v="1214.6387715930903"/>
    <m/>
  </r>
  <r>
    <x v="0"/>
    <s v=""/>
    <s v="2 Utjämningsbidrag för LSS-kostnader"/>
    <n v="5358777"/>
    <n v="25"/>
    <n v="2"/>
    <x v="1"/>
    <x v="24"/>
    <x v="66"/>
    <m/>
    <s v="Utjämningsbidrag för LSS-kostnader"/>
    <n v="514.27802303262956"/>
    <n v="42.856501919385799"/>
    <m/>
  </r>
  <r>
    <x v="0"/>
    <s v=""/>
    <s v="3 Bidrag till kommunalekonomiska organisationer"/>
    <n v="7150"/>
    <n v="25"/>
    <n v="3"/>
    <x v="1"/>
    <x v="24"/>
    <x v="66"/>
    <m/>
    <s v="Bidrag till kommunalekonomiska organisationer"/>
    <n v="0.68618042226487519"/>
    <n v="5.7181701855406268E-2"/>
    <m/>
  </r>
  <r>
    <x v="0"/>
    <s v=""/>
    <s v="4 Tillfälligt stöd till enskilda kommuner och regioner"/>
    <n v="1000"/>
    <n v="25"/>
    <n v="4"/>
    <x v="1"/>
    <x v="24"/>
    <x v="66"/>
    <m/>
    <s v="Tillfälligt stöd till enskilda kommuner och regioner"/>
    <n v="9.5969289827255277E-2"/>
    <n v="7.9974408189379398E-3"/>
    <m/>
  </r>
  <r>
    <x v="0"/>
    <s v=""/>
    <s v="5 Medel till befolkningsmässigt mindre kommuner"/>
    <n v="300000"/>
    <n v="25"/>
    <n v="5"/>
    <x v="1"/>
    <x v="24"/>
    <x v="66"/>
    <m/>
    <s v="Medel till befolkningsmässigt mindre kommuner"/>
    <n v="28.790786948176585"/>
    <n v="2.3992322456813819"/>
    <m/>
  </r>
  <r>
    <x v="0"/>
    <n v="26"/>
    <s v="Statsskuldsräntor m.m."/>
    <n v="13155200"/>
    <n v="26"/>
    <s v=""/>
    <x v="0"/>
    <x v="25"/>
    <x v="0"/>
    <m/>
    <s v="m.m."/>
    <n v="1262.4952015355086"/>
    <n v="105.20793346129238"/>
    <m/>
  </r>
  <r>
    <x v="0"/>
    <s v=""/>
    <s v="1 Räntor på statsskulden"/>
    <n v="13000000"/>
    <n v="26"/>
    <n v="1"/>
    <x v="1"/>
    <x v="25"/>
    <x v="67"/>
    <m/>
    <s v="Räntor på statsskulden"/>
    <n v="1247.6007677543187"/>
    <n v="103.96673064619323"/>
    <m/>
  </r>
  <r>
    <x v="0"/>
    <s v=""/>
    <s v="2 Oförutsedda utgifter"/>
    <n v="10000"/>
    <n v="26"/>
    <n v="2"/>
    <x v="1"/>
    <x v="25"/>
    <x v="67"/>
    <m/>
    <s v="Oförutsedda utgifter"/>
    <n v="0.95969289827255277"/>
    <n v="7.9974408189379398E-2"/>
    <m/>
  </r>
  <r>
    <x v="0"/>
    <s v=""/>
    <s v="3 Riksgäldskontorets provisionsutgifter"/>
    <n v="145200"/>
    <n v="26"/>
    <n v="3"/>
    <x v="1"/>
    <x v="25"/>
    <x v="67"/>
    <m/>
    <s v="Riksgäldskontorets provisionsutgifter"/>
    <n v="13.934740882917467"/>
    <n v="1.1612284069097889"/>
    <m/>
  </r>
  <r>
    <x v="0"/>
    <n v="27"/>
    <s v="Avgiften till Europeiska unionen"/>
    <n v="45869852"/>
    <n v="27"/>
    <s v=""/>
    <x v="0"/>
    <x v="26"/>
    <x v="0"/>
    <m/>
    <s v="till Europeiska unionen"/>
    <n v="4402.0971209213048"/>
    <n v="366.84142674344207"/>
    <m/>
  </r>
  <r>
    <x v="0"/>
    <s v=""/>
    <s v="1 Avgiften till Europeiska unionen"/>
    <n v="45869852"/>
    <n v="27"/>
    <n v="1"/>
    <x v="1"/>
    <x v="26"/>
    <x v="68"/>
    <m/>
    <s v="Avgiften till Europeiska unionen"/>
    <n v="4402.0971209213048"/>
    <n v="366.84142674344207"/>
    <m/>
  </r>
  <r>
    <x v="0"/>
    <s v=""/>
    <s v="Summa anslag"/>
    <n v="1251870933"/>
    <n v="27"/>
    <s v=""/>
    <x v="0"/>
    <x v="26"/>
    <x v="69"/>
    <m/>
    <s v="anslag"/>
    <n v="120141.16439539347"/>
    <n v="10011.763699616122"/>
    <m/>
  </r>
  <r>
    <x v="1"/>
    <n v="1"/>
    <s v="Rikets styrelse"/>
    <n v="19070363"/>
    <n v="1"/>
    <s v=""/>
    <x v="0"/>
    <x v="0"/>
    <x v="0"/>
    <m/>
    <s v="styrelse"/>
    <n v="1807.9024976072053"/>
    <n v="150.6585414672671"/>
    <m/>
  </r>
  <r>
    <x v="1"/>
    <s v=""/>
    <s v="1 Statschefen"/>
    <n v="162821"/>
    <n v="1"/>
    <n v="1"/>
    <x v="0"/>
    <x v="0"/>
    <x v="1"/>
    <m/>
    <s v="Statschefen"/>
    <n v="15.435704740539169"/>
    <n v="1.2863087283782642"/>
    <m/>
  </r>
  <r>
    <x v="1"/>
    <s v=""/>
    <s v="1 Kungliga hov- och slottsstaten"/>
    <n v="162821"/>
    <n v="1"/>
    <n v="1"/>
    <x v="1"/>
    <x v="0"/>
    <x v="1"/>
    <m/>
    <s v="Kungliga hov- och slottsstaten"/>
    <n v="15.435704740539169"/>
    <n v="1.2863087283782642"/>
    <m/>
  </r>
  <r>
    <x v="1"/>
    <s v=""/>
    <s v="2 Riksdagen och dess myndigheter"/>
    <n v="2954604"/>
    <n v="1"/>
    <n v="2"/>
    <x v="0"/>
    <x v="0"/>
    <x v="2"/>
    <m/>
    <s v="Riksdagen och dess myndigheter"/>
    <n v="280.1014302161023"/>
    <n v="23.341785851341857"/>
    <m/>
  </r>
  <r>
    <x v="1"/>
    <s v=""/>
    <s v="1 Riksdagens ledamöter och partier m.m."/>
    <n v="1068396"/>
    <n v="1"/>
    <n v="1"/>
    <x v="1"/>
    <x v="0"/>
    <x v="2"/>
    <m/>
    <s v="Riksdagens ledamöter och partier m.m."/>
    <n v="101.28573833825543"/>
    <n v="8.4404781948546184"/>
    <m/>
  </r>
  <r>
    <x v="1"/>
    <s v=""/>
    <s v="2 Riksdagens förvaltningsanslag"/>
    <n v="1037024"/>
    <n v="1"/>
    <n v="2"/>
    <x v="1"/>
    <x v="0"/>
    <x v="2"/>
    <m/>
    <s v="Riksdagens förvaltningsanslag"/>
    <n v="98.311619955981669"/>
    <n v="8.1926349963318064"/>
    <m/>
  </r>
  <r>
    <x v="1"/>
    <s v=""/>
    <s v="3 Riksdagens fastighetsanslag"/>
    <n v="350000"/>
    <n v="1"/>
    <n v="3"/>
    <x v="1"/>
    <x v="0"/>
    <x v="2"/>
    <m/>
    <s v="Riksdagens fastighetsanslag"/>
    <n v="33.180588862546657"/>
    <n v="2.765049071878888"/>
    <m/>
  </r>
  <r>
    <x v="1"/>
    <s v=""/>
    <s v="4 Riksdagens ombudsmän (JO)"/>
    <n v="130367"/>
    <n v="1"/>
    <n v="4"/>
    <x v="1"/>
    <x v="0"/>
    <x v="2"/>
    <m/>
    <s v="Riksdagens ombudsmän (JO)"/>
    <n v="12.359010937838915"/>
    <n v="1.029917578153243"/>
    <m/>
  </r>
  <r>
    <x v="1"/>
    <s v=""/>
    <s v="5 Riksrevisionen"/>
    <n v="368817"/>
    <n v="1"/>
    <n v="5"/>
    <x v="1"/>
    <x v="0"/>
    <x v="2"/>
    <m/>
    <s v="Riksrevisionen"/>
    <n v="34.964472121479631"/>
    <n v="2.9137060101233025"/>
    <m/>
  </r>
  <r>
    <x v="1"/>
    <s v=""/>
    <s v="3 Sametinget och samepolitiken"/>
    <n v="63000"/>
    <n v="1"/>
    <n v="3"/>
    <x v="0"/>
    <x v="0"/>
    <x v="3"/>
    <m/>
    <s v="Sametinget och samepolitiken"/>
    <n v="5.9725059952583983"/>
    <n v="0.49770883293819984"/>
    <m/>
  </r>
  <r>
    <x v="1"/>
    <s v=""/>
    <s v="1 Sametinget"/>
    <n v="63000"/>
    <n v="1"/>
    <n v="1"/>
    <x v="1"/>
    <x v="0"/>
    <x v="3"/>
    <m/>
    <s v="Sametinget"/>
    <n v="5.9725059952583983"/>
    <n v="0.49770883293819984"/>
    <m/>
  </r>
  <r>
    <x v="1"/>
    <s v=""/>
    <s v="4 Regeringskansliet m.m."/>
    <n v="9450059"/>
    <n v="1"/>
    <n v="4"/>
    <x v="0"/>
    <x v="0"/>
    <x v="4"/>
    <m/>
    <s v="Regeringskansliet m.m."/>
    <n v="895.88149258802514"/>
    <n v="74.656791049002095"/>
    <m/>
  </r>
  <r>
    <x v="1"/>
    <s v=""/>
    <s v="1 Regeringskansliet m.m."/>
    <n v="9450059"/>
    <n v="1"/>
    <n v="1"/>
    <x v="1"/>
    <x v="0"/>
    <x v="4"/>
    <m/>
    <s v="Regeringskansliet m.m."/>
    <n v="895.88149258802514"/>
    <n v="74.656791049002095"/>
    <m/>
  </r>
  <r>
    <x v="1"/>
    <s v=""/>
    <s v="5 Länsstyrelserna"/>
    <n v="3867590"/>
    <n v="1"/>
    <n v="5"/>
    <x v="0"/>
    <x v="0"/>
    <x v="5"/>
    <m/>
    <s v="Länsstyrelserna"/>
    <n v="366.65403908256235"/>
    <n v="30.554503256880196"/>
    <m/>
  </r>
  <r>
    <x v="1"/>
    <s v=""/>
    <s v="1 Länsstyrelserna m.m."/>
    <n v="3867590"/>
    <n v="1"/>
    <n v="1"/>
    <x v="1"/>
    <x v="0"/>
    <x v="5"/>
    <m/>
    <s v="Länsstyrelserna m.m."/>
    <n v="366.65403908256235"/>
    <n v="30.554503256880196"/>
    <m/>
  </r>
  <r>
    <x v="1"/>
    <s v=""/>
    <s v="6 Demokratipolitik och mänskliga rättigheter"/>
    <n v="1214588"/>
    <n v="1"/>
    <n v="6"/>
    <x v="0"/>
    <x v="0"/>
    <x v="6"/>
    <m/>
    <s v="Demokratipolitik och mänskliga rättigheter"/>
    <n v="115.14498590109378"/>
    <n v="9.5954154917578141"/>
    <m/>
  </r>
  <r>
    <x v="1"/>
    <s v=""/>
    <s v="1 Allmänna val och demokrati"/>
    <n v="664640"/>
    <n v="1"/>
    <n v="1"/>
    <x v="1"/>
    <x v="0"/>
    <x v="6"/>
    <m/>
    <s v="Allmänna val och demokrati"/>
    <n v="63.008990233151458"/>
    <n v="5.2507491860959545"/>
    <m/>
  </r>
  <r>
    <x v="1"/>
    <s v=""/>
    <s v="2 Justitiekanslern"/>
    <n v="86572"/>
    <n v="1"/>
    <n v="2"/>
    <x v="1"/>
    <x v="0"/>
    <x v="6"/>
    <m/>
    <s v="Justitiekanslern"/>
    <n v="8.2071712543096833"/>
    <n v="0.68393093785914028"/>
    <m/>
  </r>
  <r>
    <x v="1"/>
    <s v=""/>
    <s v="3 Integritetsskyddsmyndigheten"/>
    <n v="180976"/>
    <n v="1"/>
    <n v="3"/>
    <x v="1"/>
    <x v="0"/>
    <x v="6"/>
    <m/>
    <s v="Integritetsskyddsmyndigheten"/>
    <n v="17.156829285680697"/>
    <n v="1.4297357738067247"/>
    <m/>
  </r>
  <r>
    <x v="1"/>
    <s v=""/>
    <s v="4 Valmyndigheten"/>
    <n v="61405"/>
    <n v="1"/>
    <n v="4"/>
    <x v="1"/>
    <x v="0"/>
    <x v="6"/>
    <m/>
    <s v="Valmyndigheten"/>
    <n v="5.8212973117276503"/>
    <n v="0.48510810931063753"/>
    <m/>
  </r>
  <r>
    <x v="1"/>
    <s v=""/>
    <s v="5 Stöd till politiska partier"/>
    <n v="169200"/>
    <n v="1"/>
    <n v="5"/>
    <x v="1"/>
    <x v="0"/>
    <x v="6"/>
    <m/>
    <s v="Stöd till politiska partier"/>
    <n v="16.040444672979699"/>
    <n v="1.3367037227483083"/>
    <m/>
  </r>
  <r>
    <x v="1"/>
    <s v=""/>
    <s v="6 Institutet för mänskliga rättigheter"/>
    <n v="51795"/>
    <n v="1"/>
    <n v="6"/>
    <x v="1"/>
    <x v="0"/>
    <x v="6"/>
    <m/>
    <s v="Institutet för mänskliga rättigheter"/>
    <n v="4.9102531432445833"/>
    <n v="0.40918776193704859"/>
    <m/>
  </r>
  <r>
    <x v="1"/>
    <s v=""/>
    <s v="7 Nationella minoriteter"/>
    <n v="227771"/>
    <n v="1"/>
    <n v="7"/>
    <x v="0"/>
    <x v="0"/>
    <x v="7"/>
    <m/>
    <s v="Nationella minoriteter"/>
    <n v="21.593074016603186"/>
    <n v="1.7994228347169321"/>
    <m/>
  </r>
  <r>
    <x v="1"/>
    <s v=""/>
    <s v="1 Åtgärder för nationella minoriteter"/>
    <n v="207771"/>
    <n v="1"/>
    <n v="1"/>
    <x v="1"/>
    <x v="0"/>
    <x v="7"/>
    <m/>
    <s v="Åtgärder för nationella minoriteter"/>
    <n v="19.697040367314806"/>
    <n v="1.6414200306095672"/>
    <m/>
  </r>
  <r>
    <x v="1"/>
    <s v=""/>
    <s v="2 Åtgärder för den nationella minoriteten romer"/>
    <n v="20000"/>
    <n v="1"/>
    <n v="2"/>
    <x v="1"/>
    <x v="0"/>
    <x v="7"/>
    <m/>
    <s v="Åtgärder för den nationella minoriteten romer"/>
    <n v="1.8960336492883805"/>
    <n v="0.15800280410736503"/>
    <m/>
  </r>
  <r>
    <x v="1"/>
    <s v=""/>
    <s v="8 Medier"/>
    <n v="1098696"/>
    <n v="1"/>
    <n v="8"/>
    <x v="0"/>
    <x v="0"/>
    <x v="8"/>
    <m/>
    <s v="Medier"/>
    <n v="104.15822931692732"/>
    <n v="8.6798524430772765"/>
    <m/>
  </r>
  <r>
    <x v="1"/>
    <s v=""/>
    <s v="1 Mediestöd"/>
    <n v="1017119"/>
    <n v="1"/>
    <n v="1"/>
    <x v="1"/>
    <x v="0"/>
    <x v="8"/>
    <m/>
    <s v="Mediestöd"/>
    <n v="96.424592466527415"/>
    <n v="8.0353827055439506"/>
    <m/>
  </r>
  <r>
    <x v="1"/>
    <s v=""/>
    <s v="2 Mediemyndigheten"/>
    <n v="81577"/>
    <n v="1"/>
    <n v="2"/>
    <x v="1"/>
    <x v="0"/>
    <x v="8"/>
    <m/>
    <s v="Mediemyndigheten"/>
    <n v="7.7336368503999102"/>
    <n v="0.64446973753332581"/>
    <m/>
  </r>
  <r>
    <x v="1"/>
    <s v=""/>
    <s v="9 Sieps samt insatser för att stärka delaktigheten i EU-arbetet"/>
    <n v="31234"/>
    <n v="1"/>
    <n v="9"/>
    <x v="0"/>
    <x v="0"/>
    <x v="9"/>
    <m/>
    <s v="Sieps samt insatser för att stärka delaktigheten i EU-arbetet"/>
    <n v="2.9610357500936639"/>
    <n v="0.246752979174472"/>
    <m/>
  </r>
  <r>
    <x v="1"/>
    <s v=""/>
    <s v="1 Svenska institutet för europapolitiska studier samt EU-information"/>
    <n v="31234"/>
    <n v="1"/>
    <n v="1"/>
    <x v="1"/>
    <x v="0"/>
    <x v="9"/>
    <m/>
    <s v="Svenska institutet för europapolitiska studier samt EU-information"/>
    <n v="2.9610357500936639"/>
    <n v="0.246752979174472"/>
    <m/>
  </r>
  <r>
    <x v="1"/>
    <n v="2"/>
    <s v="Samhällsekonomi och finansförvaltning"/>
    <n v="20881058"/>
    <n v="2"/>
    <s v=""/>
    <x v="0"/>
    <x v="1"/>
    <x v="0"/>
    <m/>
    <s v="och finansförvaltning"/>
    <n v="1979.5594300371165"/>
    <n v="164.96328583642637"/>
    <m/>
  </r>
  <r>
    <x v="1"/>
    <s v=""/>
    <s v="1 Statskontoret"/>
    <n v="109732"/>
    <n v="2"/>
    <n v="1"/>
    <x v="1"/>
    <x v="1"/>
    <x v="10"/>
    <m/>
    <s v="Statskontoret"/>
    <n v="10.402778220185628"/>
    <n v="0.866898185015469"/>
    <m/>
  </r>
  <r>
    <x v="1"/>
    <s v=""/>
    <s v="2 Kammarkollegiet"/>
    <n v="164511"/>
    <n v="2"/>
    <n v="2"/>
    <x v="1"/>
    <x v="1"/>
    <x v="10"/>
    <m/>
    <s v="Kammarkollegiet"/>
    <n v="15.595919583904038"/>
    <n v="1.2996599653253365"/>
    <m/>
  </r>
  <r>
    <x v="1"/>
    <s v=""/>
    <s v="3 Finansinspektionens avgifter till EU:s tillsynsmyndigheter"/>
    <n v="25350"/>
    <n v="2"/>
    <n v="3"/>
    <x v="1"/>
    <x v="1"/>
    <x v="10"/>
    <m/>
    <s v="Finansinspektionens avgifter till EU:s tillsynsmyndigheter"/>
    <n v="2.4032226504730221"/>
    <n v="0.20026855420608516"/>
    <m/>
  </r>
  <r>
    <x v="1"/>
    <s v=""/>
    <s v="4 Arbetsgivarpolitiska frågor"/>
    <n v="2443"/>
    <n v="2"/>
    <n v="4"/>
    <x v="1"/>
    <x v="1"/>
    <x v="10"/>
    <m/>
    <s v="Arbetsgivarpolitiska frågor"/>
    <n v="0.23160051026057568"/>
    <n v="1.930004252171464E-2"/>
    <m/>
  </r>
  <r>
    <x v="1"/>
    <s v=""/>
    <s v="5 Statliga tjänstepensioner m.m."/>
    <n v="16712000"/>
    <n v="2"/>
    <n v="5"/>
    <x v="1"/>
    <x v="1"/>
    <x v="10"/>
    <m/>
    <s v="Statliga tjänstepensioner m.m."/>
    <n v="1584.3257173453708"/>
    <n v="132.02714311211423"/>
    <m/>
  </r>
  <r>
    <x v="1"/>
    <s v=""/>
    <s v="6 Finanspolitiska rådet"/>
    <n v="11704"/>
    <n v="2"/>
    <n v="6"/>
    <x v="1"/>
    <x v="1"/>
    <x v="10"/>
    <m/>
    <s v="Finanspolitiska rådet"/>
    <n v="1.1095588915635601"/>
    <n v="9.2463240963630011E-2"/>
    <m/>
  </r>
  <r>
    <x v="1"/>
    <s v=""/>
    <s v="7 Konjunkturinstitutet"/>
    <n v="78007"/>
    <n v="2"/>
    <n v="7"/>
    <x v="1"/>
    <x v="1"/>
    <x v="10"/>
    <m/>
    <s v="Konjunkturinstitutet"/>
    <n v="7.3951948440019351"/>
    <n v="0.61626623700016125"/>
    <m/>
  </r>
  <r>
    <x v="1"/>
    <s v=""/>
    <s v="8 Ekonomistyrningsverket"/>
    <n v="210120"/>
    <n v="2"/>
    <n v="8"/>
    <x v="1"/>
    <x v="1"/>
    <x v="10"/>
    <m/>
    <s v="Ekonomistyrningsverket"/>
    <n v="19.919729519423726"/>
    <n v="1.6599774599519772"/>
    <m/>
  </r>
  <r>
    <x v="1"/>
    <s v=""/>
    <s v="9 Statistiska centralbyrån"/>
    <n v="624174"/>
    <n v="2"/>
    <n v="9"/>
    <x v="1"/>
    <x v="1"/>
    <x v="10"/>
    <m/>
    <s v="Statistiska centralbyrån"/>
    <n v="59.172745350546279"/>
    <n v="4.931062112545523"/>
    <m/>
  </r>
  <r>
    <x v="1"/>
    <s v=""/>
    <s v="10 Bidragsfastigheter"/>
    <n v="365000"/>
    <n v="2"/>
    <n v="10"/>
    <x v="1"/>
    <x v="1"/>
    <x v="10"/>
    <m/>
    <s v="Bidragsfastigheter"/>
    <n v="34.602614099512941"/>
    <n v="2.8835511749594116"/>
    <m/>
  </r>
  <r>
    <x v="1"/>
    <s v=""/>
    <s v="11 Finansinspektionen"/>
    <n v="808217"/>
    <n v="2"/>
    <n v="11"/>
    <x v="1"/>
    <x v="1"/>
    <x v="10"/>
    <m/>
    <s v="Finansinspektionen"/>
    <n v="76.62033139634535"/>
    <n v="6.3850276163621125"/>
    <m/>
  </r>
  <r>
    <x v="1"/>
    <s v=""/>
    <s v="12 Riksgäldskontoret"/>
    <n v="378441"/>
    <n v="2"/>
    <n v="12"/>
    <x v="1"/>
    <x v="1"/>
    <x v="10"/>
    <m/>
    <s v="Riksgäldskontoret"/>
    <n v="35.876843513517201"/>
    <n v="2.9897369594597669"/>
    <m/>
  </r>
  <r>
    <x v="1"/>
    <s v=""/>
    <s v="13 Bokföringsnämnden"/>
    <n v="14306"/>
    <n v="2"/>
    <n v="13"/>
    <x v="1"/>
    <x v="1"/>
    <x v="10"/>
    <m/>
    <s v="Bokföringsnämnden"/>
    <n v="1.3562328693359786"/>
    <n v="0.11301940577799822"/>
    <m/>
  </r>
  <r>
    <x v="1"/>
    <s v=""/>
    <s v="14 Vissa garanti- och medlemsavgifter"/>
    <n v="110452"/>
    <n v="2"/>
    <n v="14"/>
    <x v="1"/>
    <x v="1"/>
    <x v="10"/>
    <m/>
    <s v="Vissa garanti- och medlemsavgifter"/>
    <n v="10.47103543156001"/>
    <n v="0.8725862859633341"/>
    <m/>
  </r>
  <r>
    <x v="1"/>
    <s v=""/>
    <s v="15 Statens servicecenter"/>
    <n v="945404"/>
    <n v="2"/>
    <n v="15"/>
    <x v="1"/>
    <x v="1"/>
    <x v="10"/>
    <m/>
    <s v="Statens servicecenter"/>
    <n v="89.625889808591594"/>
    <n v="7.4688241507159665"/>
    <m/>
  </r>
  <r>
    <x v="1"/>
    <s v=""/>
    <s v="16 Finansmarknadsforskning"/>
    <n v="59353"/>
    <n v="2"/>
    <n v="16"/>
    <x v="1"/>
    <x v="1"/>
    <x v="10"/>
    <m/>
    <s v="Finansmarknadsforskning"/>
    <n v="5.6267642593106624"/>
    <n v="0.46889702160922186"/>
    <m/>
  </r>
  <r>
    <x v="1"/>
    <s v=""/>
    <s v="17 Upphandlingsmyndigheten"/>
    <n v="99917"/>
    <n v="2"/>
    <n v="17"/>
    <x v="1"/>
    <x v="1"/>
    <x v="10"/>
    <m/>
    <s v="Upphandlingsmyndigheten"/>
    <n v="9.4722997067973562"/>
    <n v="0.78935830889977965"/>
    <m/>
  </r>
  <r>
    <x v="1"/>
    <s v=""/>
    <s v="18 Utbetalningsmyndigheten"/>
    <n v="161927"/>
    <n v="2"/>
    <n v="18"/>
    <x v="1"/>
    <x v="1"/>
    <x v="10"/>
    <m/>
    <s v="Utbetalningsmyndigheten"/>
    <n v="15.350952036415979"/>
    <n v="1.2792460030346648"/>
    <m/>
  </r>
  <r>
    <x v="1"/>
    <n v="3"/>
    <s v="Skatt, tull och exekution"/>
    <n v="16854357"/>
    <n v="3"/>
    <s v=""/>
    <x v="0"/>
    <x v="2"/>
    <x v="0"/>
    <m/>
    <s v="tull och exekution"/>
    <n v="1597.8214004559579"/>
    <n v="133.15178337132983"/>
    <m/>
  </r>
  <r>
    <x v="1"/>
    <s v=""/>
    <s v="1 Skatteverket"/>
    <n v="8586863"/>
    <n v="3"/>
    <n v="1"/>
    <x v="1"/>
    <x v="2"/>
    <x v="11"/>
    <m/>
    <s v="Skatteverket"/>
    <n v="814.04905949146848"/>
    <n v="67.837421624289036"/>
    <m/>
  </r>
  <r>
    <x v="1"/>
    <s v=""/>
    <s v="2 Tullverket"/>
    <n v="2874961"/>
    <n v="3"/>
    <n v="2"/>
    <x v="1"/>
    <x v="2"/>
    <x v="11"/>
    <m/>
    <s v="Tullverket"/>
    <n v="272.55113981958857"/>
    <n v="22.712594984965715"/>
    <m/>
  </r>
  <r>
    <x v="1"/>
    <s v=""/>
    <s v="3 Kronofogdemyndigheten"/>
    <n v="2192533"/>
    <n v="3"/>
    <n v="3"/>
    <x v="1"/>
    <x v="2"/>
    <x v="11"/>
    <m/>
    <s v="Kronofogdemyndigheten"/>
    <n v="207.85581725876003"/>
    <n v="17.321318104896669"/>
    <m/>
  </r>
  <r>
    <x v="1"/>
    <s v=""/>
    <s v="4 Kompensation förhöjt grundavdrag födda 1957"/>
    <n v="3200000"/>
    <n v="3"/>
    <n v="4"/>
    <x v="1"/>
    <x v="2"/>
    <x v="11"/>
    <m/>
    <s v="Kompensation förhöjt grundavdrag födda 1957"/>
    <n v="303.36538388614088"/>
    <n v="25.280448657178408"/>
    <m/>
  </r>
  <r>
    <x v="1"/>
    <n v="4"/>
    <s v="Rättsväsendet"/>
    <n v="76028013"/>
    <n v="4"/>
    <s v=""/>
    <x v="0"/>
    <x v="3"/>
    <x v="0"/>
    <m/>
    <s v=""/>
    <n v="7207.5835468267214"/>
    <n v="600.63196223556008"/>
    <m/>
  </r>
  <r>
    <x v="1"/>
    <s v=""/>
    <s v="1 Polismyndigheten"/>
    <n v="40765012"/>
    <n v="4"/>
    <n v="1"/>
    <x v="1"/>
    <x v="3"/>
    <x v="12"/>
    <m/>
    <s v="Polismyndigheten"/>
    <n v="3864.5917232822312"/>
    <n v="322.04931027351927"/>
    <m/>
  </r>
  <r>
    <x v="1"/>
    <s v=""/>
    <s v="2 Säkerhetspolisen"/>
    <n v="2449651"/>
    <n v="4"/>
    <n v="2"/>
    <x v="1"/>
    <x v="3"/>
    <x v="12"/>
    <m/>
    <s v="Säkerhetspolisen"/>
    <n v="232.23103625064653"/>
    <n v="19.352586354220545"/>
    <m/>
  </r>
  <r>
    <x v="1"/>
    <s v=""/>
    <s v="3 Åklagarmyndigheten"/>
    <n v="2633893"/>
    <n v="4"/>
    <n v="3"/>
    <x v="1"/>
    <x v="3"/>
    <x v="12"/>
    <m/>
    <s v="Åklagarmyndigheten"/>
    <n v="249.69748783125601"/>
    <n v="20.808123985938"/>
    <m/>
  </r>
  <r>
    <x v="1"/>
    <s v=""/>
    <s v="4 Ekobrottsmyndigheten"/>
    <n v="1078513"/>
    <n v="4"/>
    <n v="4"/>
    <x v="1"/>
    <x v="3"/>
    <x v="12"/>
    <m/>
    <s v="Ekobrottsmyndigheten"/>
    <n v="102.24484695974795"/>
    <n v="8.5204039133123288"/>
    <m/>
  </r>
  <r>
    <x v="1"/>
    <s v=""/>
    <s v="5 Sveriges Domstolar"/>
    <n v="7559106"/>
    <n v="4"/>
    <n v="5"/>
    <x v="1"/>
    <x v="3"/>
    <x v="12"/>
    <m/>
    <s v="Sveriges Domstolar"/>
    <n v="716.61596672688461"/>
    <n v="59.717997227240382"/>
    <m/>
  </r>
  <r>
    <x v="1"/>
    <s v=""/>
    <s v="6 Kriminalvården"/>
    <n v="16145316"/>
    <n v="4"/>
    <n v="6"/>
    <x v="1"/>
    <x v="3"/>
    <x v="12"/>
    <m/>
    <s v="Kriminalvården"/>
    <n v="1530.6031207197038"/>
    <n v="127.55026005997532"/>
    <m/>
  </r>
  <r>
    <x v="1"/>
    <s v=""/>
    <s v="7 Brottsförebyggande rådet"/>
    <n v="256552"/>
    <n v="4"/>
    <n v="7"/>
    <x v="1"/>
    <x v="3"/>
    <x v="12"/>
    <m/>
    <s v="Brottsförebyggande rådet"/>
    <n v="24.321561239611629"/>
    <n v="2.0267967699676359"/>
    <m/>
  </r>
  <r>
    <x v="1"/>
    <s v=""/>
    <s v="8 Rättsmedicinalverket"/>
    <n v="605838"/>
    <n v="4"/>
    <n v="8"/>
    <x v="1"/>
    <x v="3"/>
    <x v="12"/>
    <m/>
    <s v="Rättsmedicinalverket"/>
    <n v="57.434461700878693"/>
    <n v="4.7862051417398908"/>
    <m/>
  </r>
  <r>
    <x v="1"/>
    <s v=""/>
    <s v="9 Brottsoffermyndigheten"/>
    <n v="58712"/>
    <n v="4"/>
    <n v="9"/>
    <x v="1"/>
    <x v="3"/>
    <x v="12"/>
    <m/>
    <s v="Brottsoffermyndigheten"/>
    <n v="5.5659963808509696"/>
    <n v="0.46383303173758078"/>
    <m/>
  </r>
  <r>
    <x v="1"/>
    <s v=""/>
    <s v="10 Ersättning för skador på grund av brott"/>
    <n v="221953"/>
    <n v="4"/>
    <n v="10"/>
    <x v="1"/>
    <x v="3"/>
    <x v="12"/>
    <m/>
    <s v="Ersättning för skador på grund av brott"/>
    <n v="21.041517828025196"/>
    <n v="1.7534598190020996"/>
    <m/>
  </r>
  <r>
    <x v="1"/>
    <s v=""/>
    <s v="11 Rättsliga biträden m.m."/>
    <n v="3667357"/>
    <n v="4"/>
    <n v="11"/>
    <x v="1"/>
    <x v="3"/>
    <x v="12"/>
    <m/>
    <s v="Rättsliga biträden m.m."/>
    <n v="347.67161379766435"/>
    <n v="28.972634483138695"/>
    <m/>
  </r>
  <r>
    <x v="1"/>
    <s v=""/>
    <s v="12 Kostnader för vissa skaderegleringar m.m."/>
    <n v="90987"/>
    <n v="4"/>
    <n v="12"/>
    <x v="1"/>
    <x v="3"/>
    <x v="12"/>
    <m/>
    <s v="Kostnader för vissa skaderegleringar m.m."/>
    <n v="8.625720682390094"/>
    <n v="0.71881005686584121"/>
    <m/>
  </r>
  <r>
    <x v="1"/>
    <s v=""/>
    <s v="13 Avgifter till vissa internationella sammanslutningar"/>
    <n v="19174"/>
    <n v="4"/>
    <n v="13"/>
    <x v="1"/>
    <x v="3"/>
    <x v="12"/>
    <m/>
    <s v="Avgifter till vissa internationella sammanslutningar"/>
    <n v="1.8177274595727704"/>
    <n v="0.15147728829773086"/>
    <m/>
  </r>
  <r>
    <x v="1"/>
    <s v=""/>
    <s v="14 Bidrag till lokalt brottsförebyggande arbete"/>
    <n v="121157"/>
    <n v="4"/>
    <n v="14"/>
    <x v="1"/>
    <x v="3"/>
    <x v="12"/>
    <m/>
    <s v="Bidrag till lokalt brottsförebyggande arbete"/>
    <n v="11.485887442341616"/>
    <n v="0.95715728686180135"/>
    <m/>
  </r>
  <r>
    <x v="1"/>
    <s v=""/>
    <s v="15 Säkerhets- och integritetsskyddsnämnden"/>
    <n v="33034"/>
    <n v="4"/>
    <n v="15"/>
    <x v="1"/>
    <x v="3"/>
    <x v="12"/>
    <m/>
    <s v="Säkerhets- och integritetsskyddsnämnden"/>
    <n v="3.1316787785296181"/>
    <n v="0.26097323154413482"/>
    <m/>
  </r>
  <r>
    <x v="1"/>
    <s v=""/>
    <s v="16 Domarnämnden"/>
    <n v="11758"/>
    <n v="4"/>
    <n v="16"/>
    <x v="1"/>
    <x v="3"/>
    <x v="12"/>
    <m/>
    <s v="Domarnämnden"/>
    <n v="1.114678182416639"/>
    <n v="9.2889848534719918E-2"/>
    <m/>
  </r>
  <r>
    <x v="1"/>
    <s v=""/>
    <s v="17 Från EU-budgeten finansierade insatser avseende EU:s inre säkerhet, gränsförvaltning och visering"/>
    <n v="310000"/>
    <n v="4"/>
    <n v="17"/>
    <x v="1"/>
    <x v="3"/>
    <x v="12"/>
    <m/>
    <s v="Från EU-budgeten finansierade insatser avseende EU:s inre säkerhet, gränsförvaltning och visering"/>
    <n v="29.388521563969896"/>
    <n v="2.4490434636641578"/>
    <m/>
  </r>
  <r>
    <x v="1"/>
    <n v="5"/>
    <s v="Internationell samverkan"/>
    <n v="2273924"/>
    <n v="5"/>
    <s v=""/>
    <x v="0"/>
    <x v="4"/>
    <x v="0"/>
    <m/>
    <s v="samverkan"/>
    <n v="215.57182099622156"/>
    <n v="17.964318416351798"/>
    <m/>
  </r>
  <r>
    <x v="1"/>
    <s v=""/>
    <s v="1 Avgifter till internationella organisationer"/>
    <n v="1473554"/>
    <n v="5"/>
    <n v="1"/>
    <x v="1"/>
    <x v="4"/>
    <x v="13"/>
    <m/>
    <s v="Avgifter till internationella organisationer"/>
    <n v="139.6953984021745"/>
    <n v="11.641283200181208"/>
    <m/>
  </r>
  <r>
    <x v="1"/>
    <s v=""/>
    <s v="2 Freds- och säkerhetsfrämjande verksamhet"/>
    <n v="183441"/>
    <n v="5"/>
    <n v="2"/>
    <x v="1"/>
    <x v="4"/>
    <x v="13"/>
    <m/>
    <s v="Freds- och säkerhetsfrämjande verksamhet"/>
    <n v="17.390515432955489"/>
    <n v="1.4492096194129573"/>
    <m/>
  </r>
  <r>
    <x v="1"/>
    <s v=""/>
    <s v="3 Nordiskt samarbete"/>
    <n v="16295"/>
    <n v="5"/>
    <n v="3"/>
    <x v="1"/>
    <x v="4"/>
    <x v="13"/>
    <m/>
    <s v="Nordiskt samarbete"/>
    <n v="1.5447934157577079"/>
    <n v="0.12873278464647567"/>
    <m/>
  </r>
  <r>
    <x v="1"/>
    <s v=""/>
    <s v="4 Ekonomiskt bistånd till enskilda utomlands samt diverse kostnader för rättsväsendet"/>
    <n v="4826"/>
    <n v="5"/>
    <n v="4"/>
    <x v="1"/>
    <x v="4"/>
    <x v="13"/>
    <m/>
    <s v="Ekonomiskt bistånd till enskilda utomlands samt diverse kostnader för rättsväsendet"/>
    <n v="0.45751291957328621"/>
    <n v="3.8126076631107182E-2"/>
    <m/>
  </r>
  <r>
    <x v="1"/>
    <s v=""/>
    <s v="5 Inspektionen för strategiska produkter"/>
    <n v="143855"/>
    <n v="5"/>
    <n v="5"/>
    <x v="1"/>
    <x v="4"/>
    <x v="13"/>
    <m/>
    <s v="Inspektionen för strategiska produkter"/>
    <n v="13.637696030918999"/>
    <n v="1.1364746692432499"/>
    <m/>
  </r>
  <r>
    <x v="1"/>
    <s v=""/>
    <s v="6 Forskning, utredningar och andra insatser rörande säkerhetspolitik, rustningskontroll, nedrustning och icke-spridning"/>
    <n v="83358"/>
    <n v="5"/>
    <n v="6"/>
    <x v="1"/>
    <x v="4"/>
    <x v="13"/>
    <m/>
    <s v="Forskning, utredningar och andra insatser rörande säkerhetspolitik, rustningskontroll, nedrustning och icke-spridning"/>
    <n v="7.9024786468690404"/>
    <n v="0.65853988723908674"/>
    <m/>
  </r>
  <r>
    <x v="1"/>
    <s v=""/>
    <s v="7 Bidrag till Stockholms internationella fredsforskningsinstitut (SIPRI)"/>
    <n v="28402"/>
    <n v="5"/>
    <n v="7"/>
    <x v="1"/>
    <x v="4"/>
    <x v="13"/>
    <m/>
    <s v="Bidrag till Stockholms internationella fredsforskningsinstitut (SIPRI)"/>
    <n v="2.6925573853544291"/>
    <n v="0.2243797821128691"/>
    <m/>
  </r>
  <r>
    <x v="1"/>
    <s v=""/>
    <s v="8 Bidrag till Utrikespolitiska institutet (UI)"/>
    <n v="19175"/>
    <n v="5"/>
    <n v="8"/>
    <x v="1"/>
    <x v="4"/>
    <x v="13"/>
    <m/>
    <s v="Bidrag till Utrikespolitiska institutet (UI)"/>
    <n v="1.8178222612552348"/>
    <n v="0.15148518843793624"/>
    <m/>
  </r>
  <r>
    <x v="1"/>
    <s v=""/>
    <s v="9 Svenska institutet"/>
    <n v="135328"/>
    <n v="5"/>
    <n v="9"/>
    <x v="1"/>
    <x v="4"/>
    <x v="13"/>
    <m/>
    <s v="Svenska institutet"/>
    <n v="12.829322084544897"/>
    <n v="1.0691101737120747"/>
    <m/>
  </r>
  <r>
    <x v="1"/>
    <s v=""/>
    <s v="10 Information om Sverige i utlandet"/>
    <n v="15475"/>
    <n v="5"/>
    <n v="10"/>
    <x v="1"/>
    <x v="4"/>
    <x v="13"/>
    <m/>
    <s v="Information om Sverige i utlandet"/>
    <n v="1.4670560361368843"/>
    <n v="0.12225466967807369"/>
    <m/>
  </r>
  <r>
    <x v="1"/>
    <s v=""/>
    <s v="11 Samarbete inom Östersjöregionen"/>
    <n v="170215"/>
    <n v="5"/>
    <n v="11"/>
    <x v="1"/>
    <x v="4"/>
    <x v="13"/>
    <m/>
    <s v="Samarbete inom Östersjöregionen"/>
    <n v="16.136668380681083"/>
    <n v="1.344722365056757"/>
    <m/>
  </r>
  <r>
    <x v="1"/>
    <n v="6"/>
    <s v="Försvar och samhällets krisberedskap"/>
    <n v="126059689"/>
    <n v="6"/>
    <s v=""/>
    <x v="0"/>
    <x v="5"/>
    <x v="0"/>
    <m/>
    <s v="och samhällets krisberedskap"/>
    <n v="11950.670608141416"/>
    <n v="995.88921734511803"/>
    <m/>
  </r>
  <r>
    <x v="1"/>
    <s v=""/>
    <s v="1 Försvar"/>
    <n v="119095270"/>
    <n v="6"/>
    <n v="1"/>
    <x v="0"/>
    <x v="5"/>
    <x v="14"/>
    <m/>
    <s v="Försvar"/>
    <n v="11290.431969554249"/>
    <n v="940.86933079618746"/>
    <m/>
  </r>
  <r>
    <x v="1"/>
    <s v=""/>
    <s v="1 Förbandsverksamhet och beredskap"/>
    <n v="60649599"/>
    <n v="6"/>
    <n v="1"/>
    <x v="1"/>
    <x v="5"/>
    <x v="14"/>
    <m/>
    <s v="Förbandsverksamhet och beredskap"/>
    <n v="5749.6840259923456"/>
    <n v="479.14033549936215"/>
    <m/>
  </r>
  <r>
    <x v="1"/>
    <s v=""/>
    <s v="2 Försvarsmaktens insatser internationellt"/>
    <n v="1742019"/>
    <n v="6"/>
    <n v="2"/>
    <x v="1"/>
    <x v="5"/>
    <x v="14"/>
    <m/>
    <s v="Försvarsmaktens insatser internationellt"/>
    <n v="165.14633208498475"/>
    <n v="13.762194340415396"/>
    <m/>
  </r>
  <r>
    <x v="1"/>
    <s v=""/>
    <s v="3 Anskaffning av materiel och anläggningar"/>
    <n v="48627000"/>
    <n v="6"/>
    <n v="3"/>
    <x v="1"/>
    <x v="5"/>
    <x v="14"/>
    <m/>
    <s v="Anskaffning av materiel och anläggningar"/>
    <n v="4609.921413197304"/>
    <n v="384.160117766442"/>
    <m/>
  </r>
  <r>
    <x v="1"/>
    <s v=""/>
    <s v="4 Forskning och teknikutveckling"/>
    <n v="1074905"/>
    <n v="6"/>
    <n v="4"/>
    <x v="1"/>
    <x v="5"/>
    <x v="14"/>
    <m/>
    <s v="Forskning och teknikutveckling"/>
    <n v="101.90280248941633"/>
    <n v="8.4919002074513603"/>
    <m/>
  </r>
  <r>
    <x v="1"/>
    <s v=""/>
    <s v="5 Statens inspektion för försvarsunderrättelseverksamheten"/>
    <n v="13926"/>
    <n v="6"/>
    <n v="5"/>
    <x v="1"/>
    <x v="5"/>
    <x v="14"/>
    <m/>
    <s v="Statens inspektion för försvarsunderrättelseverksamheten"/>
    <n v="1.3202082299994993"/>
    <n v="0.11001735249995827"/>
    <m/>
  </r>
  <r>
    <x v="1"/>
    <s v=""/>
    <s v="6 Totalförsvarets plikt- och prövningsverk"/>
    <n v="374388"/>
    <n v="6"/>
    <n v="6"/>
    <x v="1"/>
    <x v="5"/>
    <x v="14"/>
    <m/>
    <s v="Totalförsvarets plikt- och prövningsverk"/>
    <n v="35.492612294488907"/>
    <n v="2.9577176912074088"/>
    <m/>
  </r>
  <r>
    <x v="1"/>
    <s v=""/>
    <s v="7 Officersutbildning m.m."/>
    <n v="304627"/>
    <n v="6"/>
    <n v="7"/>
    <x v="1"/>
    <x v="5"/>
    <x v="14"/>
    <m/>
    <s v="Officersutbildning m.m."/>
    <n v="28.879152124088574"/>
    <n v="2.4065960103407145"/>
    <m/>
  </r>
  <r>
    <x v="1"/>
    <s v=""/>
    <s v="8 Försvarets radioanstalt"/>
    <n v="2258397"/>
    <n v="6"/>
    <n v="8"/>
    <x v="1"/>
    <x v="5"/>
    <x v="14"/>
    <m/>
    <s v="Försvarets radioanstalt"/>
    <n v="214.09983527259652"/>
    <n v="17.841652939383042"/>
    <m/>
  </r>
  <r>
    <x v="1"/>
    <s v=""/>
    <s v="9 Totalförsvarets forskningsinstitut"/>
    <n v="379158"/>
    <n v="6"/>
    <n v="9"/>
    <x v="1"/>
    <x v="5"/>
    <x v="14"/>
    <m/>
    <s v="Totalförsvarets forskningsinstitut"/>
    <n v="35.944816319844186"/>
    <n v="2.9954013599870155"/>
    <m/>
  </r>
  <r>
    <x v="1"/>
    <s v=""/>
    <s v="10 Nämnder m.m."/>
    <n v="7786"/>
    <n v="6"/>
    <n v="10"/>
    <x v="1"/>
    <x v="5"/>
    <x v="14"/>
    <m/>
    <s v="Nämnder m.m."/>
    <n v="0.73812589966796649"/>
    <n v="6.151049163899721E-2"/>
    <m/>
  </r>
  <r>
    <x v="1"/>
    <s v=""/>
    <s v="11 Försvarets materielverk"/>
    <n v="3584324"/>
    <n v="6"/>
    <n v="11"/>
    <x v="1"/>
    <x v="5"/>
    <x v="14"/>
    <m/>
    <s v="Försvarets materielverk"/>
    <n v="339.79994569759623"/>
    <n v="28.316662141466352"/>
    <m/>
  </r>
  <r>
    <x v="1"/>
    <s v=""/>
    <s v="12 Försvarsunderrättelsedomstolen"/>
    <n v="11307"/>
    <n v="6"/>
    <n v="12"/>
    <x v="1"/>
    <x v="5"/>
    <x v="14"/>
    <m/>
    <s v="Försvarsunderrättelsedomstolen"/>
    <n v="1.071922623625186"/>
    <n v="8.9326885302098827E-2"/>
    <m/>
  </r>
  <r>
    <x v="1"/>
    <s v=""/>
    <s v="13 Myndigheten för Totalförsvarsanalys"/>
    <n v="67834"/>
    <n v="6"/>
    <n v="13"/>
    <x v="1"/>
    <x v="5"/>
    <x v="14"/>
    <m/>
    <s v="Myndigheten för Totalförsvarsanalys"/>
    <n v="6.4307773282914003"/>
    <n v="0.53589811069095006"/>
    <m/>
  </r>
  <r>
    <x v="1"/>
    <s v=""/>
    <s v="2 Samhällets krisberedskap"/>
    <n v="6446720"/>
    <n v="6"/>
    <n v="2"/>
    <x v="0"/>
    <x v="5"/>
    <x v="15"/>
    <m/>
    <s v="Samhällets krisberedskap"/>
    <n v="611.15990237701942"/>
    <n v="50.929991864751621"/>
    <m/>
  </r>
  <r>
    <x v="1"/>
    <s v=""/>
    <s v="1 Kustbevakningen"/>
    <n v="1800217"/>
    <n v="6"/>
    <n v="1"/>
    <x v="1"/>
    <x v="5"/>
    <x v="15"/>
    <m/>
    <s v="Kustbevakningen"/>
    <n v="170.66360040104902"/>
    <n v="14.221966700087419"/>
    <m/>
  </r>
  <r>
    <x v="1"/>
    <s v=""/>
    <s v="2 Förebyggande åtgärder mot jordskred och andra naturolyckor"/>
    <n v="506850"/>
    <n v="6"/>
    <n v="2"/>
    <x v="1"/>
    <x v="5"/>
    <x v="15"/>
    <m/>
    <s v="Förebyggande åtgärder mot jordskred och andra naturolyckor"/>
    <n v="48.050232757090782"/>
    <n v="4.0041860630908985"/>
    <m/>
  </r>
  <r>
    <x v="1"/>
    <s v=""/>
    <s v="3 Ersättning för räddningstjänst m.m."/>
    <n v="27580"/>
    <n v="6"/>
    <n v="3"/>
    <x v="1"/>
    <x v="5"/>
    <x v="15"/>
    <m/>
    <s v="Ersättning för räddningstjänst m.m."/>
    <n v="2.6146304023686766"/>
    <n v="0.21788586686405639"/>
    <m/>
  </r>
  <r>
    <x v="1"/>
    <s v=""/>
    <s v="4 Krisberedskap"/>
    <n v="1734608"/>
    <n v="6"/>
    <n v="4"/>
    <x v="1"/>
    <x v="5"/>
    <x v="15"/>
    <m/>
    <s v="Krisberedskap"/>
    <n v="164.44375681624095"/>
    <n v="13.703646401353412"/>
    <m/>
  </r>
  <r>
    <x v="1"/>
    <s v=""/>
    <s v="5 Ersättning till SOS Alarm Sverige AB för alarmeringstjänst enligt avtal"/>
    <n v="426671"/>
    <n v="6"/>
    <n v="5"/>
    <x v="1"/>
    <x v="5"/>
    <x v="15"/>
    <m/>
    <s v="Ersättning till SOS Alarm Sverige AB för alarmeringstjänst enligt avtal"/>
    <n v="40.449128658776125"/>
    <n v="3.3707607215646771"/>
    <m/>
  </r>
  <r>
    <x v="1"/>
    <s v=""/>
    <s v="6 Myndigheten för samhällsskydd och beredskap"/>
    <n v="1714914"/>
    <n v="6"/>
    <n v="6"/>
    <x v="1"/>
    <x v="5"/>
    <x v="15"/>
    <m/>
    <s v="Myndigheten för samhällsskydd och beredskap"/>
    <n v="162.57673248178668"/>
    <n v="13.548061040148889"/>
    <m/>
  </r>
  <r>
    <x v="1"/>
    <s v=""/>
    <s v="7 Statens haverikommission"/>
    <n v="51378"/>
    <n v="6"/>
    <n v="7"/>
    <x v="1"/>
    <x v="5"/>
    <x v="15"/>
    <m/>
    <s v="Statens haverikommission"/>
    <n v="4.8707208416569205"/>
    <n v="0.40589340347141006"/>
    <m/>
  </r>
  <r>
    <x v="1"/>
    <s v=""/>
    <s v="8 Myndigheten för psykologiskt försvar"/>
    <n v="148703"/>
    <n v="6"/>
    <n v="8"/>
    <x v="1"/>
    <x v="5"/>
    <x v="15"/>
    <m/>
    <s v="Myndigheten för psykologiskt försvar"/>
    <n v="14.097294587506502"/>
    <n v="1.1747745489588752"/>
    <m/>
  </r>
  <r>
    <x v="1"/>
    <s v=""/>
    <s v="9 Rakel Generation 2"/>
    <n v="35799"/>
    <n v="6"/>
    <n v="9"/>
    <x v="1"/>
    <x v="5"/>
    <x v="15"/>
    <m/>
    <s v="Rakel Generation 2"/>
    <n v="3.3938054305437366"/>
    <n v="0.28281711921197805"/>
    <m/>
  </r>
  <r>
    <x v="1"/>
    <s v=""/>
    <s v="3 Strålsäkerhet"/>
    <n v="517699"/>
    <n v="6"/>
    <n v="3"/>
    <x v="0"/>
    <x v="5"/>
    <x v="16"/>
    <m/>
    <s v="Strålsäkerhet"/>
    <n v="49.078736210147262"/>
    <n v="4.0898946841789385"/>
    <m/>
  </r>
  <r>
    <x v="1"/>
    <s v=""/>
    <s v="1 Strålsäkerhetsmyndigheten"/>
    <n v="517699"/>
    <n v="6"/>
    <n v="1"/>
    <x v="1"/>
    <x v="5"/>
    <x v="16"/>
    <m/>
    <s v="Strålsäkerhetsmyndigheten"/>
    <n v="49.078736210147262"/>
    <n v="4.0898946841789385"/>
    <m/>
  </r>
  <r>
    <x v="1"/>
    <n v="7"/>
    <s v="Internationellt bistånd"/>
    <n v="48630129"/>
    <n v="7"/>
    <s v=""/>
    <x v="0"/>
    <x v="6"/>
    <x v="0"/>
    <m/>
    <s v="bistånd"/>
    <n v="4610.218047661735"/>
    <n v="384.18483730514458"/>
    <m/>
  </r>
  <r>
    <x v="1"/>
    <s v=""/>
    <s v="1 Internationellt utvecklingssamarbete"/>
    <n v="48630129"/>
    <n v="7"/>
    <n v="1"/>
    <x v="0"/>
    <x v="6"/>
    <x v="70"/>
    <m/>
    <s v="Internationellt utvecklingssamarbete"/>
    <n v="4610.218047661735"/>
    <n v="384.18483730514458"/>
    <m/>
  </r>
  <r>
    <x v="1"/>
    <s v=""/>
    <s v="1 Biståndsverksamhet"/>
    <n v="46639119"/>
    <n v="7"/>
    <n v="1"/>
    <x v="1"/>
    <x v="6"/>
    <x v="70"/>
    <m/>
    <s v="Biståndsverksamhet"/>
    <n v="4421.4669498582516"/>
    <n v="368.45557915485432"/>
    <m/>
  </r>
  <r>
    <x v="1"/>
    <s v=""/>
    <s v="2 Styrelsen för internationellt utvecklingssamarbete (Sida)"/>
    <n v="1690200"/>
    <n v="7"/>
    <n v="2"/>
    <x v="1"/>
    <x v="6"/>
    <x v="70"/>
    <m/>
    <s v="Styrelsen för internationellt utvecklingssamarbete (Sida)"/>
    <n v="160.23380370136104"/>
    <n v="13.35281697511342"/>
    <m/>
  </r>
  <r>
    <x v="1"/>
    <s v=""/>
    <s v="3 Nordiska Afrikainstitutet"/>
    <n v="17320"/>
    <n v="7"/>
    <n v="3"/>
    <x v="1"/>
    <x v="6"/>
    <x v="70"/>
    <m/>
    <s v="Nordiska Afrikainstitutet"/>
    <n v="1.6419651402837374"/>
    <n v="0.13683042835697812"/>
    <m/>
  </r>
  <r>
    <x v="1"/>
    <s v=""/>
    <s v="4 Folke Bernadotteakademin"/>
    <n v="210633"/>
    <n v="7"/>
    <n v="4"/>
    <x v="1"/>
    <x v="6"/>
    <x v="70"/>
    <m/>
    <s v="Folke Bernadotteakademin"/>
    <n v="19.968362782527972"/>
    <n v="1.664030231877331"/>
    <m/>
  </r>
  <r>
    <x v="1"/>
    <s v=""/>
    <s v="5 Riksrevisionen: Internationellt utvecklingssamarbete"/>
    <n v="50000"/>
    <n v="7"/>
    <n v="5"/>
    <x v="1"/>
    <x v="6"/>
    <x v="70"/>
    <m/>
    <s v="Riksrevisionen: Internationellt utvecklingssamarbete"/>
    <n v="4.7400841232209512"/>
    <n v="0.39500701026841262"/>
    <m/>
  </r>
  <r>
    <x v="1"/>
    <s v=""/>
    <s v="6 Utvärdering av internationellt bistånd"/>
    <n v="22857"/>
    <n v="7"/>
    <n v="6"/>
    <x v="1"/>
    <x v="6"/>
    <x v="70"/>
    <m/>
    <s v="Utvärdering av internationellt bistånd"/>
    <n v="2.1668820560892255"/>
    <n v="0.18057350467410213"/>
    <m/>
  </r>
  <r>
    <x v="1"/>
    <n v="8"/>
    <s v="Migration"/>
    <n v="13808274"/>
    <n v="8"/>
    <s v=""/>
    <x v="0"/>
    <x v="7"/>
    <x v="0"/>
    <m/>
    <s v=""/>
    <n v="1309.047607129693"/>
    <n v="109.08730059414108"/>
    <m/>
  </r>
  <r>
    <x v="1"/>
    <s v=""/>
    <s v="1 Migrationsverket"/>
    <n v="4734916"/>
    <n v="8"/>
    <n v="1"/>
    <x v="1"/>
    <x v="7"/>
    <x v="18"/>
    <m/>
    <s v="Migrationsverket"/>
    <n v="448.87800312769707"/>
    <n v="37.406500260641423"/>
    <m/>
  </r>
  <r>
    <x v="1"/>
    <s v=""/>
    <s v="2 Ersättningar och bostadskostnader"/>
    <n v="6892000"/>
    <n v="8"/>
    <n v="2"/>
    <x v="1"/>
    <x v="7"/>
    <x v="18"/>
    <m/>
    <s v="Ersättningar och bostadskostnader"/>
    <n v="653.37319554477585"/>
    <n v="54.44776629539799"/>
    <m/>
  </r>
  <r>
    <x v="1"/>
    <s v=""/>
    <s v="3 Migrationspolitiska åtgärder"/>
    <n v="151013"/>
    <n v="8"/>
    <n v="3"/>
    <x v="1"/>
    <x v="7"/>
    <x v="18"/>
    <m/>
    <s v="Migrationspolitiska åtgärder"/>
    <n v="14.316286473999309"/>
    <n v="1.1930238728332758"/>
    <m/>
  </r>
  <r>
    <x v="1"/>
    <s v=""/>
    <s v="4 Domstolsprövning i utlänningsmål"/>
    <n v="839291"/>
    <n v="8"/>
    <n v="4"/>
    <x v="1"/>
    <x v="7"/>
    <x v="18"/>
    <m/>
    <s v="Domstolsprövning i utlänningsmål"/>
    <n v="79.566198877244702"/>
    <n v="6.6305165731037254"/>
    <m/>
  </r>
  <r>
    <x v="1"/>
    <s v=""/>
    <s v="5 Rättsliga biträden m.m. vid domstolsprövning i utlänningsmål"/>
    <n v="200800"/>
    <n v="8"/>
    <n v="5"/>
    <x v="1"/>
    <x v="7"/>
    <x v="18"/>
    <m/>
    <s v="Rättsliga biträden m.m. vid domstolsprövning i utlänningsmål"/>
    <n v="19.036177838855341"/>
    <n v="1.5863481532379451"/>
    <m/>
  </r>
  <r>
    <x v="1"/>
    <s v=""/>
    <s v="6 Offentligt biträde i utlänningsärenden"/>
    <n v="264602"/>
    <n v="8"/>
    <n v="6"/>
    <x v="1"/>
    <x v="7"/>
    <x v="18"/>
    <m/>
    <s v="Offentligt biträde i utlänningsärenden"/>
    <n v="25.084714783450202"/>
    <n v="2.0903928986208502"/>
    <m/>
  </r>
  <r>
    <x v="1"/>
    <s v=""/>
    <s v="7 Utresor för avvisade och utvisade"/>
    <n v="325202"/>
    <n v="8"/>
    <n v="7"/>
    <x v="1"/>
    <x v="7"/>
    <x v="18"/>
    <m/>
    <s v="Utresor för avvisade och utvisade"/>
    <n v="30.829696740793995"/>
    <n v="2.5691413950661661"/>
    <m/>
  </r>
  <r>
    <x v="1"/>
    <s v=""/>
    <s v="8 Från EU-budgeten finansierade insatser för asylsökande och flyktingar"/>
    <n v="400450"/>
    <n v="8"/>
    <n v="8"/>
    <x v="1"/>
    <x v="7"/>
    <x v="18"/>
    <m/>
    <s v="Från EU-budgeten finansierade insatser för asylsökande och flyktingar"/>
    <n v="37.9633337428766"/>
    <n v="3.1636111452397166"/>
    <m/>
  </r>
  <r>
    <x v="1"/>
    <n v="9"/>
    <s v="Hälsovård, sjukvård och social omsorg"/>
    <n v="110258264"/>
    <n v="9"/>
    <s v=""/>
    <x v="0"/>
    <x v="8"/>
    <x v="0"/>
    <m/>
    <s v="sjukvård och social omsorg"/>
    <n v="10452.668932806084"/>
    <n v="871.05574440050702"/>
    <m/>
  </r>
  <r>
    <x v="1"/>
    <s v=""/>
    <s v="1 Hälso- och sjukvårdspolitik"/>
    <n v="66935522"/>
    <n v="9"/>
    <n v="1"/>
    <x v="0"/>
    <x v="8"/>
    <x v="19"/>
    <m/>
    <s v="Hälso- och sjukvårdspolitik"/>
    <n v="6345.6001022341334"/>
    <n v="528.80000851951115"/>
    <m/>
  </r>
  <r>
    <x v="1"/>
    <s v=""/>
    <s v="1 Socialstyrelsen"/>
    <n v="825880"/>
    <n v="9"/>
    <n v="1"/>
    <x v="1"/>
    <x v="8"/>
    <x v="19"/>
    <m/>
    <s v="Socialstyrelsen"/>
    <n v="78.294813513714388"/>
    <n v="6.524567792809532"/>
    <m/>
  </r>
  <r>
    <x v="1"/>
    <s v=""/>
    <s v="2 Statens beredning för medicinsk och social utvärdering"/>
    <n v="94223"/>
    <n v="9"/>
    <n v="2"/>
    <x v="1"/>
    <x v="8"/>
    <x v="19"/>
    <m/>
    <s v="Statens beredning för medicinsk och social utvärdering"/>
    <n v="8.9324989268449535"/>
    <n v="0.74437491057041283"/>
    <m/>
  </r>
  <r>
    <x v="1"/>
    <s v=""/>
    <s v="3 Tandvårds- och läkemedelsförmånsverket"/>
    <n v="164580"/>
    <n v="9"/>
    <n v="3"/>
    <x v="1"/>
    <x v="8"/>
    <x v="19"/>
    <m/>
    <s v="Tandvårds- och läkemedelsförmånsverket"/>
    <n v="15.602460899994083"/>
    <n v="1.3002050749995069"/>
    <m/>
  </r>
  <r>
    <x v="1"/>
    <s v=""/>
    <s v="4 Tandvårdsförmåner"/>
    <n v="8011778"/>
    <n v="9"/>
    <n v="4"/>
    <x v="1"/>
    <x v="8"/>
    <x v="19"/>
    <m/>
    <s v="Tandvårdsförmåner"/>
    <n v="759.53003393141807"/>
    <n v="63.294169494284837"/>
    <m/>
  </r>
  <r>
    <x v="1"/>
    <s v=""/>
    <s v="5 Bidrag för läkemedelsförmånerna"/>
    <n v="35486000"/>
    <n v="9"/>
    <n v="5"/>
    <x v="1"/>
    <x v="8"/>
    <x v="19"/>
    <m/>
    <s v="Bidrag för läkemedelsförmånerna"/>
    <n v="3364.1325039323733"/>
    <n v="280.34437532769778"/>
    <m/>
  </r>
  <r>
    <x v="1"/>
    <s v=""/>
    <s v="6 Bidrag till folkhälsa och sjukvård"/>
    <n v="11528266"/>
    <n v="9"/>
    <n v="6"/>
    <x v="1"/>
    <x v="8"/>
    <x v="19"/>
    <m/>
    <s v="Bidrag till folkhälsa och sjukvård"/>
    <n v="1092.8990126973581"/>
    <n v="91.074917724779837"/>
    <m/>
  </r>
  <r>
    <x v="1"/>
    <s v=""/>
    <s v="7 Sjukvård i internationella förhållanden"/>
    <n v="690287"/>
    <n v="9"/>
    <n v="7"/>
    <x v="1"/>
    <x v="8"/>
    <x v="19"/>
    <m/>
    <s v="Sjukvård i internationella förhållanden"/>
    <n v="65.440368983316418"/>
    <n v="5.4533640819430351"/>
    <m/>
  </r>
  <r>
    <x v="1"/>
    <s v=""/>
    <s v="8 Bidrag till psykiatri"/>
    <n v="2250393"/>
    <n v="9"/>
    <n v="8"/>
    <x v="1"/>
    <x v="8"/>
    <x v="19"/>
    <m/>
    <s v="Bidrag till psykiatri"/>
    <n v="213.34104260615132"/>
    <n v="17.778420217179278"/>
    <m/>
  </r>
  <r>
    <x v="1"/>
    <s v=""/>
    <s v="9 Läkemedelsverket"/>
    <n v="159030"/>
    <n v="9"/>
    <n v="9"/>
    <x v="1"/>
    <x v="8"/>
    <x v="19"/>
    <m/>
    <s v="Läkemedelsverket"/>
    <n v="15.076311562316556"/>
    <n v="1.256359296859713"/>
    <m/>
  </r>
  <r>
    <x v="1"/>
    <s v=""/>
    <s v="10 E-hälsomyndigheten"/>
    <n v="204421"/>
    <n v="9"/>
    <n v="10"/>
    <x v="1"/>
    <x v="8"/>
    <x v="19"/>
    <m/>
    <s v="E-hälsomyndigheten"/>
    <n v="19.379454731059003"/>
    <n v="1.6149545609215836"/>
    <m/>
  </r>
  <r>
    <x v="1"/>
    <s v=""/>
    <s v="11 Prestationsbundna insatser för att korta vårdköerna"/>
    <n v="4985000"/>
    <n v="9"/>
    <n v="11"/>
    <x v="1"/>
    <x v="8"/>
    <x v="19"/>
    <m/>
    <s v="Prestationsbundna insatser för att korta vårdköerna"/>
    <n v="472.58638708512882"/>
    <n v="39.382198923760733"/>
    <m/>
  </r>
  <r>
    <x v="1"/>
    <s v=""/>
    <s v="12 Inspektionen för vård och omsorg"/>
    <n v="833885"/>
    <n v="9"/>
    <n v="12"/>
    <x v="1"/>
    <x v="8"/>
    <x v="19"/>
    <m/>
    <s v="Inspektionen för vård och omsorg"/>
    <n v="79.053700981842056"/>
    <n v="6.5878084151535043"/>
    <m/>
  </r>
  <r>
    <x v="1"/>
    <s v=""/>
    <s v="13 Myndigheten för vård- och omsorgsanalys"/>
    <n v="39279"/>
    <n v="9"/>
    <n v="13"/>
    <x v="1"/>
    <x v="8"/>
    <x v="19"/>
    <m/>
    <s v="Myndigheten för vård- och omsorgsanalys"/>
    <n v="3.7237152855199147"/>
    <n v="0.31030960712665956"/>
    <m/>
  </r>
  <r>
    <x v="1"/>
    <s v=""/>
    <s v="14 Civilt försvar inom hälso- och sjukvård"/>
    <n v="1662500"/>
    <n v="9"/>
    <n v="14"/>
    <x v="1"/>
    <x v="8"/>
    <x v="19"/>
    <m/>
    <s v="Civilt försvar inom hälso- och sjukvård"/>
    <n v="157.60779709709664"/>
    <n v="13.133983091424719"/>
    <m/>
  </r>
  <r>
    <x v="1"/>
    <s v=""/>
    <s v="2 Folkhälsopolitik"/>
    <n v="1789375"/>
    <n v="9"/>
    <n v="2"/>
    <x v="0"/>
    <x v="8"/>
    <x v="20"/>
    <m/>
    <s v="Folkhälsopolitik"/>
    <n v="169.63576055976978"/>
    <n v="14.136313379980814"/>
    <m/>
  </r>
  <r>
    <x v="1"/>
    <s v=""/>
    <s v="1 Folkhälsomyndigheten"/>
    <n v="537312"/>
    <n v="9"/>
    <n v="1"/>
    <x v="1"/>
    <x v="8"/>
    <x v="20"/>
    <m/>
    <s v="Folkhälsomyndigheten"/>
    <n v="50.938081608321916"/>
    <n v="4.244840134026826"/>
    <m/>
  </r>
  <r>
    <x v="1"/>
    <s v=""/>
    <s v="2 Insatser för vaccinberedskap"/>
    <n v="120500"/>
    <n v="9"/>
    <n v="2"/>
    <x v="1"/>
    <x v="8"/>
    <x v="20"/>
    <m/>
    <s v="Insatser för vaccinberedskap"/>
    <n v="11.423602736962492"/>
    <n v="0.95196689474687435"/>
    <m/>
  </r>
  <r>
    <x v="1"/>
    <s v=""/>
    <s v="3 Bidrag till WHO"/>
    <n v="59665"/>
    <n v="9"/>
    <n v="3"/>
    <x v="1"/>
    <x v="8"/>
    <x v="20"/>
    <m/>
    <s v="Bidrag till WHO"/>
    <n v="5.6563423842395606"/>
    <n v="0.47136186535329672"/>
    <m/>
  </r>
  <r>
    <x v="1"/>
    <s v=""/>
    <s v="4 Insatser mot hiv/aids och andra smittsamma sjukdomar"/>
    <n v="150502"/>
    <n v="9"/>
    <n v="4"/>
    <x v="1"/>
    <x v="8"/>
    <x v="20"/>
    <m/>
    <s v="Insatser mot hiv/aids och andra smittsamma sjukdomar"/>
    <n v="14.267842814259991"/>
    <n v="1.1889869011883325"/>
    <m/>
  </r>
  <r>
    <x v="1"/>
    <s v=""/>
    <s v="5 Åtgärder avseende alkohol, narkotika, dopning, tobak samt spel"/>
    <n v="90396"/>
    <n v="9"/>
    <n v="5"/>
    <x v="1"/>
    <x v="8"/>
    <x v="20"/>
    <m/>
    <s v="Åtgärder avseende alkohol, narkotika, dopning, tobak samt spel"/>
    <n v="8.5696928880536216"/>
    <n v="0.71414107400446847"/>
    <m/>
  </r>
  <r>
    <x v="1"/>
    <s v=""/>
    <s v="6 Stöd till främjande av en aktiv och meningsfull fritid för barn och unga"/>
    <n v="731000"/>
    <n v="9"/>
    <n v="6"/>
    <x v="1"/>
    <x v="8"/>
    <x v="20"/>
    <m/>
    <s v="Stöd till främjande av en aktiv och meningsfull fritid för barn och unga"/>
    <n v="69.300029881490303"/>
    <n v="5.7750024901241916"/>
    <m/>
  </r>
  <r>
    <x v="1"/>
    <s v=""/>
    <s v="7 Stöd för att förebygga ohälsa och ensamhet bland äldre"/>
    <n v="100000"/>
    <n v="9"/>
    <n v="7"/>
    <x v="1"/>
    <x v="8"/>
    <x v="20"/>
    <m/>
    <s v="Stöd för att förebygga ohälsa och ensamhet bland äldre"/>
    <n v="9.4801682464419024"/>
    <n v="0.79001402053682523"/>
    <m/>
  </r>
  <r>
    <x v="1"/>
    <s v=""/>
    <s v="3 Funktionshinderspolitik"/>
    <n v="257646"/>
    <n v="9"/>
    <n v="3"/>
    <x v="0"/>
    <x v="8"/>
    <x v="21"/>
    <m/>
    <s v="Funktionshinderspolitik"/>
    <n v="24.425274280227704"/>
    <n v="2.0354395233523088"/>
    <m/>
  </r>
  <r>
    <x v="1"/>
    <s v=""/>
    <s v="1 Myndigheten för delaktighet"/>
    <n v="68904"/>
    <n v="9"/>
    <n v="1"/>
    <x v="1"/>
    <x v="8"/>
    <x v="21"/>
    <m/>
    <s v="Myndigheten för delaktighet"/>
    <n v="6.5322151285283283"/>
    <n v="0.54435126071069406"/>
    <m/>
  </r>
  <r>
    <x v="1"/>
    <s v=""/>
    <s v="2 Bidrag till funktionshindersorganisationer"/>
    <n v="188742"/>
    <n v="9"/>
    <n v="2"/>
    <x v="1"/>
    <x v="8"/>
    <x v="21"/>
    <m/>
    <s v="Bidrag till funktionshindersorganisationer"/>
    <n v="17.893059151699376"/>
    <n v="1.4910882626416146"/>
    <m/>
  </r>
  <r>
    <x v="1"/>
    <s v=""/>
    <s v="4 Politik för sociala tjänster"/>
    <n v="40310200"/>
    <n v="9"/>
    <n v="4"/>
    <x v="0"/>
    <x v="8"/>
    <x v="22"/>
    <m/>
    <s v="Politik för sociala tjänster"/>
    <n v="3821.4747804772237"/>
    <n v="318.45623170643529"/>
    <m/>
  </r>
  <r>
    <x v="1"/>
    <s v=""/>
    <s v="1 Myndigheten för familjerätt och föräldraskapsstöd"/>
    <n v="35964"/>
    <n v="9"/>
    <n v="1"/>
    <x v="1"/>
    <x v="8"/>
    <x v="22"/>
    <m/>
    <s v="Myndigheten för familjerätt och föräldraskapsstöd"/>
    <n v="3.4094477081503656"/>
    <n v="0.28412064234586382"/>
    <m/>
  </r>
  <r>
    <x v="1"/>
    <s v=""/>
    <s v="2 Vissa statsbidrag inom funktionshindersområdet"/>
    <n v="778714"/>
    <n v="9"/>
    <n v="2"/>
    <x v="1"/>
    <x v="8"/>
    <x v="22"/>
    <m/>
    <s v="Vissa statsbidrag inom funktionshindersområdet"/>
    <n v="73.823397358597589"/>
    <n v="6.1519497798831324"/>
    <m/>
  </r>
  <r>
    <x v="1"/>
    <s v=""/>
    <s v="3 Bilstöd till personer med funktionsnedsättning"/>
    <n v="263237"/>
    <n v="9"/>
    <n v="3"/>
    <x v="1"/>
    <x v="8"/>
    <x v="22"/>
    <m/>
    <s v="Bilstöd till personer med funktionsnedsättning"/>
    <n v="24.955310486886269"/>
    <n v="2.0796092072405226"/>
    <m/>
  </r>
  <r>
    <x v="1"/>
    <s v=""/>
    <s v="4 Kostnader för statlig assistansersättning"/>
    <n v="26048418"/>
    <n v="9"/>
    <n v="4"/>
    <x v="1"/>
    <x v="8"/>
    <x v="22"/>
    <m/>
    <s v="Kostnader för statlig assistansersättning"/>
    <n v="2469.4338519364569"/>
    <n v="205.78615432803807"/>
    <m/>
  </r>
  <r>
    <x v="1"/>
    <s v=""/>
    <s v="5 Stimulansbidrag och åtgärder inom äldreområdet"/>
    <n v="9709790"/>
    <n v="9"/>
    <n v="5"/>
    <x v="1"/>
    <x v="8"/>
    <x v="22"/>
    <m/>
    <s v="Stimulansbidrag och åtgärder inom äldreområdet"/>
    <n v="920.50442837619119"/>
    <n v="76.708702364682594"/>
    <m/>
  </r>
  <r>
    <x v="1"/>
    <s v=""/>
    <s v="6 Statens institutionsstyrelse"/>
    <n v="2137276"/>
    <n v="9"/>
    <n v="6"/>
    <x v="1"/>
    <x v="8"/>
    <x v="22"/>
    <m/>
    <s v="Statens institutionsstyrelse"/>
    <n v="202.61736069082363"/>
    <n v="16.884780057568637"/>
    <m/>
  </r>
  <r>
    <x v="1"/>
    <s v=""/>
    <s v="7 Bidrag till utveckling av socialt arbete m.m."/>
    <n v="1336801"/>
    <n v="9"/>
    <n v="7"/>
    <x v="1"/>
    <x v="8"/>
    <x v="22"/>
    <m/>
    <s v="Bidrag till utveckling av socialt arbete m.m."/>
    <n v="126.73098392011781"/>
    <n v="10.560915326676485"/>
    <m/>
  </r>
  <r>
    <x v="1"/>
    <s v=""/>
    <s v="5 Barnrättspolitik"/>
    <n v="89762"/>
    <n v="9"/>
    <n v="5"/>
    <x v="0"/>
    <x v="8"/>
    <x v="23"/>
    <m/>
    <s v="Barnrättspolitik"/>
    <n v="8.5095886213711811"/>
    <n v="0.70913238511426513"/>
    <m/>
  </r>
  <r>
    <x v="1"/>
    <s v=""/>
    <s v="1 Barnombudsmannen"/>
    <n v="27501"/>
    <n v="9"/>
    <n v="1"/>
    <x v="1"/>
    <x v="8"/>
    <x v="23"/>
    <m/>
    <s v="Barnombudsmannen"/>
    <n v="2.6071410694539874"/>
    <n v="0.21726175578783227"/>
    <m/>
  </r>
  <r>
    <x v="1"/>
    <s v=""/>
    <s v="2 Barnets rättigheter"/>
    <n v="62261"/>
    <n v="9"/>
    <n v="2"/>
    <x v="1"/>
    <x v="8"/>
    <x v="23"/>
    <m/>
    <s v="Barnets rättigheter"/>
    <n v="5.9024475519171924"/>
    <n v="0.49187062932643272"/>
    <m/>
  </r>
  <r>
    <x v="1"/>
    <s v=""/>
    <s v="6 Forskningspolitik"/>
    <n v="875759"/>
    <n v="9"/>
    <n v="6"/>
    <x v="0"/>
    <x v="8"/>
    <x v="24"/>
    <m/>
    <s v="Forskningspolitik"/>
    <n v="83.023426633357133"/>
    <n v="6.9186188861130944"/>
    <m/>
  </r>
  <r>
    <x v="1"/>
    <s v=""/>
    <s v="1 Forskningsrådet för hälsa, arbetsliv och välfärd: Förvaltning"/>
    <n v="56256"/>
    <n v="9"/>
    <n v="1"/>
    <x v="1"/>
    <x v="8"/>
    <x v="24"/>
    <m/>
    <s v="Forskningsrådet för hälsa, arbetsliv och välfärd: Förvaltning"/>
    <n v="5.3331634487183566"/>
    <n v="0.4444302873931964"/>
    <m/>
  </r>
  <r>
    <x v="1"/>
    <s v=""/>
    <s v="2 Forskningsrådet för hälsa, arbetsliv och välfärd: Forskning"/>
    <n v="819503"/>
    <n v="9"/>
    <n v="2"/>
    <x v="1"/>
    <x v="8"/>
    <x v="24"/>
    <m/>
    <s v="Forskningsrådet för hälsa, arbetsliv och välfärd: Forskning"/>
    <n v="77.690263184638781"/>
    <n v="6.4741885987198984"/>
    <m/>
  </r>
  <r>
    <x v="1"/>
    <n v="10"/>
    <s v="Ekonomisk trygghet vid sjukdom och funktionsnedsättning"/>
    <n v="116907208"/>
    <n v="10"/>
    <s v=""/>
    <x v="0"/>
    <x v="9"/>
    <x v="0"/>
    <m/>
    <s v="trygghet vid sjukdom och funktionsnedsättning"/>
    <n v="11083.000010617787"/>
    <n v="923.58333421814893"/>
    <m/>
  </r>
  <r>
    <x v="1"/>
    <s v=""/>
    <s v="1 Ersättning vid sjukdom och funktionsnedsättning"/>
    <n v="107256656"/>
    <n v="10"/>
    <n v="1"/>
    <x v="0"/>
    <x v="9"/>
    <x v="25"/>
    <m/>
    <s v="Ersättning vid sjukdom och funktionsnedsättning"/>
    <n v="10168.111444307424"/>
    <n v="847.34262035895199"/>
    <m/>
  </r>
  <r>
    <x v="1"/>
    <s v=""/>
    <s v="1 Sjukpenning och rehabilitering m.m."/>
    <n v="49575487"/>
    <n v="10"/>
    <n v="1"/>
    <x v="1"/>
    <x v="9"/>
    <x v="25"/>
    <m/>
    <s v="Sjukpenning och rehabilitering m.m."/>
    <n v="4699.8395765929336"/>
    <n v="391.65329804941115"/>
    <m/>
  </r>
  <r>
    <x v="1"/>
    <s v=""/>
    <s v="2 Aktivitets- och sjukersättningar m.m."/>
    <n v="50131000"/>
    <n v="10"/>
    <n v="2"/>
    <x v="1"/>
    <x v="9"/>
    <x v="25"/>
    <m/>
    <s v="Aktivitets- och sjukersättningar m.m."/>
    <n v="4752.5031436237896"/>
    <n v="396.0419286353158"/>
    <m/>
  </r>
  <r>
    <x v="1"/>
    <s v=""/>
    <s v="3 Merkostnadsersättning och handikappersättning"/>
    <n v="1414000"/>
    <n v="10"/>
    <n v="3"/>
    <x v="1"/>
    <x v="9"/>
    <x v="25"/>
    <m/>
    <s v="Merkostnadsersättning och handikappersättning"/>
    <n v="134.0495790046885"/>
    <n v="11.170798250390709"/>
    <m/>
  </r>
  <r>
    <x v="1"/>
    <s v=""/>
    <s v="4 Arbetsskadeersättningar m.m."/>
    <n v="2375000"/>
    <n v="10"/>
    <n v="4"/>
    <x v="1"/>
    <x v="9"/>
    <x v="25"/>
    <m/>
    <s v="Arbetsskadeersättningar m.m."/>
    <n v="225.15399585299517"/>
    <n v="18.762832987749597"/>
    <m/>
  </r>
  <r>
    <x v="1"/>
    <s v=""/>
    <s v="5 Ersättning inom det statliga personskadeskyddet"/>
    <n v="36289"/>
    <n v="10"/>
    <n v="5"/>
    <x v="1"/>
    <x v="9"/>
    <x v="25"/>
    <m/>
    <s v="Ersättning inom det statliga personskadeskyddet"/>
    <n v="3.4402582549513019"/>
    <n v="0.28668818791260847"/>
    <m/>
  </r>
  <r>
    <x v="1"/>
    <s v=""/>
    <s v="6 Bidrag för sjukskrivningsprocessen"/>
    <n v="1416700"/>
    <n v="10"/>
    <n v="6"/>
    <x v="1"/>
    <x v="9"/>
    <x v="25"/>
    <m/>
    <s v="Bidrag för sjukskrivningsprocessen"/>
    <n v="134.30554354734244"/>
    <n v="11.192128628945204"/>
    <m/>
  </r>
  <r>
    <x v="1"/>
    <s v=""/>
    <s v="7 Ersättning för höga sjuklönekostnader"/>
    <n v="2308180"/>
    <n v="10"/>
    <n v="7"/>
    <x v="1"/>
    <x v="9"/>
    <x v="25"/>
    <m/>
    <s v="Ersättning för höga sjuklönekostnader"/>
    <n v="218.8193474307227"/>
    <n v="18.234945619226892"/>
    <m/>
  </r>
  <r>
    <x v="1"/>
    <s v=""/>
    <s v="2 Myndigheter"/>
    <n v="9650552"/>
    <n v="10"/>
    <n v="2"/>
    <x v="0"/>
    <x v="9"/>
    <x v="26"/>
    <m/>
    <s v="Myndigheter"/>
    <n v="914.8885663103639"/>
    <n v="76.240713859196987"/>
    <m/>
  </r>
  <r>
    <x v="1"/>
    <s v=""/>
    <s v="1 Försäkringskassan"/>
    <n v="9576282"/>
    <n v="10"/>
    <n v="1"/>
    <x v="1"/>
    <x v="9"/>
    <x v="26"/>
    <m/>
    <s v="Försäkringskassan"/>
    <n v="907.84764535373154"/>
    <n v="75.653970446144299"/>
    <m/>
  </r>
  <r>
    <x v="1"/>
    <s v=""/>
    <s v="2 Inspektionen för socialförsäkringen"/>
    <n v="74270"/>
    <n v="10"/>
    <n v="2"/>
    <x v="1"/>
    <x v="9"/>
    <x v="26"/>
    <m/>
    <s v="Inspektionen för socialförsäkringen"/>
    <n v="7.0409209566324007"/>
    <n v="0.58674341305270006"/>
    <m/>
  </r>
  <r>
    <x v="1"/>
    <n v="11"/>
    <s v="Ekonomisk trygghet vid ålderdom"/>
    <n v="60310483"/>
    <n v="11"/>
    <s v=""/>
    <x v="0"/>
    <x v="10"/>
    <x v="0"/>
    <m/>
    <s v="trygghet vid ålderdom"/>
    <n v="5717.5352586417412"/>
    <n v="476.46127155347841"/>
    <m/>
  </r>
  <r>
    <x v="1"/>
    <s v=""/>
    <s v="1 Ersättning vid ålderdom"/>
    <n v="59590300"/>
    <n v="11"/>
    <n v="1"/>
    <x v="0"/>
    <x v="10"/>
    <x v="27"/>
    <m/>
    <s v="Ersättning vid ålderdom"/>
    <n v="5649.2606985594684"/>
    <n v="470.77172487995568"/>
    <m/>
  </r>
  <r>
    <x v="1"/>
    <s v=""/>
    <s v="1 Garantipension till ålderspension"/>
    <n v="30228900"/>
    <n v="11"/>
    <n v="1"/>
    <x v="1"/>
    <x v="10"/>
    <x v="27"/>
    <m/>
    <s v="Garantipension till ålderspension"/>
    <n v="2865.7505790486762"/>
    <n v="238.81254825405634"/>
    <m/>
  </r>
  <r>
    <x v="1"/>
    <s v=""/>
    <s v="2 Efterlevandepensioner till vuxna"/>
    <n v="8175200"/>
    <n v="11"/>
    <n v="2"/>
    <x v="1"/>
    <x v="10"/>
    <x v="27"/>
    <m/>
    <s v="Efterlevandepensioner till vuxna"/>
    <n v="775.02271448311842"/>
    <n v="64.585226206926535"/>
    <m/>
  </r>
  <r>
    <x v="1"/>
    <s v=""/>
    <s v="3 Bostadstillägg till pensionärer"/>
    <n v="13809000"/>
    <n v="11"/>
    <n v="3"/>
    <x v="1"/>
    <x v="10"/>
    <x v="27"/>
    <m/>
    <s v="Bostadstillägg till pensionärer"/>
    <n v="1309.1164331511623"/>
    <n v="109.09303609593019"/>
    <m/>
  </r>
  <r>
    <x v="1"/>
    <s v=""/>
    <s v="4 Äldreförsörjningsstöd"/>
    <n v="1298200"/>
    <n v="11"/>
    <n v="4"/>
    <x v="1"/>
    <x v="10"/>
    <x v="27"/>
    <m/>
    <s v="Äldreförsörjningsstöd"/>
    <n v="123.07154417530877"/>
    <n v="10.255962014609064"/>
    <m/>
  </r>
  <r>
    <x v="1"/>
    <s v=""/>
    <s v="5 Inkomstpensionstillägg"/>
    <n v="6079000"/>
    <n v="11"/>
    <n v="5"/>
    <x v="1"/>
    <x v="10"/>
    <x v="27"/>
    <m/>
    <s v="Inkomstpensionstillägg"/>
    <n v="576.29942770120329"/>
    <n v="48.024952308433605"/>
    <m/>
  </r>
  <r>
    <x v="1"/>
    <s v=""/>
    <s v="2 Myndigheter"/>
    <n v="720183"/>
    <n v="11"/>
    <n v="2"/>
    <x v="0"/>
    <x v="10"/>
    <x v="26"/>
    <m/>
    <s v="Myndigheter"/>
    <n v="68.274560082272686"/>
    <n v="5.6895466735227238"/>
    <m/>
  </r>
  <r>
    <x v="1"/>
    <s v=""/>
    <s v="1 Pensionsmyndigheten"/>
    <n v="720183"/>
    <n v="11"/>
    <n v="1"/>
    <x v="1"/>
    <x v="10"/>
    <x v="26"/>
    <m/>
    <s v="Pensionsmyndigheten"/>
    <n v="68.274560082272686"/>
    <n v="5.6895466735227238"/>
    <m/>
  </r>
  <r>
    <x v="1"/>
    <n v="12"/>
    <s v="Ekonomisk trygghet för familjer och barn"/>
    <n v="106070732"/>
    <n v="12"/>
    <s v=""/>
    <x v="0"/>
    <x v="11"/>
    <x v="0"/>
    <m/>
    <s v="trygghet för familjer och barn"/>
    <n v="10055.68385383249"/>
    <n v="837.9736544860408"/>
    <m/>
  </r>
  <r>
    <x v="1"/>
    <s v=""/>
    <s v="1 Barnbidrag"/>
    <n v="33074824"/>
    <n v="12"/>
    <n v="1"/>
    <x v="1"/>
    <x v="11"/>
    <x v="28"/>
    <m/>
    <s v="Barnbidrag"/>
    <n v="3135.5489624145453"/>
    <n v="261.29574686787879"/>
    <m/>
  </r>
  <r>
    <x v="1"/>
    <s v=""/>
    <s v="2 Föräldraförsäkring"/>
    <n v="50521438"/>
    <n v="12"/>
    <n v="2"/>
    <x v="1"/>
    <x v="11"/>
    <x v="28"/>
    <m/>
    <s v="Föräldraförsäkring"/>
    <n v="4789.5173229218326"/>
    <n v="399.12644357681938"/>
    <m/>
  </r>
  <r>
    <x v="1"/>
    <s v=""/>
    <s v="3 Underhållsstöd"/>
    <n v="2798382"/>
    <n v="12"/>
    <n v="3"/>
    <x v="1"/>
    <x v="11"/>
    <x v="28"/>
    <m/>
    <s v="Underhållsstöd"/>
    <n v="265.29132177814586"/>
    <n v="22.107610148178821"/>
    <m/>
  </r>
  <r>
    <x v="1"/>
    <s v=""/>
    <s v="4 Adoptionsbidrag"/>
    <n v="14784"/>
    <n v="12"/>
    <n v="4"/>
    <x v="1"/>
    <x v="11"/>
    <x v="28"/>
    <m/>
    <s v="Adoptionsbidrag"/>
    <n v="1.4015480735539709"/>
    <n v="0.11679567279616425"/>
    <m/>
  </r>
  <r>
    <x v="1"/>
    <s v=""/>
    <s v="5 Barnpension och efterlevandestöd"/>
    <n v="1097900"/>
    <n v="12"/>
    <n v="5"/>
    <x v="1"/>
    <x v="11"/>
    <x v="28"/>
    <m/>
    <s v="Barnpension och efterlevandestöd"/>
    <n v="104.08276717768564"/>
    <n v="8.6735639314738027"/>
    <m/>
  </r>
  <r>
    <x v="1"/>
    <s v=""/>
    <s v="6 Omvårdnadsbidrag och vårdbidrag"/>
    <n v="5234340"/>
    <n v="12"/>
    <n v="6"/>
    <x v="1"/>
    <x v="11"/>
    <x v="28"/>
    <m/>
    <s v="Omvårdnadsbidrag och vårdbidrag"/>
    <n v="496.22423859080709"/>
    <n v="41.352019882567255"/>
    <m/>
  </r>
  <r>
    <x v="1"/>
    <s v=""/>
    <s v="7 Pensionsrätt för barnår"/>
    <n v="8971900"/>
    <n v="12"/>
    <n v="7"/>
    <x v="1"/>
    <x v="11"/>
    <x v="28"/>
    <m/>
    <s v="Pensionsrätt för barnår"/>
    <n v="850.551214902521"/>
    <n v="70.879267908543412"/>
    <m/>
  </r>
  <r>
    <x v="1"/>
    <s v=""/>
    <s v="8 Bostadsbidrag"/>
    <n v="4357164"/>
    <n v="12"/>
    <n v="8"/>
    <x v="1"/>
    <x v="11"/>
    <x v="28"/>
    <m/>
    <s v="Bostadsbidrag"/>
    <n v="413.06647797339787"/>
    <n v="34.422206497783158"/>
    <m/>
  </r>
  <r>
    <x v="1"/>
    <n v="13"/>
    <s v="Integration och jämställdhet"/>
    <n v="4018388"/>
    <n v="13"/>
    <s v=""/>
    <x v="0"/>
    <x v="27"/>
    <x v="0"/>
    <m/>
    <s v="och jämställdhet"/>
    <n v="380.9499431948318"/>
    <n v="31.745828599569318"/>
    <m/>
  </r>
  <r>
    <x v="1"/>
    <s v=""/>
    <s v="1 Integration"/>
    <n v="2879351"/>
    <n v="13"/>
    <n v="1"/>
    <x v="0"/>
    <x v="27"/>
    <x v="71"/>
    <m/>
    <s v="Integration"/>
    <n v="272.9673192056074"/>
    <n v="22.747276600467284"/>
    <m/>
  </r>
  <r>
    <x v="1"/>
    <s v=""/>
    <s v="1 Integrationsåtgärder"/>
    <n v="103125"/>
    <n v="13"/>
    <n v="1"/>
    <x v="1"/>
    <x v="27"/>
    <x v="71"/>
    <m/>
    <s v="Integrationsåtgärder"/>
    <n v="9.7764235041432119"/>
    <n v="0.81470195867860096"/>
    <m/>
  </r>
  <r>
    <x v="1"/>
    <s v=""/>
    <s v="2 Kommunersättningar vid flyktingmottagande"/>
    <n v="2776226"/>
    <n v="13"/>
    <n v="2"/>
    <x v="1"/>
    <x v="27"/>
    <x v="71"/>
    <m/>
    <s v="Kommunersättningar vid flyktingmottagande"/>
    <n v="263.19089570146417"/>
    <n v="21.93257464178868"/>
    <m/>
  </r>
  <r>
    <x v="1"/>
    <s v=""/>
    <s v="2 Diskriminering"/>
    <n v="249426"/>
    <n v="13"/>
    <n v="2"/>
    <x v="0"/>
    <x v="27"/>
    <x v="30"/>
    <m/>
    <s v="Diskriminering"/>
    <n v="23.646004450370178"/>
    <n v="1.9705003708641815"/>
    <m/>
  </r>
  <r>
    <x v="1"/>
    <s v=""/>
    <s v="1 Diskrimineringsombudsmannen"/>
    <n v="138507"/>
    <n v="13"/>
    <n v="1"/>
    <x v="1"/>
    <x v="27"/>
    <x v="30"/>
    <m/>
    <s v="Diskrimineringsombudsmannen"/>
    <n v="13.130696633099285"/>
    <n v="1.0942247194249404"/>
    <m/>
  </r>
  <r>
    <x v="1"/>
    <s v=""/>
    <s v="2 Åtgärder mot diskriminering och rasism m.m."/>
    <n v="110919"/>
    <n v="13"/>
    <n v="2"/>
    <x v="1"/>
    <x v="27"/>
    <x v="30"/>
    <m/>
    <s v="Åtgärder mot diskriminering och rasism m.m."/>
    <n v="10.515307817270893"/>
    <n v="0.87627565143924102"/>
    <m/>
  </r>
  <r>
    <x v="1"/>
    <s v=""/>
    <s v="3 Jämställdhet"/>
    <n v="796611"/>
    <n v="13"/>
    <n v="3"/>
    <x v="0"/>
    <x v="27"/>
    <x v="31"/>
    <m/>
    <s v="Jämställdhet"/>
    <n v="75.520063069663308"/>
    <n v="6.2933385891386093"/>
    <m/>
  </r>
  <r>
    <x v="1"/>
    <s v=""/>
    <s v="1 Särskilda jämställdhetsåtgärder"/>
    <n v="675039"/>
    <n v="13"/>
    <n v="1"/>
    <x v="1"/>
    <x v="27"/>
    <x v="31"/>
    <m/>
    <s v="Särskilda jämställdhetsåtgärder"/>
    <n v="63.994832929098955"/>
    <n v="5.3329027440915793"/>
    <m/>
  </r>
  <r>
    <x v="1"/>
    <s v=""/>
    <s v="2 Jämställdhetsmyndigheten"/>
    <n v="73409"/>
    <n v="13"/>
    <n v="2"/>
    <x v="1"/>
    <x v="27"/>
    <x v="31"/>
    <m/>
    <s v="Jämställdhetsmyndigheten"/>
    <n v="6.9592967080305357"/>
    <n v="0.57994139233587794"/>
    <m/>
  </r>
  <r>
    <x v="1"/>
    <s v=""/>
    <s v="3 Bidrag för kvinnors organisering"/>
    <n v="48163"/>
    <n v="13"/>
    <n v="3"/>
    <x v="1"/>
    <x v="27"/>
    <x v="31"/>
    <m/>
    <s v="Bidrag för kvinnors organisering"/>
    <n v="4.5659334325338135"/>
    <n v="0.38049445271115112"/>
    <m/>
  </r>
  <r>
    <x v="1"/>
    <s v=""/>
    <s v="4 Utanförskap"/>
    <n v="93000"/>
    <n v="13"/>
    <n v="4"/>
    <x v="0"/>
    <x v="27"/>
    <x v="72"/>
    <m/>
    <s v="Utanförskap"/>
    <n v="8.816556469190969"/>
    <n v="0.73471303909924746"/>
    <m/>
  </r>
  <r>
    <x v="1"/>
    <s v=""/>
    <s v="1 Åtgärder mot utanförskap"/>
    <n v="93000"/>
    <n v="13"/>
    <n v="1"/>
    <x v="1"/>
    <x v="27"/>
    <x v="72"/>
    <m/>
    <s v="Åtgärder mot utanförskap"/>
    <n v="8.816556469190969"/>
    <n v="0.73471303909924746"/>
    <m/>
  </r>
  <r>
    <x v="1"/>
    <n v="14"/>
    <s v="Arbetsmarknad och arbetsliv"/>
    <n v="92059399"/>
    <n v="14"/>
    <s v=""/>
    <x v="0"/>
    <x v="13"/>
    <x v="0"/>
    <m/>
    <s v="och arbetsliv"/>
    <n v="8727.3859118632536"/>
    <n v="727.2821593219378"/>
    <m/>
  </r>
  <r>
    <x v="1"/>
    <s v=""/>
    <s v="1 Arbetsmarknad"/>
    <n v="90909455"/>
    <n v="14"/>
    <n v="1"/>
    <x v="0"/>
    <x v="13"/>
    <x v="33"/>
    <m/>
    <s v="Arbetsmarknad"/>
    <n v="8618.3692859233906"/>
    <n v="718.19744049361589"/>
    <m/>
  </r>
  <r>
    <x v="1"/>
    <s v=""/>
    <s v="1 Arbetsförmedlingens förvaltningskostnader"/>
    <n v="7392656"/>
    <n v="14"/>
    <n v="1"/>
    <x v="1"/>
    <x v="13"/>
    <x v="33"/>
    <m/>
    <s v="Arbetsförmedlingens förvaltningskostnader"/>
    <n v="700.8362266806821"/>
    <n v="58.403018890056842"/>
    <m/>
  </r>
  <r>
    <x v="1"/>
    <s v=""/>
    <s v="2 Bidrag till arbetslöshetsersättning och aktivitetsstöd"/>
    <n v="42525610"/>
    <n v="14"/>
    <n v="2"/>
    <x v="1"/>
    <x v="13"/>
    <x v="33"/>
    <m/>
    <s v="Bidrag till arbetslöshetsersättning och aktivitetsstöd"/>
    <n v="4031.4993758257224"/>
    <n v="335.95828131881018"/>
    <m/>
  </r>
  <r>
    <x v="1"/>
    <s v=""/>
    <s v="3 Kostnader för arbetsmarknadspolitiska program och insatser"/>
    <n v="7225952"/>
    <n v="14"/>
    <n v="3"/>
    <x v="1"/>
    <x v="13"/>
    <x v="33"/>
    <m/>
    <s v="Kostnader för arbetsmarknadspolitiska program och insatser"/>
    <n v="685.03240700713354"/>
    <n v="57.086033917261126"/>
    <m/>
  </r>
  <r>
    <x v="1"/>
    <s v=""/>
    <s v="4 Lönebidrag och Samhall m.m."/>
    <n v="20806041"/>
    <n v="14"/>
    <n v="4"/>
    <x v="1"/>
    <x v="13"/>
    <x v="33"/>
    <m/>
    <s v="Lönebidrag och Samhall m.m."/>
    <n v="1972.4476922236831"/>
    <n v="164.37064101864027"/>
    <m/>
  </r>
  <r>
    <x v="1"/>
    <s v=""/>
    <s v="5 Rådet för Europeiska socialfonden i Sverige"/>
    <n v="133466"/>
    <n v="14"/>
    <n v="5"/>
    <x v="1"/>
    <x v="13"/>
    <x v="33"/>
    <m/>
    <s v="Rådet för Europeiska socialfonden i Sverige"/>
    <n v="12.65280135179615"/>
    <n v="1.0544001126496791"/>
    <m/>
  </r>
  <r>
    <x v="1"/>
    <s v=""/>
    <s v="6 Europeiska socialfonden m.m. för perioden 2014-2020"/>
    <n v="100100"/>
    <n v="14"/>
    <n v="6"/>
    <x v="1"/>
    <x v="13"/>
    <x v="33"/>
    <m/>
    <s v="Europeiska socialfonden m.m. för perioden 2014-2020"/>
    <n v="9.4896484146883449"/>
    <n v="0.79080403455736203"/>
    <m/>
  </r>
  <r>
    <x v="1"/>
    <s v=""/>
    <s v="7 Europeiska socialfonden+ m.m. för perioden 2021–2027"/>
    <n v="1387000"/>
    <n v="14"/>
    <n v="7"/>
    <x v="1"/>
    <x v="13"/>
    <x v="33"/>
    <m/>
    <s v="Europeiska socialfonden+ m.m. för perioden 2021–2027"/>
    <n v="131.48993357814919"/>
    <n v="10.957494464845766"/>
    <m/>
  </r>
  <r>
    <x v="1"/>
    <s v=""/>
    <s v="8 Institutet för arbetsmarknads- och utbildningspolitisk utvärdering"/>
    <n v="46953"/>
    <n v="14"/>
    <n v="8"/>
    <x v="1"/>
    <x v="13"/>
    <x v="33"/>
    <m/>
    <s v="Institutet för arbetsmarknads- och utbildningspolitisk utvärdering"/>
    <n v="4.4512233967518666"/>
    <n v="0.37093528306265555"/>
    <m/>
  </r>
  <r>
    <x v="1"/>
    <s v=""/>
    <s v="9 Inspektionen för arbetslöshetsförsäkringen"/>
    <n v="82557"/>
    <n v="14"/>
    <n v="9"/>
    <x v="1"/>
    <x v="13"/>
    <x v="33"/>
    <m/>
    <s v="Inspektionen för arbetslöshetsförsäkringen"/>
    <n v="7.8265424992150416"/>
    <n v="0.65221187493458677"/>
    <m/>
  </r>
  <r>
    <x v="1"/>
    <s v=""/>
    <s v="10 Bidrag till administration av grundbeloppet"/>
    <n v="62184"/>
    <n v="14"/>
    <n v="10"/>
    <x v="1"/>
    <x v="13"/>
    <x v="33"/>
    <m/>
    <s v="Bidrag till administration av grundbeloppet"/>
    <n v="5.8951478223674325"/>
    <n v="0.49126231853061936"/>
    <m/>
  </r>
  <r>
    <x v="1"/>
    <s v=""/>
    <s v="11 Bidrag till Stiftelsen Utbildning Nordkalotten"/>
    <n v="8303"/>
    <n v="14"/>
    <n v="11"/>
    <x v="1"/>
    <x v="13"/>
    <x v="33"/>
    <m/>
    <s v="Bidrag till Stiftelsen Utbildning Nordkalotten"/>
    <n v="0.78713836950207117"/>
    <n v="6.5594864125172597E-2"/>
    <m/>
  </r>
  <r>
    <x v="1"/>
    <s v=""/>
    <s v="12 Bidrag till lönegarantiersättning"/>
    <n v="1800000"/>
    <n v="14"/>
    <n v="12"/>
    <x v="1"/>
    <x v="13"/>
    <x v="33"/>
    <m/>
    <s v="Bidrag till lönegarantiersättning"/>
    <n v="170.64302843595425"/>
    <n v="14.220252369662854"/>
    <m/>
  </r>
  <r>
    <x v="1"/>
    <s v=""/>
    <s v="13 Nystartsjobb, etableringsjobb och stöd för yrkesintroduktionsanställningar"/>
    <n v="5342163"/>
    <n v="14"/>
    <n v="13"/>
    <x v="1"/>
    <x v="13"/>
    <x v="33"/>
    <m/>
    <s v="Nystartsjobb, etableringsjobb och stöd för yrkesintroduktionsanställningar"/>
    <n v="506.44604039916811"/>
    <n v="42.203836699930676"/>
    <m/>
  </r>
  <r>
    <x v="1"/>
    <s v=""/>
    <s v="14 Etableringsersättning till vissa nyanlända invandrare"/>
    <n v="865470"/>
    <n v="14"/>
    <n v="14"/>
    <x v="1"/>
    <x v="13"/>
    <x v="33"/>
    <m/>
    <s v="Etableringsersättning till vissa nyanlända invandrare"/>
    <n v="82.048012122480728"/>
    <n v="6.8373343435400606"/>
    <m/>
  </r>
  <r>
    <x v="1"/>
    <s v=""/>
    <s v="15 Omställnings- och kompetensstöd genom den offentliga omställningsorganisationen"/>
    <n v="3131000"/>
    <n v="14"/>
    <n v="15"/>
    <x v="1"/>
    <x v="13"/>
    <x v="33"/>
    <m/>
    <s v="Omställnings- och kompetensstöd genom den offentliga omställningsorganisationen"/>
    <n v="296.82406779609596"/>
    <n v="24.735338983007995"/>
    <m/>
  </r>
  <r>
    <x v="1"/>
    <s v=""/>
    <s v="2 Arbetsliv"/>
    <n v="1149944"/>
    <n v="14"/>
    <n v="2"/>
    <x v="0"/>
    <x v="13"/>
    <x v="34"/>
    <m/>
    <s v="Arbetsliv"/>
    <n v="109.01662593986387"/>
    <n v="9.0847188283219893"/>
    <m/>
  </r>
  <r>
    <x v="1"/>
    <s v=""/>
    <s v="1 Arbetsmiljöverket"/>
    <n v="855697"/>
    <n v="14"/>
    <n v="1"/>
    <x v="1"/>
    <x v="13"/>
    <x v="34"/>
    <m/>
    <s v="Arbetsmiljöverket"/>
    <n v="81.121515279755968"/>
    <n v="6.7601262733129976"/>
    <m/>
  </r>
  <r>
    <x v="1"/>
    <s v=""/>
    <s v="2 Arbetsdomstolen"/>
    <n v="36798"/>
    <n v="14"/>
    <n v="2"/>
    <x v="1"/>
    <x v="13"/>
    <x v="34"/>
    <m/>
    <s v="Arbetsdomstolen"/>
    <n v="3.4885123113256911"/>
    <n v="0.29070935927714092"/>
    <m/>
  </r>
  <r>
    <x v="1"/>
    <s v=""/>
    <s v="3 Internationella arbetsorganisationen (ILO)"/>
    <n v="33722"/>
    <n v="14"/>
    <n v="3"/>
    <x v="1"/>
    <x v="13"/>
    <x v="34"/>
    <m/>
    <s v="Internationella arbetsorganisationen (ILO)"/>
    <n v="3.1969023360651381"/>
    <n v="0.26640852800542819"/>
    <m/>
  </r>
  <r>
    <x v="1"/>
    <s v=""/>
    <s v="4 Medlingsinstitutet"/>
    <n v="60571"/>
    <n v="14"/>
    <n v="4"/>
    <x v="1"/>
    <x v="13"/>
    <x v="34"/>
    <m/>
    <s v="Medlingsinstitutet"/>
    <n v="5.7422327085523248"/>
    <n v="0.47851939237936042"/>
    <m/>
  </r>
  <r>
    <x v="1"/>
    <s v=""/>
    <s v="5 Myndigheten för arbetsmiljökunskap"/>
    <n v="51156"/>
    <n v="14"/>
    <n v="5"/>
    <x v="1"/>
    <x v="13"/>
    <x v="34"/>
    <m/>
    <s v="Myndigheten för arbetsmiljökunskap"/>
    <n v="4.8496748681498199"/>
    <n v="0.40413957234581832"/>
    <m/>
  </r>
  <r>
    <x v="1"/>
    <s v=""/>
    <s v="6 Regional skyddsombudsverksamhet"/>
    <n v="112000"/>
    <n v="14"/>
    <n v="6"/>
    <x v="1"/>
    <x v="13"/>
    <x v="34"/>
    <m/>
    <s v="Regional skyddsombudsverksamhet"/>
    <n v="10.61778843601493"/>
    <n v="0.88481570300124412"/>
    <m/>
  </r>
  <r>
    <x v="1"/>
    <n v="15"/>
    <s v="Studiestöd"/>
    <n v="30545170"/>
    <n v="15"/>
    <s v=""/>
    <x v="0"/>
    <x v="14"/>
    <x v="0"/>
    <m/>
    <s v=""/>
    <n v="2895.7335071616981"/>
    <n v="241.31112559680818"/>
    <m/>
  </r>
  <r>
    <x v="1"/>
    <s v=""/>
    <s v="1 Studiehjälp"/>
    <n v="4518262"/>
    <n v="15"/>
    <n v="1"/>
    <x v="1"/>
    <x v="14"/>
    <x v="35"/>
    <m/>
    <s v="Studiehjälp"/>
    <n v="428.33883941505081"/>
    <n v="35.694903284587568"/>
    <m/>
  </r>
  <r>
    <x v="1"/>
    <s v=""/>
    <s v="2 Studiemedel"/>
    <n v="20207017"/>
    <n v="15"/>
    <n v="2"/>
    <x v="1"/>
    <x v="14"/>
    <x v="35"/>
    <m/>
    <s v="Studiemedel"/>
    <n v="1915.6592091871171"/>
    <n v="159.63826743225977"/>
    <m/>
  </r>
  <r>
    <x v="1"/>
    <s v=""/>
    <s v="3 Omställningsstudiestöd"/>
    <n v="2836000"/>
    <n v="15"/>
    <n v="3"/>
    <x v="1"/>
    <x v="14"/>
    <x v="35"/>
    <m/>
    <s v="Omställningsstudiestöd"/>
    <n v="268.85757146909236"/>
    <n v="22.404797622424365"/>
    <m/>
  </r>
  <r>
    <x v="1"/>
    <s v=""/>
    <s v="4 Statens utgifter för räntor på studielån"/>
    <n v="1307129"/>
    <n v="15"/>
    <n v="4"/>
    <x v="1"/>
    <x v="14"/>
    <x v="35"/>
    <m/>
    <s v="Statens utgifter för räntor på studielån"/>
    <n v="123.91802839803357"/>
    <n v="10.326502366502798"/>
    <m/>
  </r>
  <r>
    <x v="1"/>
    <s v=""/>
    <s v="5 Bidrag till kostnader vid viss gymnasieutbildning och vid viss föräldrautbildning i teckenspråk"/>
    <n v="62150"/>
    <n v="15"/>
    <n v="5"/>
    <x v="1"/>
    <x v="14"/>
    <x v="35"/>
    <m/>
    <s v="Bidrag till kostnader vid viss gymnasieutbildning och vid viss föräldrautbildning i teckenspråk"/>
    <n v="5.8919245651636425"/>
    <n v="0.49099371376363687"/>
    <m/>
  </r>
  <r>
    <x v="1"/>
    <s v=""/>
    <s v="6 Bidrag till vissa studiesociala ändamål"/>
    <n v="27000"/>
    <n v="15"/>
    <n v="6"/>
    <x v="1"/>
    <x v="14"/>
    <x v="35"/>
    <m/>
    <s v="Bidrag till vissa studiesociala ändamål"/>
    <n v="2.5596454265393138"/>
    <n v="0.21330378554494281"/>
    <m/>
  </r>
  <r>
    <x v="1"/>
    <s v=""/>
    <s v="7 Studiestartsstöd"/>
    <n v="400000"/>
    <n v="15"/>
    <n v="7"/>
    <x v="1"/>
    <x v="14"/>
    <x v="35"/>
    <m/>
    <s v="Studiestartsstöd"/>
    <n v="37.920672985767609"/>
    <n v="3.1600560821473009"/>
    <m/>
  </r>
  <r>
    <x v="1"/>
    <s v=""/>
    <s v="8 Centrala studiestödsnämnden"/>
    <n v="1168916"/>
    <n v="15"/>
    <n v="8"/>
    <x v="1"/>
    <x v="14"/>
    <x v="35"/>
    <m/>
    <s v="Centrala studiestödsnämnden"/>
    <n v="110.81520345957883"/>
    <n v="9.2346002882982354"/>
    <m/>
  </r>
  <r>
    <x v="1"/>
    <s v=""/>
    <s v="9 Överklagandenämnden för studiestöd"/>
    <n v="18696"/>
    <n v="15"/>
    <n v="9"/>
    <x v="1"/>
    <x v="14"/>
    <x v="35"/>
    <m/>
    <s v="Överklagandenämnden för studiestöd"/>
    <n v="1.7724122553547781"/>
    <n v="0.14770102127956483"/>
    <m/>
  </r>
  <r>
    <x v="1"/>
    <n v="16"/>
    <s v="Utbildning och universitetsforskning"/>
    <n v="99461047"/>
    <n v="16"/>
    <s v=""/>
    <x v="0"/>
    <x v="15"/>
    <x v="0"/>
    <m/>
    <s v="och universitetsforskning"/>
    <n v="9429.0745952726556"/>
    <n v="785.7562162727213"/>
    <m/>
  </r>
  <r>
    <x v="1"/>
    <s v=""/>
    <s v="1 Barn-, ungdoms- och vuxenutbildning"/>
    <n v="35252259"/>
    <n v="16"/>
    <n v="1"/>
    <x v="0"/>
    <x v="15"/>
    <x v="36"/>
    <m/>
    <s v="Barn-, ungdoms- och vuxenutbildning"/>
    <n v="3341.9734638714576"/>
    <n v="278.49778865595482"/>
    <m/>
  </r>
  <r>
    <x v="1"/>
    <s v=""/>
    <s v="1 Statens skolverk"/>
    <n v="1348018"/>
    <n v="16"/>
    <n v="1"/>
    <x v="1"/>
    <x v="15"/>
    <x v="36"/>
    <m/>
    <s v="Statens skolverk"/>
    <n v="127.7943743923212"/>
    <n v="10.6495311993601"/>
    <m/>
  </r>
  <r>
    <x v="1"/>
    <s v=""/>
    <s v="2 Statens skolinspektion"/>
    <n v="582489"/>
    <n v="16"/>
    <n v="2"/>
    <x v="1"/>
    <x v="15"/>
    <x v="36"/>
    <m/>
    <s v="Statens skolinspektion"/>
    <n v="55.220937217016974"/>
    <n v="4.6017447680847479"/>
    <m/>
  </r>
  <r>
    <x v="1"/>
    <s v=""/>
    <s v="3 Specialpedagogiska skolmyndigheten"/>
    <n v="839768"/>
    <n v="16"/>
    <n v="3"/>
    <x v="1"/>
    <x v="15"/>
    <x v="36"/>
    <m/>
    <s v="Specialpedagogiska skolmyndigheten"/>
    <n v="79.611419279780236"/>
    <n v="6.6342849399816863"/>
    <m/>
  </r>
  <r>
    <x v="1"/>
    <s v=""/>
    <s v="4 Sameskolstyrelsen"/>
    <n v="61499"/>
    <n v="16"/>
    <n v="4"/>
    <x v="1"/>
    <x v="15"/>
    <x v="36"/>
    <m/>
    <s v="Sameskolstyrelsen"/>
    <n v="5.8302086698793056"/>
    <n v="0.48585072248994216"/>
    <m/>
  </r>
  <r>
    <x v="1"/>
    <s v=""/>
    <s v="5 Utveckling av skolväsendet och annan pedagogisk verksamhet"/>
    <n v="4417385"/>
    <n v="16"/>
    <n v="5"/>
    <x v="1"/>
    <x v="15"/>
    <x v="36"/>
    <m/>
    <s v="Utveckling av skolväsendet och annan pedagogisk verksamhet"/>
    <n v="418.77553009308764"/>
    <n v="34.897960841090637"/>
    <m/>
  </r>
  <r>
    <x v="1"/>
    <s v=""/>
    <s v="6 Statligt stöd till särskild utbildning i gymnasieskolan"/>
    <n v="269837"/>
    <n v="16"/>
    <n v="6"/>
    <x v="1"/>
    <x v="15"/>
    <x v="36"/>
    <m/>
    <s v="Statligt stöd till särskild utbildning i gymnasieskolan"/>
    <n v="25.581001591151434"/>
    <n v="2.1317501325959527"/>
    <m/>
  </r>
  <r>
    <x v="1"/>
    <s v=""/>
    <s v="7 Maxtaxa i förskola, fritidshem och annan pedagogisk verksamhet samt kvalitetshöjande åtgärder inom förskola"/>
    <n v="4960000"/>
    <n v="16"/>
    <n v="7"/>
    <x v="1"/>
    <x v="15"/>
    <x v="36"/>
    <m/>
    <s v="Maxtaxa i förskola, fritidshem och annan pedagogisk verksamhet samt kvalitetshöjande åtgärder inom förskola"/>
    <n v="470.21634502351833"/>
    <n v="39.184695418626525"/>
    <m/>
  </r>
  <r>
    <x v="1"/>
    <s v=""/>
    <s v="8 Bidrag till viss verksamhet inom skolväsendet, m.m."/>
    <n v="205720"/>
    <n v="16"/>
    <n v="8"/>
    <x v="1"/>
    <x v="15"/>
    <x v="36"/>
    <m/>
    <s v="Bidrag till viss verksamhet inom skolväsendet, m.m."/>
    <n v="19.502602116580281"/>
    <n v="1.6252168430483567"/>
    <m/>
  </r>
  <r>
    <x v="1"/>
    <s v=""/>
    <s v="9 Bidrag till svensk undervisning i utlandet"/>
    <n v="112082"/>
    <n v="16"/>
    <n v="9"/>
    <x v="1"/>
    <x v="15"/>
    <x v="36"/>
    <m/>
    <s v="Bidrag till svensk undervisning i utlandet"/>
    <n v="10.625562173977013"/>
    <n v="0.88546351449808436"/>
    <m/>
  </r>
  <r>
    <x v="1"/>
    <s v=""/>
    <s v="10 Fortbildning av lärare och förskolepersonal"/>
    <n v="1078526"/>
    <n v="16"/>
    <n v="10"/>
    <x v="1"/>
    <x v="15"/>
    <x v="36"/>
    <m/>
    <s v="Fortbildning av lärare och förskolepersonal"/>
    <n v="102.24607938161999"/>
    <n v="8.520506615135"/>
    <m/>
  </r>
  <r>
    <x v="1"/>
    <s v=""/>
    <s v="11 Skolforskningsinstitutet"/>
    <n v="35699"/>
    <n v="16"/>
    <n v="11"/>
    <x v="1"/>
    <x v="15"/>
    <x v="36"/>
    <m/>
    <s v="Skolforskningsinstitutet"/>
    <n v="3.3843252622972946"/>
    <n v="0.2820271051914412"/>
    <m/>
  </r>
  <r>
    <x v="1"/>
    <s v=""/>
    <s v="12 Praktiknära skolforskning"/>
    <n v="36043"/>
    <n v="16"/>
    <n v="12"/>
    <x v="1"/>
    <x v="15"/>
    <x v="36"/>
    <m/>
    <s v="Praktiknära skolforskning"/>
    <n v="3.4169370410650548"/>
    <n v="0.28474475342208788"/>
    <m/>
  </r>
  <r>
    <x v="1"/>
    <s v=""/>
    <s v="13 Bidrag till lärarlöner"/>
    <n v="4875000"/>
    <n v="16"/>
    <n v="13"/>
    <x v="1"/>
    <x v="15"/>
    <x v="36"/>
    <m/>
    <s v="Bidrag till lärarlöner"/>
    <n v="462.15820201404273"/>
    <n v="38.513183501170225"/>
    <m/>
  </r>
  <r>
    <x v="1"/>
    <s v=""/>
    <s v="14 Särskilda insatser inom skolområdet"/>
    <n v="203418"/>
    <n v="16"/>
    <n v="14"/>
    <x v="1"/>
    <x v="15"/>
    <x v="36"/>
    <m/>
    <s v="Särskilda insatser inom skolområdet"/>
    <n v="19.284368643547189"/>
    <n v="1.6070307202955991"/>
    <m/>
  </r>
  <r>
    <x v="1"/>
    <s v=""/>
    <s v="15 Statligt stöd för stärkt kunskapsutveckling"/>
    <n v="7478000"/>
    <n v="16"/>
    <n v="15"/>
    <x v="1"/>
    <x v="15"/>
    <x v="36"/>
    <m/>
    <s v="Statligt stöd för stärkt kunskapsutveckling"/>
    <n v="708.92698146892542"/>
    <n v="59.077248455743785"/>
    <m/>
  </r>
  <r>
    <x v="1"/>
    <s v=""/>
    <s v="16 Bidrag till vissa studier"/>
    <n v="17525"/>
    <n v="16"/>
    <n v="16"/>
    <x v="1"/>
    <x v="15"/>
    <x v="36"/>
    <m/>
    <s v="Bidrag till vissa studier"/>
    <n v="1.6613994851889433"/>
    <n v="0.13844995709907862"/>
    <m/>
  </r>
  <r>
    <x v="1"/>
    <s v=""/>
    <s v="17 Statligt stöd till vuxenutbildning"/>
    <n v="4568622"/>
    <n v="16"/>
    <n v="17"/>
    <x v="1"/>
    <x v="15"/>
    <x v="36"/>
    <m/>
    <s v="Statligt stöd till vuxenutbildning"/>
    <n v="433.11305214395895"/>
    <n v="36.092754345329915"/>
    <m/>
  </r>
  <r>
    <x v="1"/>
    <s v=""/>
    <s v="18 Myndigheten för yrkeshögskolan"/>
    <n v="152245"/>
    <n v="16"/>
    <n v="18"/>
    <x v="1"/>
    <x v="15"/>
    <x v="36"/>
    <m/>
    <s v="Myndigheten för yrkeshögskolan"/>
    <n v="14.433082146795474"/>
    <n v="1.2027568455662896"/>
    <m/>
  </r>
  <r>
    <x v="1"/>
    <s v=""/>
    <s v="19 Statligt stöd till yrkeshögskoleutbildning"/>
    <n v="4010383"/>
    <n v="16"/>
    <n v="19"/>
    <x v="1"/>
    <x v="15"/>
    <x v="36"/>
    <m/>
    <s v="Statligt stöd till yrkeshögskoleutbildning"/>
    <n v="380.19105572670418"/>
    <n v="31.682587977225349"/>
    <m/>
  </r>
  <r>
    <x v="1"/>
    <s v=""/>
    <s v="2 Universitet och högskolor"/>
    <n v="53396412"/>
    <n v="16"/>
    <n v="2"/>
    <x v="0"/>
    <x v="15"/>
    <x v="37"/>
    <m/>
    <s v="Universitet och högskolor"/>
    <n v="5062.0696951632935"/>
    <n v="421.83914126360781"/>
    <m/>
  </r>
  <r>
    <x v="1"/>
    <s v=""/>
    <s v="1 Universitetskanslersämbetet"/>
    <n v="176022"/>
    <n v="16"/>
    <n v="1"/>
    <x v="1"/>
    <x v="15"/>
    <x v="37"/>
    <m/>
    <s v="Universitetskanslersämbetet"/>
    <n v="16.687181750751964"/>
    <n v="1.3905984792293304"/>
    <m/>
  </r>
  <r>
    <x v="1"/>
    <s v=""/>
    <s v="2 Universitets- och högskolerådet"/>
    <n v="220435"/>
    <n v="16"/>
    <n v="2"/>
    <x v="1"/>
    <x v="15"/>
    <x v="37"/>
    <m/>
    <s v="Universitets- och högskolerådet"/>
    <n v="20.897608874044206"/>
    <n v="1.7414674061703506"/>
    <m/>
  </r>
  <r>
    <x v="1"/>
    <s v=""/>
    <s v="3 Uppsala universitet: Utbildning på grundnivå och avancerad nivå"/>
    <n v="2117826"/>
    <n v="16"/>
    <n v="3"/>
    <x v="1"/>
    <x v="15"/>
    <x v="37"/>
    <m/>
    <s v="Uppsala universitet: Utbildning på grundnivå och avancerad nivå"/>
    <n v="200.77346796689068"/>
    <n v="16.731122330574223"/>
    <m/>
  </r>
  <r>
    <x v="1"/>
    <s v=""/>
    <s v="4 Uppsala universitet: Forskning och utbildning på forskarnivå"/>
    <n v="2451337"/>
    <n v="16"/>
    <n v="4"/>
    <x v="1"/>
    <x v="15"/>
    <x v="37"/>
    <m/>
    <s v="Uppsala universitet: Forskning och utbildning på forskarnivå"/>
    <n v="232.39087188728152"/>
    <n v="19.365905990606795"/>
    <m/>
  </r>
  <r>
    <x v="1"/>
    <s v=""/>
    <s v="5 Lunds universitet: Utbildning på grundnivå och avancerad nivå"/>
    <n v="2457847"/>
    <n v="16"/>
    <n v="5"/>
    <x v="1"/>
    <x v="15"/>
    <x v="37"/>
    <m/>
    <s v="Lunds universitet: Utbildning på grundnivå och avancerad nivå"/>
    <n v="233.00803084012489"/>
    <n v="19.417335903343741"/>
    <m/>
  </r>
  <r>
    <x v="1"/>
    <s v=""/>
    <s v="6 Lunds universitet: Forskning och utbildning på forskarnivå"/>
    <n v="2554257"/>
    <n v="16"/>
    <n v="6"/>
    <x v="1"/>
    <x v="15"/>
    <x v="37"/>
    <m/>
    <s v="Lunds universitet: Forskning och utbildning på forskarnivå"/>
    <n v="242.14786104651955"/>
    <n v="20.178988420543295"/>
    <m/>
  </r>
  <r>
    <x v="1"/>
    <s v=""/>
    <s v="7 Göteborgs universitet: Utbildning på grundnivå och avancerad nivå"/>
    <n v="2455086"/>
    <n v="16"/>
    <n v="7"/>
    <x v="1"/>
    <x v="15"/>
    <x v="37"/>
    <m/>
    <s v="Göteborgs universitet: Utbildning på grundnivå och avancerad nivå"/>
    <n v="232.74628339484065"/>
    <n v="19.395523616236719"/>
    <m/>
  </r>
  <r>
    <x v="1"/>
    <s v=""/>
    <s v="8 Göteborgs universitet: Forskning och utbildning på forskarnivå"/>
    <n v="1819634"/>
    <n v="16"/>
    <n v="8"/>
    <x v="1"/>
    <x v="15"/>
    <x v="37"/>
    <m/>
    <s v="Göteborgs universitet: Forskning och utbildning på forskarnivå"/>
    <n v="172.50436466946064"/>
    <n v="14.375363722455054"/>
    <m/>
  </r>
  <r>
    <x v="1"/>
    <s v=""/>
    <s v="9 Stockholms universitet: Utbildning på grundnivå och avancerad nivå"/>
    <n v="2032470"/>
    <n v="16"/>
    <n v="9"/>
    <x v="1"/>
    <x v="15"/>
    <x v="37"/>
    <m/>
    <s v="Stockholms universitet: Utbildning på grundnivå och avancerad nivå"/>
    <n v="192.68157555845772"/>
    <n v="16.056797963204811"/>
    <m/>
  </r>
  <r>
    <x v="1"/>
    <s v=""/>
    <s v="10 Stockholms universitet: Forskning och utbildning på forskarnivå"/>
    <n v="1856651"/>
    <n v="16"/>
    <n v="10"/>
    <x v="1"/>
    <x v="15"/>
    <x v="37"/>
    <m/>
    <s v="Stockholms universitet: Forskning och utbildning på forskarnivå"/>
    <n v="176.01363854924605"/>
    <n v="14.667803212437171"/>
    <m/>
  </r>
  <r>
    <x v="1"/>
    <s v=""/>
    <s v="11 Umeå universitet: Utbildning på grundnivå och avancerad nivå"/>
    <n v="1647203"/>
    <n v="16"/>
    <n v="11"/>
    <x v="1"/>
    <x v="15"/>
    <x v="37"/>
    <m/>
    <s v="Umeå universitet: Utbildning på grundnivå och avancerad nivå"/>
    <n v="156.1576157604384"/>
    <n v="13.0131346467032"/>
    <m/>
  </r>
  <r>
    <x v="1"/>
    <s v=""/>
    <s v="12 Umeå universitet: Forskning och utbildning på forskarnivå"/>
    <n v="1285682"/>
    <n v="16"/>
    <n v="12"/>
    <x v="1"/>
    <x v="15"/>
    <x v="37"/>
    <m/>
    <s v="Umeå universitet: Forskning och utbildning på forskarnivå"/>
    <n v="121.88481671421918"/>
    <n v="10.157068059518265"/>
    <m/>
  </r>
  <r>
    <x v="1"/>
    <s v=""/>
    <s v="13 Linköpings universitet: Utbildning på grundnivå och avancerad nivå"/>
    <n v="1812289"/>
    <n v="16"/>
    <n v="13"/>
    <x v="1"/>
    <x v="15"/>
    <x v="37"/>
    <m/>
    <s v="Linköpings universitet: Utbildning på grundnivå och avancerad nivå"/>
    <n v="171.80804631175948"/>
    <n v="14.317337192646624"/>
    <m/>
  </r>
  <r>
    <x v="1"/>
    <s v=""/>
    <s v="14 Linköpings universitet: Forskning och utbildning på forskarnivå"/>
    <n v="1113565"/>
    <n v="16"/>
    <n v="14"/>
    <x v="1"/>
    <x v="15"/>
    <x v="37"/>
    <m/>
    <s v="Linköpings universitet: Forskning och utbildning på forskarnivå"/>
    <n v="105.56783553349076"/>
    <n v="8.7973196277908965"/>
    <m/>
  </r>
  <r>
    <x v="1"/>
    <s v=""/>
    <s v="15 Karolinska institutet: Utbildning på grundnivå och avancerad nivå"/>
    <n v="826842"/>
    <n v="16"/>
    <n v="15"/>
    <x v="1"/>
    <x v="15"/>
    <x v="37"/>
    <m/>
    <s v="Karolinska institutet: Utbildning på grundnivå och avancerad nivå"/>
    <n v="78.386012732245149"/>
    <n v="6.5321677276870957"/>
    <m/>
  </r>
  <r>
    <x v="1"/>
    <s v=""/>
    <s v="16 Karolinska institutet: Forskning och utbildning på forskarnivå"/>
    <n v="1825779"/>
    <n v="16"/>
    <n v="16"/>
    <x v="1"/>
    <x v="15"/>
    <x v="37"/>
    <m/>
    <s v="Karolinska institutet: Forskning och utbildning på forskarnivå"/>
    <n v="173.08692100820448"/>
    <n v="14.42391008401704"/>
    <m/>
  </r>
  <r>
    <x v="1"/>
    <s v=""/>
    <s v="17 Kungl. Tekniska högskolan: Utbildning på grundnivå och avancerad nivå"/>
    <n v="1384540"/>
    <n v="16"/>
    <n v="17"/>
    <x v="1"/>
    <x v="15"/>
    <x v="37"/>
    <m/>
    <s v="Kungl. Tekniska högskolan: Utbildning på grundnivå och avancerad nivå"/>
    <n v="131.25672143928671"/>
    <n v="10.938060119940559"/>
    <m/>
  </r>
  <r>
    <x v="1"/>
    <s v=""/>
    <s v="18 Kungl. Tekniska högskolan: Forskning och utbildning på forskarnivå"/>
    <n v="1944253"/>
    <n v="16"/>
    <n v="18"/>
    <x v="1"/>
    <x v="15"/>
    <x v="37"/>
    <m/>
    <s v="Kungl. Tekniska högskolan: Forskning och utbildning på forskarnivå"/>
    <n v="184.31845553649407"/>
    <n v="15.359871294707839"/>
    <m/>
  </r>
  <r>
    <x v="1"/>
    <s v=""/>
    <s v="19 Luleå tekniska universitet: Utbildning på grundnivå och avancerad nivå"/>
    <n v="791425"/>
    <n v="16"/>
    <n v="19"/>
    <x v="1"/>
    <x v="15"/>
    <x v="37"/>
    <m/>
    <s v="Luleå tekniska universitet: Utbildning på grundnivå och avancerad nivå"/>
    <n v="75.028421544402818"/>
    <n v="6.2523684620335684"/>
    <m/>
  </r>
  <r>
    <x v="1"/>
    <s v=""/>
    <s v="20 Luleå tekniska universitet: Forskning och utbildning på forskarnivå"/>
    <n v="452185"/>
    <n v="16"/>
    <n v="20"/>
    <x v="1"/>
    <x v="15"/>
    <x v="37"/>
    <m/>
    <s v="Luleå tekniska universitet: Forskning och utbildning på forskarnivå"/>
    <n v="42.867898785173317"/>
    <n v="3.5723248987644429"/>
    <m/>
  </r>
  <r>
    <x v="1"/>
    <s v=""/>
    <s v="21 Karlstads universitet: Utbildning på grundnivå och avancerad nivå"/>
    <n v="800766"/>
    <n v="16"/>
    <n v="21"/>
    <x v="1"/>
    <x v="15"/>
    <x v="37"/>
    <m/>
    <s v="Karlstads universitet: Utbildning på grundnivå och avancerad nivå"/>
    <n v="75.913964060302959"/>
    <n v="6.326163671691913"/>
    <m/>
  </r>
  <r>
    <x v="1"/>
    <s v=""/>
    <s v="22 Karlstads universitet: Forskning och utbildning på forskarnivå"/>
    <n v="297629"/>
    <n v="16"/>
    <n v="22"/>
    <x v="1"/>
    <x v="15"/>
    <x v="37"/>
    <m/>
    <s v="Karlstads universitet: Forskning och utbildning på forskarnivå"/>
    <n v="28.215729950202569"/>
    <n v="2.3513108291835474"/>
    <m/>
  </r>
  <r>
    <x v="1"/>
    <s v=""/>
    <s v="23 Linnéuniversitetet: Utbildning på grundnivå och avancerad nivå"/>
    <n v="1246264"/>
    <n v="16"/>
    <n v="23"/>
    <x v="1"/>
    <x v="15"/>
    <x v="37"/>
    <m/>
    <s v="Linnéuniversitetet: Utbildning på grundnivå och avancerad nivå"/>
    <n v="118.1479239948367"/>
    <n v="9.8456603329030585"/>
    <m/>
  </r>
  <r>
    <x v="1"/>
    <s v=""/>
    <s v="24 Linnéuniversitetet: Forskning och utbildning på forskarnivå"/>
    <n v="406967"/>
    <n v="16"/>
    <n v="24"/>
    <x v="1"/>
    <x v="15"/>
    <x v="37"/>
    <m/>
    <s v="Linnéuniversitetet: Forskning och utbildning på forskarnivå"/>
    <n v="38.581156307497217"/>
    <n v="3.2150963589581014"/>
    <m/>
  </r>
  <r>
    <x v="1"/>
    <s v=""/>
    <s v="25 Örebro universitet: Utbildning på grundnivå och avancerad nivå"/>
    <n v="932155"/>
    <n v="16"/>
    <n v="25"/>
    <x v="1"/>
    <x v="15"/>
    <x v="37"/>
    <m/>
    <s v="Örebro universitet: Utbildning på grundnivå och avancerad nivå"/>
    <n v="88.369862317620516"/>
    <n v="7.3641551931350433"/>
    <m/>
  </r>
  <r>
    <x v="1"/>
    <s v=""/>
    <s v="26 Örebro universitet: Forskning och utbildning på forskarnivå"/>
    <n v="336081"/>
    <n v="16"/>
    <n v="26"/>
    <x v="1"/>
    <x v="15"/>
    <x v="37"/>
    <m/>
    <s v="Örebro universitet: Forskning och utbildning på forskarnivå"/>
    <n v="31.861044244324411"/>
    <n v="2.6550870203603676"/>
    <m/>
  </r>
  <r>
    <x v="1"/>
    <s v=""/>
    <s v="27 Mittuniversitetet: Utbildning på grundnivå och avancerad nivå"/>
    <n v="661282"/>
    <n v="16"/>
    <n v="27"/>
    <x v="1"/>
    <x v="15"/>
    <x v="37"/>
    <m/>
    <s v="Mittuniversitetet: Utbildning på grundnivå och avancerad nivå"/>
    <n v="62.690646183435938"/>
    <n v="5.2242205152863281"/>
    <m/>
  </r>
  <r>
    <x v="1"/>
    <s v=""/>
    <s v="28 Mittuniversitetet: Forskning och utbildning på forskarnivå"/>
    <n v="299667"/>
    <n v="16"/>
    <n v="28"/>
    <x v="1"/>
    <x v="15"/>
    <x v="37"/>
    <m/>
    <s v="Mittuniversitetet: Forskning och utbildning på forskarnivå"/>
    <n v="28.408935779065054"/>
    <n v="2.3674113149220877"/>
    <m/>
  </r>
  <r>
    <x v="1"/>
    <s v=""/>
    <s v="29 Malmö universitet: Utbildning på grundnivå och avancerad nivå"/>
    <n v="1114403"/>
    <n v="16"/>
    <n v="29"/>
    <x v="1"/>
    <x v="15"/>
    <x v="37"/>
    <m/>
    <s v="Malmö universitet: Utbildning på grundnivå och avancerad nivå"/>
    <n v="105.64727934339595"/>
    <n v="8.8039399452829965"/>
    <m/>
  </r>
  <r>
    <x v="1"/>
    <s v=""/>
    <s v="30 Malmö universitet: Forskning och utbildning på forskarnivå"/>
    <n v="312903"/>
    <n v="16"/>
    <n v="30"/>
    <x v="1"/>
    <x v="15"/>
    <x v="37"/>
    <m/>
    <s v="Malmö universitet: Forskning och utbildning på forskarnivå"/>
    <n v="29.663730848164104"/>
    <n v="2.471977570680342"/>
    <m/>
  </r>
  <r>
    <x v="1"/>
    <s v=""/>
    <s v="31 Mälardalens universitet: Utbildning på grundnivå och avancerad nivå"/>
    <n v="722581"/>
    <n v="16"/>
    <n v="31"/>
    <x v="1"/>
    <x v="15"/>
    <x v="37"/>
    <m/>
    <s v="Mälardalens universitet: Utbildning på grundnivå och avancerad nivå"/>
    <n v="68.501894516822361"/>
    <n v="5.7084912097351967"/>
    <m/>
  </r>
  <r>
    <x v="1"/>
    <s v=""/>
    <s v="32 Mälardalens universitet: Forskning och utbildning på forskarnivå"/>
    <n v="294743"/>
    <n v="16"/>
    <n v="32"/>
    <x v="1"/>
    <x v="15"/>
    <x v="37"/>
    <m/>
    <s v="Mälardalens universitet: Forskning och utbildning på forskarnivå"/>
    <n v="27.942132294610257"/>
    <n v="2.3285110245508549"/>
    <m/>
  </r>
  <r>
    <x v="1"/>
    <s v=""/>
    <s v="33 Blekinge tekniska högskola: Utbildning på grundnivå och avancerad nivå"/>
    <n v="300720"/>
    <n v="16"/>
    <n v="33"/>
    <x v="1"/>
    <x v="15"/>
    <x v="37"/>
    <m/>
    <s v="Blekinge tekniska högskola: Utbildning på grundnivå och avancerad nivå"/>
    <n v="28.508761950700087"/>
    <n v="2.3757301625583405"/>
    <m/>
  </r>
  <r>
    <x v="1"/>
    <s v=""/>
    <s v="34 Blekinge tekniska högskola: Forskning och utbildning på forskarnivå"/>
    <n v="114436"/>
    <n v="16"/>
    <n v="34"/>
    <x v="1"/>
    <x v="15"/>
    <x v="37"/>
    <m/>
    <s v="Blekinge tekniska högskola: Forskning och utbildning på forskarnivå"/>
    <n v="10.848725334498255"/>
    <n v="0.90406044454152124"/>
    <m/>
  </r>
  <r>
    <x v="1"/>
    <s v=""/>
    <s v="35 Stockholms konstnärliga högskola: Utbildning på grundnivå och avancerad nivå"/>
    <n v="225049"/>
    <n v="16"/>
    <n v="35"/>
    <x v="1"/>
    <x v="15"/>
    <x v="37"/>
    <m/>
    <s v="Stockholms konstnärliga högskola: Utbildning på grundnivå och avancerad nivå"/>
    <n v="21.335023836935036"/>
    <n v="1.7779186530779196"/>
    <m/>
  </r>
  <r>
    <x v="1"/>
    <s v=""/>
    <s v="36 Stockholms konstnärliga högskola: Forskning och utbildning på forskarnivå"/>
    <n v="58092"/>
    <n v="16"/>
    <n v="36"/>
    <x v="1"/>
    <x v="15"/>
    <x v="37"/>
    <m/>
    <s v="Stockholms konstnärliga högskola: Forskning och utbildning på forskarnivå"/>
    <n v="5.5072193377230301"/>
    <n v="0.45893494481025249"/>
    <m/>
  </r>
  <r>
    <x v="1"/>
    <s v=""/>
    <s v="37 Gymnastik- och idrottshögskolan: Utbildning på grundnivå och avancerad nivå"/>
    <n v="127982"/>
    <n v="16"/>
    <n v="37"/>
    <x v="1"/>
    <x v="15"/>
    <x v="37"/>
    <m/>
    <s v="Gymnastik- och idrottshögskolan: Utbildning på grundnivå och avancerad nivå"/>
    <n v="12.132908925161276"/>
    <n v="1.0110757437634397"/>
    <m/>
  </r>
  <r>
    <x v="1"/>
    <s v=""/>
    <s v="38 Gymnastik- och idrottshögskolan: Forskning och utbildning på forskarnivå"/>
    <n v="36434"/>
    <n v="16"/>
    <n v="38"/>
    <x v="1"/>
    <x v="15"/>
    <x v="37"/>
    <m/>
    <s v="Gymnastik- och idrottshögskolan: Forskning och utbildning på forskarnivå"/>
    <n v="3.4540044989086427"/>
    <n v="0.28783370824238691"/>
    <m/>
  </r>
  <r>
    <x v="1"/>
    <s v=""/>
    <s v="39 Högskolan i Borås: Utbildning på grundnivå och avancerad nivå"/>
    <n v="590289"/>
    <n v="16"/>
    <n v="39"/>
    <x v="1"/>
    <x v="15"/>
    <x v="37"/>
    <m/>
    <s v="Högskolan i Borås: Utbildning på grundnivå och avancerad nivå"/>
    <n v="55.960390340239442"/>
    <n v="4.6633658616866205"/>
    <m/>
  </r>
  <r>
    <x v="1"/>
    <s v=""/>
    <s v="40 Högskolan i Borås: Forskning och utbildning på forskarnivå"/>
    <n v="110758"/>
    <n v="16"/>
    <n v="40"/>
    <x v="1"/>
    <x v="15"/>
    <x v="37"/>
    <m/>
    <s v="Högskolan i Borås: Forskning och utbildning på forskarnivå"/>
    <n v="10.500044746394122"/>
    <n v="0.87500372886617683"/>
    <m/>
  </r>
  <r>
    <x v="1"/>
    <s v=""/>
    <s v="41 Högskolan Dalarna: Utbildning på grundnivå och avancerad nivå"/>
    <n v="505826"/>
    <n v="16"/>
    <n v="41"/>
    <x v="1"/>
    <x v="15"/>
    <x v="37"/>
    <m/>
    <s v="Högskolan Dalarna: Utbildning på grundnivå och avancerad nivå"/>
    <n v="47.95315583424722"/>
    <n v="3.9960963195206016"/>
    <m/>
  </r>
  <r>
    <x v="1"/>
    <s v=""/>
    <s v="42 Högskolan Dalarna: Forskning och utbildning på forskarnivå"/>
    <n v="114256"/>
    <n v="16"/>
    <n v="42"/>
    <x v="1"/>
    <x v="15"/>
    <x v="37"/>
    <m/>
    <s v="Högskolan Dalarna: Forskning och utbildning på forskarnivå"/>
    <n v="10.83166103165466"/>
    <n v="0.90263841930455502"/>
    <m/>
  </r>
  <r>
    <x v="1"/>
    <s v=""/>
    <s v="43 Högskolan i Gävle: Utbildning på grundnivå och avancerad nivå"/>
    <n v="548352"/>
    <n v="16"/>
    <n v="43"/>
    <x v="1"/>
    <x v="15"/>
    <x v="37"/>
    <m/>
    <s v="Högskolan i Gävle: Utbildning på grundnivå och avancerad nivå"/>
    <n v="51.984692182729098"/>
    <n v="4.3320576818940912"/>
    <m/>
  </r>
  <r>
    <x v="1"/>
    <s v=""/>
    <s v="44 Högskolan i Gävle: Forskning och utbildning på forskarnivå"/>
    <n v="121318"/>
    <n v="16"/>
    <n v="44"/>
    <x v="1"/>
    <x v="15"/>
    <x v="37"/>
    <m/>
    <s v="Högskolan i Gävle: Forskning och utbildning på forskarnivå"/>
    <n v="11.501150513218388"/>
    <n v="0.95842920943486565"/>
    <m/>
  </r>
  <r>
    <x v="1"/>
    <s v=""/>
    <s v="45 Högskolan i Halmstad: Utbildning på grundnivå och avancerad nivå"/>
    <n v="481161"/>
    <n v="16"/>
    <n v="45"/>
    <x v="1"/>
    <x v="15"/>
    <x v="37"/>
    <m/>
    <s v="Högskolan i Halmstad: Utbildning på grundnivå och avancerad nivå"/>
    <n v="45.614872336262323"/>
    <n v="3.8012393613551936"/>
    <m/>
  </r>
  <r>
    <x v="1"/>
    <s v=""/>
    <s v="46 Högskolan i Halmstad: Forskning och utbildning på forskarnivå"/>
    <n v="107704"/>
    <n v="16"/>
    <n v="46"/>
    <x v="1"/>
    <x v="15"/>
    <x v="37"/>
    <m/>
    <s v="Högskolan i Halmstad: Forskning och utbildning på forskarnivå"/>
    <n v="10.210520408147786"/>
    <n v="0.85087670067898225"/>
    <m/>
  </r>
  <r>
    <x v="1"/>
    <s v=""/>
    <s v="47 Högskolan Kristianstad: Utbildning på grundnivå och avancerad nivå"/>
    <n v="472278"/>
    <n v="16"/>
    <n v="47"/>
    <x v="1"/>
    <x v="15"/>
    <x v="37"/>
    <m/>
    <s v="Högskolan Kristianstad: Utbildning på grundnivå och avancerad nivå"/>
    <n v="44.772748990930886"/>
    <n v="3.7310624159109071"/>
    <m/>
  </r>
  <r>
    <x v="1"/>
    <s v=""/>
    <s v="48 Högskolan Kristianstad: Forskning och utbildning på forskarnivå"/>
    <n v="103776"/>
    <n v="16"/>
    <n v="48"/>
    <x v="1"/>
    <x v="15"/>
    <x v="37"/>
    <m/>
    <s v="Högskolan Kristianstad: Forskning och utbildning på forskarnivå"/>
    <n v="9.8381393994275488"/>
    <n v="0.81984494995229573"/>
    <m/>
  </r>
  <r>
    <x v="1"/>
    <s v=""/>
    <s v="49 Högskolan i Skövde: Utbildning på grundnivå och avancerad nivå"/>
    <n v="371028"/>
    <n v="16"/>
    <n v="49"/>
    <x v="1"/>
    <x v="15"/>
    <x v="37"/>
    <m/>
    <s v="Högskolan i Skövde: Utbildning på grundnivå och avancerad nivå"/>
    <n v="35.174078641408464"/>
    <n v="2.9311732201173721"/>
    <m/>
  </r>
  <r>
    <x v="1"/>
    <s v=""/>
    <s v="50 Högskolan i Skövde: Forskning och utbildning på forskarnivå"/>
    <n v="69521"/>
    <n v="16"/>
    <n v="50"/>
    <x v="1"/>
    <x v="15"/>
    <x v="37"/>
    <m/>
    <s v="Högskolan i Skövde: Forskning och utbildning på forskarnivå"/>
    <n v="6.5907077666088751"/>
    <n v="0.5492256472174063"/>
    <m/>
  </r>
  <r>
    <x v="1"/>
    <s v=""/>
    <s v="51 Högskolan Väst: Utbildning på grundnivå och avancerad nivå"/>
    <n v="444839"/>
    <n v="16"/>
    <n v="51"/>
    <x v="1"/>
    <x v="15"/>
    <x v="37"/>
    <m/>
    <s v="Högskolan Väst: Utbildning på grundnivå och avancerad nivå"/>
    <n v="42.171485625789693"/>
    <n v="3.5142904688158079"/>
    <m/>
  </r>
  <r>
    <x v="1"/>
    <s v=""/>
    <s v="52 Högskolan Väst: Forskning och utbildning på forskarnivå"/>
    <n v="97827"/>
    <n v="16"/>
    <n v="52"/>
    <x v="1"/>
    <x v="15"/>
    <x v="37"/>
    <m/>
    <s v="Högskolan Väst: Forskning och utbildning på forskarnivå"/>
    <n v="9.2741641904467205"/>
    <n v="0.77284701587056004"/>
    <m/>
  </r>
  <r>
    <x v="1"/>
    <s v=""/>
    <s v="53 Konstfack: Utbildning på grundnivå och avancerad nivå"/>
    <n v="189433"/>
    <n v="16"/>
    <n v="53"/>
    <x v="1"/>
    <x v="15"/>
    <x v="37"/>
    <m/>
    <s v="Konstfack: Utbildning på grundnivå och avancerad nivå"/>
    <n v="17.958567114282289"/>
    <n v="1.4965472595235241"/>
    <m/>
  </r>
  <r>
    <x v="1"/>
    <s v=""/>
    <s v="54 Konstfack: Forskning och utbildning på forskarnivå"/>
    <n v="23201"/>
    <n v="16"/>
    <n v="54"/>
    <x v="1"/>
    <x v="15"/>
    <x v="37"/>
    <m/>
    <s v="Konstfack: Forskning och utbildning på forskarnivå"/>
    <n v="2.1994938348569857"/>
    <n v="0.18329115290474882"/>
    <m/>
  </r>
  <r>
    <x v="1"/>
    <s v=""/>
    <s v="55 Kungl. Konsthögskolan: Utbildning på grundnivå och avancerad nivå"/>
    <n v="73485"/>
    <n v="16"/>
    <n v="55"/>
    <x v="1"/>
    <x v="15"/>
    <x v="37"/>
    <m/>
    <s v="Kungl. Konsthögskolan: Utbildning på grundnivå och avancerad nivå"/>
    <n v="6.9665016358978322"/>
    <n v="0.58054180299148606"/>
    <m/>
  </r>
  <r>
    <x v="1"/>
    <s v=""/>
    <s v="56 Kungl. Konsthögskolan: Forskning och utbildning på forskarnivå"/>
    <n v="13610"/>
    <n v="16"/>
    <n v="56"/>
    <x v="1"/>
    <x v="15"/>
    <x v="37"/>
    <m/>
    <s v="Kungl. Konsthögskolan: Forskning och utbildning på forskarnivå"/>
    <n v="1.2902508983407428"/>
    <n v="0.1075209081950619"/>
    <m/>
  </r>
  <r>
    <x v="1"/>
    <s v=""/>
    <s v="57 Kungl. Musikhögskolan i Stockholm: Utbildning på grundnivå och avancerad nivå"/>
    <n v="150661"/>
    <n v="16"/>
    <n v="57"/>
    <x v="1"/>
    <x v="15"/>
    <x v="37"/>
    <m/>
    <s v="Kungl. Musikhögskolan i Stockholm: Utbildning på grundnivå och avancerad nivå"/>
    <n v="14.282916281771834"/>
    <n v="1.1902430234809862"/>
    <m/>
  </r>
  <r>
    <x v="1"/>
    <s v=""/>
    <s v="58 Kungl. Musikhögskolan i Stockholm: Forskning och utbildning på forskarnivå"/>
    <n v="23342"/>
    <n v="16"/>
    <n v="58"/>
    <x v="1"/>
    <x v="15"/>
    <x v="37"/>
    <m/>
    <s v="Kungl. Musikhögskolan i Stockholm: Forskning och utbildning på forskarnivå"/>
    <n v="2.2128608720844687"/>
    <n v="0.18440507267370573"/>
    <m/>
  </r>
  <r>
    <x v="1"/>
    <s v=""/>
    <s v="59 Södertörns högskola: Utbildning på grundnivå och avancerad nivå"/>
    <n v="495123"/>
    <n v="16"/>
    <n v="59"/>
    <x v="1"/>
    <x v="15"/>
    <x v="37"/>
    <m/>
    <s v="Södertörns högskola: Utbildning på grundnivå och avancerad nivå"/>
    <n v="46.93849342683054"/>
    <n v="3.9115411189025449"/>
    <m/>
  </r>
  <r>
    <x v="1"/>
    <s v=""/>
    <s v="60 Södertörns högskola: Forskning och utbildning på forskarnivå"/>
    <n v="130998"/>
    <n v="16"/>
    <n v="60"/>
    <x v="1"/>
    <x v="15"/>
    <x v="37"/>
    <m/>
    <s v="Södertörns högskola: Forskning och utbildning på forskarnivå"/>
    <n v="12.418830799473962"/>
    <n v="1.0349025666228302"/>
    <m/>
  </r>
  <r>
    <x v="1"/>
    <s v=""/>
    <s v="61 Försvarshögskolan: Utbildning på grundnivå och avancerad nivå"/>
    <n v="40921"/>
    <n v="16"/>
    <n v="61"/>
    <x v="1"/>
    <x v="15"/>
    <x v="37"/>
    <m/>
    <s v="Försvarshögskolan: Utbildning på grundnivå och avancerad nivå"/>
    <n v="3.8793796481264908"/>
    <n v="0.32328163734387422"/>
    <m/>
  </r>
  <r>
    <x v="1"/>
    <s v=""/>
    <s v="62 Försvarshögskolan: Forskning och utbildning på forskarnivå"/>
    <n v="44646"/>
    <n v="16"/>
    <n v="62"/>
    <x v="1"/>
    <x v="15"/>
    <x v="37"/>
    <m/>
    <s v="Försvarshögskolan: Forskning och utbildning på forskarnivå"/>
    <n v="4.2325159153064513"/>
    <n v="0.35270965960887096"/>
    <m/>
  </r>
  <r>
    <x v="1"/>
    <s v=""/>
    <s v="63 Enskilda utbildningsanordnare på högskoleområdet"/>
    <n v="4041143"/>
    <n v="16"/>
    <n v="63"/>
    <x v="1"/>
    <x v="15"/>
    <x v="37"/>
    <m/>
    <s v="Enskilda utbildningsanordnare på högskoleområdet"/>
    <n v="383.10715547930965"/>
    <n v="31.925596289942472"/>
    <m/>
  </r>
  <r>
    <x v="1"/>
    <s v=""/>
    <s v="64 Särskilda utgifter inom universitet och högskolor"/>
    <n v="928935"/>
    <n v="16"/>
    <n v="64"/>
    <x v="1"/>
    <x v="15"/>
    <x v="37"/>
    <m/>
    <s v="Särskilda utgifter inom universitet och högskolor"/>
    <n v="88.064600900085082"/>
    <n v="7.3387167416737569"/>
    <m/>
  </r>
  <r>
    <x v="1"/>
    <s v=""/>
    <s v="65 Särskilda medel till universitet och högskolor"/>
    <n v="636143"/>
    <n v="16"/>
    <n v="65"/>
    <x v="1"/>
    <x v="15"/>
    <x v="37"/>
    <m/>
    <s v="Särskilda medel till universitet och högskolor"/>
    <n v="60.307426687962909"/>
    <n v="5.0256188906635755"/>
    <m/>
  </r>
  <r>
    <x v="1"/>
    <s v=""/>
    <s v="66 Ersättningar för klinisk utbildning och forskning"/>
    <n v="2884576"/>
    <n v="16"/>
    <n v="66"/>
    <x v="1"/>
    <x v="15"/>
    <x v="37"/>
    <m/>
    <s v="Ersättningar för klinisk utbildning och forskning"/>
    <n v="273.46265799648398"/>
    <n v="22.788554833040333"/>
    <m/>
  </r>
  <r>
    <x v="1"/>
    <s v=""/>
    <s v="67 Särskilda bidrag inom högskoleområdet"/>
    <n v="67780"/>
    <n v="16"/>
    <n v="67"/>
    <x v="1"/>
    <x v="15"/>
    <x v="37"/>
    <m/>
    <s v="Särskilda bidrag inom högskoleområdet"/>
    <n v="6.4256580374383212"/>
    <n v="0.53547150311986014"/>
    <m/>
  </r>
  <r>
    <x v="1"/>
    <s v=""/>
    <s v="3 Forskning"/>
    <n v="10663889"/>
    <n v="16"/>
    <n v="3"/>
    <x v="0"/>
    <x v="15"/>
    <x v="38"/>
    <m/>
    <s v="Forskning"/>
    <n v="1010.954618813811"/>
    <n v="84.246218234484246"/>
    <m/>
  </r>
  <r>
    <x v="1"/>
    <s v=""/>
    <s v="1 Vetenskapsrådet: Forskning och forskningsinformation"/>
    <n v="7893846"/>
    <n v="16"/>
    <n v="1"/>
    <x v="1"/>
    <x v="15"/>
    <x v="38"/>
    <m/>
    <s v="Vetenskapsrådet: Forskning och forskningsinformation"/>
    <n v="748.34988191502418"/>
    <n v="62.362490159585349"/>
    <m/>
  </r>
  <r>
    <x v="1"/>
    <s v=""/>
    <s v="2 Vetenskapsrådet: Avgifter till internationella organisationer"/>
    <n v="420061"/>
    <n v="16"/>
    <n v="2"/>
    <x v="1"/>
    <x v="15"/>
    <x v="38"/>
    <m/>
    <s v="Vetenskapsrådet: Avgifter till internationella organisationer"/>
    <n v="39.822489537686316"/>
    <n v="3.318540794807193"/>
    <m/>
  </r>
  <r>
    <x v="1"/>
    <s v=""/>
    <s v="3 Vetenskapsrådet: Förvaltning"/>
    <n v="203252"/>
    <n v="16"/>
    <n v="3"/>
    <x v="1"/>
    <x v="15"/>
    <x v="38"/>
    <m/>
    <s v="Vetenskapsrådet: Förvaltning"/>
    <n v="19.268631564258094"/>
    <n v="1.6057192970215077"/>
    <m/>
  </r>
  <r>
    <x v="1"/>
    <s v=""/>
    <s v="4 Rymdforskning och rymdverksamhet"/>
    <n v="1297356"/>
    <n v="16"/>
    <n v="4"/>
    <x v="1"/>
    <x v="15"/>
    <x v="38"/>
    <m/>
    <s v="Rymdforskning och rymdverksamhet"/>
    <n v="122.99153155530881"/>
    <n v="10.249294296275734"/>
    <m/>
  </r>
  <r>
    <x v="1"/>
    <s v=""/>
    <s v="5 Rymdstyrelsen: Förvaltning"/>
    <n v="52555"/>
    <n v="16"/>
    <n v="5"/>
    <x v="1"/>
    <x v="15"/>
    <x v="38"/>
    <m/>
    <s v="Rymdstyrelsen: Förvaltning"/>
    <n v="4.9823024219175416"/>
    <n v="0.41519186849312845"/>
    <m/>
  </r>
  <r>
    <x v="1"/>
    <s v=""/>
    <s v="6 Institutet för rymdfysik"/>
    <n v="63553"/>
    <n v="16"/>
    <n v="6"/>
    <x v="1"/>
    <x v="15"/>
    <x v="38"/>
    <m/>
    <s v="Institutet för rymdfysik"/>
    <n v="6.024931325661222"/>
    <n v="0.50207761047176847"/>
    <m/>
  </r>
  <r>
    <x v="1"/>
    <s v=""/>
    <s v="7 Kungl. biblioteket"/>
    <n v="447963"/>
    <n v="16"/>
    <n v="7"/>
    <x v="1"/>
    <x v="15"/>
    <x v="38"/>
    <m/>
    <s v="Kungl. biblioteket"/>
    <n v="42.467646081808539"/>
    <n v="3.5389705068173782"/>
    <m/>
  </r>
  <r>
    <x v="1"/>
    <s v=""/>
    <s v="8 Polarforskningssekretariatet"/>
    <n v="69056"/>
    <n v="16"/>
    <n v="8"/>
    <x v="1"/>
    <x v="15"/>
    <x v="38"/>
    <m/>
    <s v="Polarforskningssekretariatet"/>
    <n v="6.5466249842629196"/>
    <n v="0.54555208202190997"/>
    <m/>
  </r>
  <r>
    <x v="1"/>
    <s v=""/>
    <s v="9 Sunet"/>
    <n v="49183"/>
    <n v="16"/>
    <n v="9"/>
    <x v="1"/>
    <x v="15"/>
    <x v="38"/>
    <m/>
    <s v="Sunet"/>
    <n v="4.6626311486475212"/>
    <n v="0.38855259572062678"/>
    <m/>
  </r>
  <r>
    <x v="1"/>
    <s v=""/>
    <s v="10 Överklagandenämnden för etikprövning"/>
    <n v="5554"/>
    <n v="16"/>
    <n v="10"/>
    <x v="1"/>
    <x v="15"/>
    <x v="38"/>
    <m/>
    <s v="Överklagandenämnden för etikprövning"/>
    <n v="0.52652854440738328"/>
    <n v="4.3877378700615276E-2"/>
    <m/>
  </r>
  <r>
    <x v="1"/>
    <s v=""/>
    <s v="11 Etikprövningsmyndigheten"/>
    <n v="52686"/>
    <n v="16"/>
    <n v="11"/>
    <x v="1"/>
    <x v="15"/>
    <x v="38"/>
    <m/>
    <s v="Etikprövningsmyndigheten"/>
    <n v="4.9947214423203805"/>
    <n v="0.41622678686003173"/>
    <m/>
  </r>
  <r>
    <x v="1"/>
    <s v=""/>
    <s v="12 Nämnden för prövning av oredlighet i forskning"/>
    <n v="9918"/>
    <n v="16"/>
    <n v="12"/>
    <x v="1"/>
    <x v="15"/>
    <x v="38"/>
    <m/>
    <s v="Nämnden för prövning av oredlighet i forskning"/>
    <n v="0.94024308668210788"/>
    <n v="7.8353590556842323E-2"/>
    <m/>
  </r>
  <r>
    <x v="1"/>
    <s v=""/>
    <s v="13 Särskilda utgifter för forskningsändamål"/>
    <n v="93995"/>
    <n v="16"/>
    <n v="13"/>
    <x v="1"/>
    <x v="15"/>
    <x v="38"/>
    <m/>
    <s v="Särskilda utgifter för forskningsändamål"/>
    <n v="8.9108841432430665"/>
    <n v="0.74257367860358892"/>
    <m/>
  </r>
  <r>
    <x v="1"/>
    <s v=""/>
    <s v="14 Gentekniknämnden"/>
    <n v="4911"/>
    <n v="16"/>
    <n v="14"/>
    <x v="1"/>
    <x v="15"/>
    <x v="38"/>
    <m/>
    <s v="Gentekniknämnden"/>
    <n v="0.46557106258276182"/>
    <n v="3.8797588548563487E-2"/>
    <m/>
  </r>
  <r>
    <x v="1"/>
    <s v=""/>
    <s v="4 Vissa gemensamma ändamål"/>
    <n v="148487"/>
    <n v="16"/>
    <n v="4"/>
    <x v="0"/>
    <x v="15"/>
    <x v="39"/>
    <m/>
    <s v="Vissa gemensamma ändamål"/>
    <n v="14.076817424094187"/>
    <n v="1.1730681186745155"/>
    <m/>
  </r>
  <r>
    <x v="1"/>
    <s v=""/>
    <s v="1 Internationella program"/>
    <n v="81589"/>
    <n v="16"/>
    <n v="1"/>
    <x v="1"/>
    <x v="15"/>
    <x v="39"/>
    <m/>
    <s v="Internationella program"/>
    <n v="7.7347744705894836"/>
    <n v="0.64456453921579027"/>
    <m/>
  </r>
  <r>
    <x v="1"/>
    <s v=""/>
    <s v="2 Avgift till Unesco och ICCROM"/>
    <n v="32186"/>
    <n v="16"/>
    <n v="2"/>
    <x v="1"/>
    <x v="15"/>
    <x v="39"/>
    <m/>
    <s v="Avgift till Unesco och ICCROM"/>
    <n v="3.0512869517997907"/>
    <n v="0.25427391264998256"/>
    <m/>
  </r>
  <r>
    <x v="1"/>
    <s v=""/>
    <s v="3 Kostnader för Svenska Unescorådet"/>
    <n v="11339"/>
    <n v="16"/>
    <n v="3"/>
    <x v="1"/>
    <x v="15"/>
    <x v="39"/>
    <m/>
    <s v="Kostnader för Svenska Unescorådet"/>
    <n v="1.0749562774640473"/>
    <n v="8.9579689788670605E-2"/>
    <m/>
  </r>
  <r>
    <x v="1"/>
    <s v=""/>
    <s v="4 Utvecklingsarbete inom områdena utbildning och forskning"/>
    <n v="23373"/>
    <n v="16"/>
    <n v="4"/>
    <x v="1"/>
    <x v="15"/>
    <x v="39"/>
    <m/>
    <s v="Utvecklingsarbete inom områdena utbildning och forskning"/>
    <n v="2.215799724240866"/>
    <n v="0.18464997702007216"/>
    <m/>
  </r>
  <r>
    <x v="1"/>
    <n v="17"/>
    <s v="Kultur, medier, trossamfund och fritid"/>
    <n v="16646285"/>
    <n v="17"/>
    <s v=""/>
    <x v="0"/>
    <x v="16"/>
    <x v="0"/>
    <m/>
    <s v="medier, trossamfund och fritid"/>
    <n v="1578.0958247822214"/>
    <n v="131.50798539851846"/>
    <m/>
  </r>
  <r>
    <x v="1"/>
    <s v=""/>
    <s v="1 Kulturområdesövergripande verksamhet"/>
    <n v="2497559"/>
    <n v="17"/>
    <n v="1"/>
    <x v="0"/>
    <x v="16"/>
    <x v="40"/>
    <m/>
    <s v="Kulturområdesövergripande verksamhet"/>
    <n v="236.7727952541519"/>
    <n v="19.731066271179326"/>
    <m/>
  </r>
  <r>
    <x v="1"/>
    <s v=""/>
    <s v="1 Statens kulturråd"/>
    <n v="73240"/>
    <n v="17"/>
    <n v="1"/>
    <x v="1"/>
    <x v="16"/>
    <x v="40"/>
    <m/>
    <s v="Statens kulturråd"/>
    <n v="6.9432752236940489"/>
    <n v="0.57860626864117071"/>
    <m/>
  </r>
  <r>
    <x v="1"/>
    <s v=""/>
    <s v="2 Bidrag till allmän kulturverksamhet, utveckling samt internationellt kulturutbyte och samarbete"/>
    <n v="469082"/>
    <n v="17"/>
    <n v="2"/>
    <x v="1"/>
    <x v="16"/>
    <x v="40"/>
    <m/>
    <s v="Bidrag till allmän kulturverksamhet, utveckling samt internationellt kulturutbyte och samarbete"/>
    <n v="44.469762813774601"/>
    <n v="3.7058135678145501"/>
    <m/>
  </r>
  <r>
    <x v="1"/>
    <s v=""/>
    <s v="3 Skapande skola"/>
    <n v="176464"/>
    <n v="17"/>
    <n v="3"/>
    <x v="1"/>
    <x v="16"/>
    <x v="40"/>
    <m/>
    <s v="Skapande skola"/>
    <n v="16.729084094401237"/>
    <n v="1.3940903412001031"/>
    <m/>
  </r>
  <r>
    <x v="1"/>
    <s v=""/>
    <s v="4 Forsknings- och utvecklingsinsatser inom kulturområdet"/>
    <n v="45153"/>
    <n v="17"/>
    <n v="4"/>
    <x v="1"/>
    <x v="16"/>
    <x v="40"/>
    <m/>
    <s v="Forsknings- och utvecklingsinsatser inom kulturområdet"/>
    <n v="4.2805803683159125"/>
    <n v="0.35671503069299271"/>
    <m/>
  </r>
  <r>
    <x v="1"/>
    <s v=""/>
    <s v="5 Stöd till icke-statliga kulturlokaler"/>
    <n v="9753"/>
    <n v="17"/>
    <n v="5"/>
    <x v="1"/>
    <x v="16"/>
    <x v="40"/>
    <m/>
    <s v="Stöd till icke-statliga kulturlokaler"/>
    <n v="0.9246008090754787"/>
    <n v="7.7050067422956559E-2"/>
    <m/>
  </r>
  <r>
    <x v="1"/>
    <s v=""/>
    <s v="6 Bidrag till regional kulturverksamhet"/>
    <n v="1704455"/>
    <n v="17"/>
    <n v="6"/>
    <x v="1"/>
    <x v="16"/>
    <x v="40"/>
    <m/>
    <s v="Bidrag till regional kulturverksamhet"/>
    <n v="161.58520168489133"/>
    <n v="13.465433473740944"/>
    <m/>
  </r>
  <r>
    <x v="1"/>
    <s v=""/>
    <s v="7 Myndigheten för kulturanalys"/>
    <n v="19412"/>
    <n v="17"/>
    <n v="7"/>
    <x v="1"/>
    <x v="16"/>
    <x v="40"/>
    <m/>
    <s v="Myndigheten för kulturanalys"/>
    <n v="1.8402902599993021"/>
    <n v="0.15335752166660852"/>
    <m/>
  </r>
  <r>
    <x v="1"/>
    <s v=""/>
    <s v="2 Teater, dans och musik"/>
    <n v="1470358"/>
    <n v="17"/>
    <n v="2"/>
    <x v="0"/>
    <x v="16"/>
    <x v="41"/>
    <m/>
    <s v="Teater, dans och musik"/>
    <n v="139.39241222501823"/>
    <n v="11.616034352084853"/>
    <m/>
  </r>
  <r>
    <x v="1"/>
    <s v=""/>
    <s v="1 Bidrag till vissa scenkonstinstitutioner"/>
    <n v="1119544"/>
    <n v="17"/>
    <n v="1"/>
    <x v="1"/>
    <x v="16"/>
    <x v="41"/>
    <m/>
    <s v="Bidrag till vissa scenkonstinstitutioner"/>
    <n v="106.13465479294553"/>
    <n v="8.8445545660787932"/>
    <m/>
  </r>
  <r>
    <x v="1"/>
    <s v=""/>
    <s v="2 Bidrag till vissa teater-, dans- och musikändamål"/>
    <n v="249098"/>
    <n v="17"/>
    <n v="2"/>
    <x v="1"/>
    <x v="16"/>
    <x v="41"/>
    <m/>
    <s v="Bidrag till vissa teater-, dans- och musikändamål"/>
    <n v="23.61490949852185"/>
    <n v="1.9679091248768208"/>
    <m/>
  </r>
  <r>
    <x v="1"/>
    <s v=""/>
    <s v="3 Statens musikverk"/>
    <n v="101716"/>
    <n v="17"/>
    <n v="3"/>
    <x v="1"/>
    <x v="16"/>
    <x v="41"/>
    <m/>
    <s v="Statens musikverk"/>
    <n v="9.6428479335508452"/>
    <n v="0.80357066112923714"/>
    <m/>
  </r>
  <r>
    <x v="1"/>
    <s v=""/>
    <s v="3 Litteraturen, läsandet och språket"/>
    <n v="418619"/>
    <n v="17"/>
    <n v="3"/>
    <x v="0"/>
    <x v="16"/>
    <x v="42"/>
    <m/>
    <s v="Litteraturen, läsandet och språket"/>
    <n v="39.685785511572625"/>
    <n v="3.3071487926310521"/>
    <m/>
  </r>
  <r>
    <x v="1"/>
    <s v=""/>
    <s v="1 Bidrag till litteratur och kulturtidskrifter"/>
    <n v="203678"/>
    <n v="17"/>
    <n v="1"/>
    <x v="1"/>
    <x v="16"/>
    <x v="42"/>
    <m/>
    <s v="Bidrag till litteratur och kulturtidskrifter"/>
    <n v="19.309017080987939"/>
    <n v="1.609084756748995"/>
    <m/>
  </r>
  <r>
    <x v="1"/>
    <s v=""/>
    <s v="2 Myndigheten för tillgängliga medier"/>
    <n v="138586"/>
    <n v="17"/>
    <n v="2"/>
    <x v="1"/>
    <x v="16"/>
    <x v="42"/>
    <m/>
    <s v="Myndigheten för tillgängliga medier"/>
    <n v="13.138185966013975"/>
    <n v="1.0948488305011645"/>
    <m/>
  </r>
  <r>
    <x v="1"/>
    <s v=""/>
    <s v="3 Institutet för språk och folkminnen"/>
    <n v="76355"/>
    <n v="17"/>
    <n v="3"/>
    <x v="1"/>
    <x v="16"/>
    <x v="42"/>
    <m/>
    <s v="Institutet för språk och folkminnen"/>
    <n v="7.2385824645707144"/>
    <n v="0.6032152053808929"/>
    <m/>
  </r>
  <r>
    <x v="1"/>
    <s v=""/>
    <s v="4 Bildkonst, arkitektur, form och design"/>
    <n v="111554"/>
    <n v="17"/>
    <n v="4"/>
    <x v="0"/>
    <x v="16"/>
    <x v="43"/>
    <m/>
    <s v="Bildkonst, arkitektur, form och design"/>
    <n v="10.5755068856358"/>
    <n v="0.88129224046965005"/>
    <m/>
  </r>
  <r>
    <x v="1"/>
    <s v=""/>
    <s v="1 Statens konstråd"/>
    <n v="11577"/>
    <n v="17"/>
    <n v="1"/>
    <x v="1"/>
    <x v="16"/>
    <x v="43"/>
    <m/>
    <s v="Statens konstråd"/>
    <n v="1.097519077890579"/>
    <n v="9.1459923157548251E-2"/>
    <m/>
  </r>
  <r>
    <x v="1"/>
    <s v=""/>
    <s v="2 Konstnärlig gestaltning av den gemensamma miljön"/>
    <n v="42518"/>
    <n v="17"/>
    <n v="2"/>
    <x v="1"/>
    <x v="16"/>
    <x v="43"/>
    <m/>
    <s v="Konstnärlig gestaltning av den gemensamma miljön"/>
    <n v="4.0307779350221677"/>
    <n v="0.33589816125184729"/>
    <m/>
  </r>
  <r>
    <x v="1"/>
    <s v=""/>
    <s v="3 Nämnden för hemslöjdsfrågor"/>
    <n v="11851"/>
    <n v="17"/>
    <n v="3"/>
    <x v="1"/>
    <x v="16"/>
    <x v="43"/>
    <m/>
    <s v="Nämnden för hemslöjdsfrågor"/>
    <n v="1.1234947388858298"/>
    <n v="9.3624561573819154E-2"/>
    <m/>
  </r>
  <r>
    <x v="1"/>
    <s v=""/>
    <s v="4 Bidrag till bild- och formområdet"/>
    <n v="45608"/>
    <n v="17"/>
    <n v="4"/>
    <x v="1"/>
    <x v="16"/>
    <x v="43"/>
    <m/>
    <s v="Bidrag till bild- och formområdet"/>
    <n v="4.3237151338372231"/>
    <n v="0.36030959448643524"/>
    <m/>
  </r>
  <r>
    <x v="1"/>
    <s v=""/>
    <s v="5 Konstnärernas villkor"/>
    <n v="582521"/>
    <n v="17"/>
    <n v="5"/>
    <x v="0"/>
    <x v="16"/>
    <x v="44"/>
    <m/>
    <s v="Konstnärernas villkor"/>
    <n v="55.223970870855837"/>
    <n v="4.60199757257132"/>
    <m/>
  </r>
  <r>
    <x v="1"/>
    <s v=""/>
    <s v="1 Konstnärsnämnden"/>
    <n v="23991"/>
    <n v="17"/>
    <n v="1"/>
    <x v="1"/>
    <x v="16"/>
    <x v="44"/>
    <m/>
    <s v="Konstnärsnämnden"/>
    <n v="2.2743871640038766"/>
    <n v="0.18953226366698972"/>
    <m/>
  </r>
  <r>
    <x v="1"/>
    <s v=""/>
    <s v="2 Ersättningar och bidrag till konstnärer"/>
    <n v="558530"/>
    <n v="17"/>
    <n v="2"/>
    <x v="1"/>
    <x v="16"/>
    <x v="44"/>
    <m/>
    <s v="Ersättningar och bidrag till konstnärer"/>
    <n v="52.949583706851953"/>
    <n v="4.4124653089043298"/>
    <m/>
  </r>
  <r>
    <x v="1"/>
    <s v=""/>
    <s v="6 Arkiv"/>
    <n v="491019"/>
    <n v="17"/>
    <n v="6"/>
    <x v="0"/>
    <x v="16"/>
    <x v="45"/>
    <m/>
    <s v="Arkiv"/>
    <n v="46.549427321996561"/>
    <n v="3.8791189434997135"/>
    <m/>
  </r>
  <r>
    <x v="1"/>
    <s v=""/>
    <s v="1 Riksarkivet"/>
    <n v="491019"/>
    <n v="17"/>
    <n v="1"/>
    <x v="1"/>
    <x v="16"/>
    <x v="45"/>
    <m/>
    <s v="Riksarkivet"/>
    <n v="46.549427321996561"/>
    <n v="3.8791189434997135"/>
    <m/>
  </r>
  <r>
    <x v="1"/>
    <s v=""/>
    <s v="7 Kulturmiljö"/>
    <n v="1069314"/>
    <n v="17"/>
    <n v="7"/>
    <x v="0"/>
    <x v="16"/>
    <x v="46"/>
    <m/>
    <s v="Kulturmiljö"/>
    <n v="101.37276628275777"/>
    <n v="8.4477305235631466"/>
    <m/>
  </r>
  <r>
    <x v="1"/>
    <s v=""/>
    <s v="1 Riksantikvarieämbetet"/>
    <n v="298032"/>
    <n v="17"/>
    <n v="1"/>
    <x v="1"/>
    <x v="16"/>
    <x v="46"/>
    <m/>
    <s v="Riksantikvarieämbetet"/>
    <n v="28.25393502823573"/>
    <n v="2.3544945856863109"/>
    <m/>
  </r>
  <r>
    <x v="1"/>
    <s v=""/>
    <s v="2 Bidrag till kulturmiljövård"/>
    <n v="303282"/>
    <n v="17"/>
    <n v="2"/>
    <x v="1"/>
    <x v="16"/>
    <x v="46"/>
    <m/>
    <s v="Bidrag till kulturmiljövård"/>
    <n v="28.751643861173928"/>
    <n v="2.3959703217644939"/>
    <m/>
  </r>
  <r>
    <x v="1"/>
    <s v=""/>
    <s v="3 Kyrkoantikvarisk ersättning"/>
    <n v="460000"/>
    <n v="17"/>
    <n v="3"/>
    <x v="1"/>
    <x v="16"/>
    <x v="46"/>
    <m/>
    <s v="Kyrkoantikvarisk ersättning"/>
    <n v="43.608773933632747"/>
    <n v="3.6340644944693956"/>
    <m/>
  </r>
  <r>
    <x v="1"/>
    <s v=""/>
    <s v="4 Bidrag till arbetslivsmuseer"/>
    <n v="8000"/>
    <n v="17"/>
    <n v="4"/>
    <x v="1"/>
    <x v="16"/>
    <x v="46"/>
    <m/>
    <s v="Bidrag till arbetslivsmuseer"/>
    <n v="0.75841345971535212"/>
    <n v="6.3201121642946015E-2"/>
    <m/>
  </r>
  <r>
    <x v="1"/>
    <s v=""/>
    <s v="8 Museer och utställningar"/>
    <n v="1873247"/>
    <n v="17"/>
    <n v="8"/>
    <x v="0"/>
    <x v="16"/>
    <x v="47"/>
    <m/>
    <s v="Museer och utställningar"/>
    <n v="177.58696727142555"/>
    <n v="14.798913939285463"/>
    <m/>
  </r>
  <r>
    <x v="1"/>
    <s v=""/>
    <s v="1 Centrala museer: Myndigheter"/>
    <n v="1464578"/>
    <n v="17"/>
    <n v="1"/>
    <x v="1"/>
    <x v="16"/>
    <x v="47"/>
    <m/>
    <s v="Centrala museer: Myndigheter"/>
    <n v="138.84445850037389"/>
    <n v="11.570371541697824"/>
    <m/>
  </r>
  <r>
    <x v="1"/>
    <s v=""/>
    <s v="2 Centrala museer: Stiftelser"/>
    <n v="275714"/>
    <n v="17"/>
    <n v="2"/>
    <x v="1"/>
    <x v="16"/>
    <x v="47"/>
    <m/>
    <s v="Centrala museer: Stiftelser"/>
    <n v="26.138151078994827"/>
    <n v="2.1781792565829021"/>
    <m/>
  </r>
  <r>
    <x v="1"/>
    <s v=""/>
    <s v="3 Bidrag till vissa museer"/>
    <n v="79718"/>
    <n v="17"/>
    <n v="3"/>
    <x v="1"/>
    <x v="16"/>
    <x v="47"/>
    <m/>
    <s v="Bidrag till vissa museer"/>
    <n v="7.5574005226985559"/>
    <n v="0.62978337689154629"/>
    <m/>
  </r>
  <r>
    <x v="1"/>
    <s v=""/>
    <s v="4 Forum för levande historia"/>
    <n v="53157"/>
    <n v="17"/>
    <n v="4"/>
    <x v="1"/>
    <x v="16"/>
    <x v="47"/>
    <m/>
    <s v="Forum för levande historia"/>
    <n v="5.0393730347611223"/>
    <n v="0.41994775289676017"/>
    <m/>
  </r>
  <r>
    <x v="1"/>
    <s v=""/>
    <s v="5 Statliga utställningsgarantier och inköp av vissa kulturföremål"/>
    <n v="80"/>
    <n v="17"/>
    <n v="5"/>
    <x v="1"/>
    <x v="16"/>
    <x v="47"/>
    <m/>
    <s v="Statliga utställningsgarantier och inköp av vissa kulturföremål"/>
    <n v="7.5841345971535221E-3"/>
    <n v="6.3201121642946021E-4"/>
    <m/>
  </r>
  <r>
    <x v="1"/>
    <s v=""/>
    <s v="9 Trossamfund"/>
    <n v="97882"/>
    <n v="17"/>
    <n v="9"/>
    <x v="0"/>
    <x v="16"/>
    <x v="48"/>
    <m/>
    <s v="Trossamfund"/>
    <n v="9.2793782829822629"/>
    <n v="0.7732815235818552"/>
    <m/>
  </r>
  <r>
    <x v="1"/>
    <s v=""/>
    <s v="1 Myndigheten för stöd till trossamfund"/>
    <n v="16782"/>
    <n v="17"/>
    <n v="1"/>
    <x v="1"/>
    <x v="16"/>
    <x v="48"/>
    <m/>
    <s v="Myndigheten för stöd till trossamfund"/>
    <n v="1.59096183511788"/>
    <n v="0.13258015292649"/>
    <m/>
  </r>
  <r>
    <x v="1"/>
    <s v=""/>
    <s v="2 Stöd till trossamfund"/>
    <n v="81100"/>
    <n v="17"/>
    <n v="2"/>
    <x v="1"/>
    <x v="16"/>
    <x v="48"/>
    <m/>
    <s v="Stöd till trossamfund"/>
    <n v="7.6884164478643831"/>
    <n v="0.64070137065536525"/>
    <m/>
  </r>
  <r>
    <x v="1"/>
    <s v=""/>
    <s v="10 Film"/>
    <n v="554444"/>
    <n v="17"/>
    <n v="10"/>
    <x v="0"/>
    <x v="16"/>
    <x v="49"/>
    <m/>
    <s v="Film"/>
    <n v="52.562224032302339"/>
    <n v="4.3801853360251952"/>
    <m/>
  </r>
  <r>
    <x v="1"/>
    <s v=""/>
    <s v="1 Filmstöd"/>
    <n v="554444"/>
    <n v="17"/>
    <n v="1"/>
    <x v="1"/>
    <x v="16"/>
    <x v="49"/>
    <m/>
    <s v="Filmstöd"/>
    <n v="52.562224032302339"/>
    <n v="4.3801853360251952"/>
    <m/>
  </r>
  <r>
    <x v="1"/>
    <s v=""/>
    <s v="11 Medier"/>
    <n v="65154"/>
    <n v="17"/>
    <n v="11"/>
    <x v="0"/>
    <x v="16"/>
    <x v="50"/>
    <m/>
    <s v="Medier"/>
    <n v="6.1767088192867572"/>
    <n v="0.51472573494056306"/>
    <m/>
  </r>
  <r>
    <x v="1"/>
    <s v=""/>
    <s v="1 Sändningar av TV Finland"/>
    <n v="9574"/>
    <n v="17"/>
    <n v="1"/>
    <x v="1"/>
    <x v="16"/>
    <x v="50"/>
    <m/>
    <s v="Sändningar av TV Finland"/>
    <n v="0.90763130791434776"/>
    <n v="7.5635942326195651E-2"/>
    <m/>
  </r>
  <r>
    <x v="1"/>
    <s v=""/>
    <s v="2 Forskning och dokumentation om medieutvecklingen"/>
    <n v="3491"/>
    <n v="17"/>
    <n v="2"/>
    <x v="1"/>
    <x v="16"/>
    <x v="50"/>
    <m/>
    <s v="Forskning och dokumentation om medieutvecklingen"/>
    <n v="0.33095267348328683"/>
    <n v="2.7579389456940568E-2"/>
    <m/>
  </r>
  <r>
    <x v="1"/>
    <s v=""/>
    <s v="3 Avgift till europeiska audiovisuella observatoriet"/>
    <n v="633"/>
    <n v="17"/>
    <n v="3"/>
    <x v="1"/>
    <x v="16"/>
    <x v="50"/>
    <m/>
    <s v="Avgift till europeiska audiovisuella observatoriet"/>
    <n v="6.0009464999977238E-2"/>
    <n v="5.0007887499981035E-3"/>
    <m/>
  </r>
  <r>
    <x v="1"/>
    <s v=""/>
    <s v="4 Stöd till taltidningar"/>
    <n v="51456"/>
    <n v="17"/>
    <n v="4"/>
    <x v="1"/>
    <x v="16"/>
    <x v="50"/>
    <m/>
    <s v="Stöd till taltidningar"/>
    <n v="4.8781153728891455"/>
    <n v="0.40650961440742878"/>
    <m/>
  </r>
  <r>
    <x v="1"/>
    <s v=""/>
    <s v="12 Ungdomspolitik"/>
    <n v="373414"/>
    <n v="17"/>
    <n v="12"/>
    <x v="0"/>
    <x v="16"/>
    <x v="51"/>
    <m/>
    <s v="Ungdomspolitik"/>
    <n v="35.400275455768565"/>
    <n v="2.9500229546473804"/>
    <m/>
  </r>
  <r>
    <x v="1"/>
    <s v=""/>
    <s v="1 Myndigheten för ungdoms- och civilsamhällesfrågor"/>
    <n v="60734"/>
    <n v="17"/>
    <n v="1"/>
    <x v="1"/>
    <x v="16"/>
    <x v="51"/>
    <m/>
    <s v="Myndigheten för ungdoms- och civilsamhällesfrågor"/>
    <n v="5.7576853827940253"/>
    <n v="0.47980711523283542"/>
    <m/>
  </r>
  <r>
    <x v="1"/>
    <s v=""/>
    <s v="2 Bidrag till nationell och internationell ungdomsverksamhet"/>
    <n v="290680"/>
    <n v="17"/>
    <n v="2"/>
    <x v="1"/>
    <x v="16"/>
    <x v="51"/>
    <m/>
    <s v="Bidrag till nationell och internationell ungdomsverksamhet"/>
    <n v="27.556953058757323"/>
    <n v="2.2964127548964437"/>
    <m/>
  </r>
  <r>
    <x v="1"/>
    <s v=""/>
    <s v="3 Särskilda insatser inom ungdomspolitiken"/>
    <n v="22000"/>
    <n v="17"/>
    <n v="3"/>
    <x v="1"/>
    <x v="16"/>
    <x v="51"/>
    <m/>
    <s v="Särskilda insatser inom ungdomspolitiken"/>
    <n v="2.0856370142172187"/>
    <n v="0.17380308451810156"/>
    <m/>
  </r>
  <r>
    <x v="1"/>
    <s v=""/>
    <s v="13 Politik för det civila samhället"/>
    <n v="2505518"/>
    <n v="17"/>
    <n v="13"/>
    <x v="0"/>
    <x v="16"/>
    <x v="52"/>
    <m/>
    <s v="Politik för det civila samhället"/>
    <n v="237.52732184488622"/>
    <n v="19.79394348707385"/>
    <m/>
  </r>
  <r>
    <x v="1"/>
    <s v=""/>
    <s v="1 Stöd till idrotten"/>
    <n v="2116811"/>
    <n v="17"/>
    <n v="1"/>
    <x v="1"/>
    <x v="16"/>
    <x v="52"/>
    <m/>
    <s v="Stöd till idrotten"/>
    <n v="200.67724425918931"/>
    <n v="16.723103688265777"/>
    <m/>
  </r>
  <r>
    <x v="1"/>
    <s v=""/>
    <s v="2 Bidrag till allmänna samlingslokaler"/>
    <n v="52164"/>
    <n v="17"/>
    <n v="2"/>
    <x v="1"/>
    <x v="16"/>
    <x v="52"/>
    <m/>
    <s v="Bidrag till allmänna samlingslokaler"/>
    <n v="4.9452349640739541"/>
    <n v="0.41210291367282953"/>
    <m/>
  </r>
  <r>
    <x v="1"/>
    <s v=""/>
    <s v="3 Stöd till friluftsorganisationer"/>
    <n v="97785"/>
    <n v="17"/>
    <n v="3"/>
    <x v="1"/>
    <x v="16"/>
    <x v="52"/>
    <m/>
    <s v="Stöd till friluftsorganisationer"/>
    <n v="9.2701825197832139"/>
    <n v="0.77251520998193446"/>
    <m/>
  </r>
  <r>
    <x v="1"/>
    <s v=""/>
    <s v="4 Bidrag till riksdagspartiers kvinnoorganisationer"/>
    <n v="15000"/>
    <n v="17"/>
    <n v="4"/>
    <x v="1"/>
    <x v="16"/>
    <x v="52"/>
    <m/>
    <s v="Bidrag till riksdagspartiers kvinnoorganisationer"/>
    <n v="1.4220252369662854"/>
    <n v="0.11850210308052378"/>
    <m/>
  </r>
  <r>
    <x v="1"/>
    <s v=""/>
    <s v="5 Insatser för den ideella sektorn"/>
    <n v="223758"/>
    <n v="17"/>
    <n v="5"/>
    <x v="1"/>
    <x v="16"/>
    <x v="52"/>
    <m/>
    <s v="Insatser för den ideella sektorn"/>
    <n v="21.212634864873472"/>
    <n v="1.7677195720727894"/>
    <m/>
  </r>
  <r>
    <x v="1"/>
    <s v=""/>
    <s v="14 Folkbildning"/>
    <n v="4445272"/>
    <n v="17"/>
    <n v="14"/>
    <x v="0"/>
    <x v="16"/>
    <x v="53"/>
    <m/>
    <s v="Folkbildning"/>
    <n v="421.41926461197289"/>
    <n v="35.118272050997739"/>
    <m/>
  </r>
  <r>
    <x v="1"/>
    <s v=""/>
    <s v="1 Statsbidrag till studieförbund"/>
    <n v="1741023"/>
    <n v="17"/>
    <n v="1"/>
    <x v="1"/>
    <x v="16"/>
    <x v="53"/>
    <m/>
    <s v="Statsbidrag till studieförbund"/>
    <n v="165.0519096092502"/>
    <n v="13.75432580077085"/>
    <m/>
  </r>
  <r>
    <x v="1"/>
    <s v=""/>
    <s v="2 Statsbidrag till folkhögskolor"/>
    <n v="2446760"/>
    <n v="17"/>
    <n v="2"/>
    <x v="1"/>
    <x v="16"/>
    <x v="53"/>
    <m/>
    <s v="Statsbidrag till folkhögskolor"/>
    <n v="231.95696458664187"/>
    <n v="19.329747048886823"/>
    <m/>
  </r>
  <r>
    <x v="1"/>
    <s v=""/>
    <s v="3 Bidrag till tolkutbildning"/>
    <n v="55331"/>
    <n v="17"/>
    <n v="3"/>
    <x v="1"/>
    <x v="16"/>
    <x v="53"/>
    <m/>
    <s v="Bidrag till tolkutbildning"/>
    <n v="5.2454718924387693"/>
    <n v="0.43712265770323078"/>
    <m/>
  </r>
  <r>
    <x v="1"/>
    <s v=""/>
    <s v="4 Särskilt utbildningsstöd"/>
    <n v="202158"/>
    <n v="17"/>
    <n v="4"/>
    <x v="1"/>
    <x v="16"/>
    <x v="53"/>
    <m/>
    <s v="Särskilt utbildningsstöd"/>
    <n v="19.164918523642022"/>
    <n v="1.5970765436368353"/>
    <m/>
  </r>
  <r>
    <x v="1"/>
    <s v=""/>
    <s v="15 Tillsyn över spelmarknaden"/>
    <n v="90410"/>
    <n v="17"/>
    <n v="15"/>
    <x v="0"/>
    <x v="16"/>
    <x v="54"/>
    <m/>
    <s v="Tillsyn över spelmarknaden"/>
    <n v="8.5710201116081244"/>
    <n v="0.71425167596734374"/>
    <m/>
  </r>
  <r>
    <x v="1"/>
    <s v=""/>
    <s v="1 Spelinspektionen"/>
    <n v="90410"/>
    <n v="17"/>
    <n v="1"/>
    <x v="1"/>
    <x v="16"/>
    <x v="54"/>
    <m/>
    <s v="Spelinspektionen"/>
    <n v="8.5710201116081244"/>
    <n v="0.71425167596734374"/>
    <m/>
  </r>
  <r>
    <x v="1"/>
    <n v="18"/>
    <s v="Samhällsplanering, bostadsförsörjning och byggande samt konsumentpolitik"/>
    <n v="6081906"/>
    <n v="18"/>
    <s v=""/>
    <x v="0"/>
    <x v="17"/>
    <x v="0"/>
    <m/>
    <s v="bostadsförsörjning och byggande samt konsumentpolitik"/>
    <n v="576.57492139044484"/>
    <n v="48.047910115870401"/>
    <m/>
  </r>
  <r>
    <x v="1"/>
    <s v=""/>
    <s v="1 Samhällsplanering, bostadsmarknad, byggande och lantmäteriverksamhet"/>
    <n v="5799889"/>
    <n v="18"/>
    <n v="1"/>
    <x v="0"/>
    <x v="17"/>
    <x v="55"/>
    <m/>
    <s v="Samhällsplanering, bostadsmarknad, byggande och lantmäteriverksamhet"/>
    <n v="549.83923530687673"/>
    <n v="45.819936275573063"/>
    <m/>
  </r>
  <r>
    <x v="1"/>
    <s v=""/>
    <s v="1 Bostadspolitisk utveckling"/>
    <n v="85600"/>
    <n v="18"/>
    <n v="1"/>
    <x v="1"/>
    <x v="17"/>
    <x v="55"/>
    <m/>
    <s v="Bostadspolitisk utveckling"/>
    <n v="8.1150240189542675"/>
    <n v="0.67625200157952225"/>
    <m/>
  </r>
  <r>
    <x v="1"/>
    <s v=""/>
    <s v="2 Omstrukturering av kommunala bostadsföretag"/>
    <n v="12500"/>
    <n v="18"/>
    <n v="2"/>
    <x v="1"/>
    <x v="17"/>
    <x v="55"/>
    <m/>
    <s v="Omstrukturering av kommunala bostadsföretag"/>
    <n v="1.1850210308052378"/>
    <n v="9.8751752567103154E-2"/>
    <m/>
  </r>
  <r>
    <x v="1"/>
    <s v=""/>
    <s v="3 Stöd för att underlätta för enskilda att ordna bostad"/>
    <n v="43000"/>
    <n v="18"/>
    <n v="3"/>
    <x v="1"/>
    <x v="17"/>
    <x v="55"/>
    <m/>
    <s v="Stöd för att underlätta för enskilda att ordna bostad"/>
    <n v="4.0764723459700178"/>
    <n v="0.33970602883083484"/>
    <m/>
  </r>
  <r>
    <x v="1"/>
    <s v=""/>
    <s v="4 Boverket"/>
    <n v="294056"/>
    <n v="18"/>
    <n v="4"/>
    <x v="1"/>
    <x v="17"/>
    <x v="55"/>
    <m/>
    <s v="Boverket"/>
    <n v="27.877003538757201"/>
    <n v="2.3230836282297669"/>
    <m/>
  </r>
  <r>
    <x v="1"/>
    <s v=""/>
    <s v="5 Statens geotekniska institut"/>
    <n v="55879"/>
    <n v="18"/>
    <n v="5"/>
    <x v="1"/>
    <x v="17"/>
    <x v="55"/>
    <m/>
    <s v="Statens geotekniska institut"/>
    <n v="5.2974232144292701"/>
    <n v="0.44145193453577253"/>
    <m/>
  </r>
  <r>
    <x v="1"/>
    <s v=""/>
    <s v="6 Lantmäteriet"/>
    <n v="758854"/>
    <n v="18"/>
    <n v="6"/>
    <x v="1"/>
    <x v="17"/>
    <x v="55"/>
    <m/>
    <s v="Lantmäteriet"/>
    <n v="71.940635944854236"/>
    <n v="5.99505299540452"/>
    <m/>
  </r>
  <r>
    <x v="1"/>
    <s v=""/>
    <s v="7 Energieffektivisering av flerbostadshus"/>
    <n v="840000"/>
    <n v="18"/>
    <n v="7"/>
    <x v="1"/>
    <x v="17"/>
    <x v="55"/>
    <m/>
    <s v="Energieffektivisering av flerbostadshus"/>
    <n v="79.633413270111973"/>
    <n v="6.6361177725093308"/>
    <m/>
  </r>
  <r>
    <x v="1"/>
    <s v=""/>
    <s v="8 Investeringsstöd för anordnande av hyresbostäder och bostäder för studerande"/>
    <n v="3710000"/>
    <n v="18"/>
    <n v="8"/>
    <x v="1"/>
    <x v="17"/>
    <x v="55"/>
    <m/>
    <s v="Investeringsstöd för anordnande av hyresbostäder och bostäder för studerande"/>
    <n v="351.71424194299459"/>
    <n v="29.309520161916215"/>
    <m/>
  </r>
  <r>
    <x v="1"/>
    <s v=""/>
    <s v="2 Konsumentpolitik"/>
    <n v="282017"/>
    <n v="18"/>
    <n v="2"/>
    <x v="0"/>
    <x v="17"/>
    <x v="56"/>
    <m/>
    <s v="Konsumentpolitik"/>
    <n v="26.735686083568059"/>
    <n v="2.2279738402973384"/>
    <m/>
  </r>
  <r>
    <x v="1"/>
    <s v=""/>
    <s v="1 Konsumentverket"/>
    <n v="178972"/>
    <n v="18"/>
    <n v="1"/>
    <x v="1"/>
    <x v="17"/>
    <x v="56"/>
    <m/>
    <s v="Konsumentverket"/>
    <n v="16.966846714022001"/>
    <n v="1.4139038928351668"/>
    <m/>
  </r>
  <r>
    <x v="1"/>
    <s v=""/>
    <s v="2 Allmänna reklamationsnämnden"/>
    <n v="60511"/>
    <n v="18"/>
    <n v="2"/>
    <x v="1"/>
    <x v="17"/>
    <x v="56"/>
    <m/>
    <s v="Allmänna reklamationsnämnden"/>
    <n v="5.7365446076044595"/>
    <n v="0.47804538396703827"/>
    <m/>
  </r>
  <r>
    <x v="1"/>
    <s v=""/>
    <s v="3 Fastighetsmäklarinspektionen"/>
    <n v="32351"/>
    <n v="18"/>
    <n v="3"/>
    <x v="1"/>
    <x v="17"/>
    <x v="56"/>
    <m/>
    <s v="Fastighetsmäklarinspektionen"/>
    <n v="3.0669292294064197"/>
    <n v="0.25557743578386832"/>
    <m/>
  </r>
  <r>
    <x v="1"/>
    <s v=""/>
    <s v="4 Åtgärder på konsumentområdet"/>
    <n v="7059"/>
    <n v="18"/>
    <n v="4"/>
    <x v="1"/>
    <x v="17"/>
    <x v="56"/>
    <m/>
    <s v="Åtgärder på konsumentområdet"/>
    <n v="0.66920507651633387"/>
    <n v="5.576708970969449E-2"/>
    <m/>
  </r>
  <r>
    <x v="1"/>
    <s v=""/>
    <s v="5 Bidrag till miljömärkning av produkter"/>
    <n v="3124"/>
    <n v="18"/>
    <n v="5"/>
    <x v="1"/>
    <x v="17"/>
    <x v="56"/>
    <m/>
    <s v="Bidrag till miljömärkning av produkter"/>
    <n v="0.29616045601884505"/>
    <n v="2.4680038001570422E-2"/>
    <m/>
  </r>
  <r>
    <x v="1"/>
    <n v="19"/>
    <s v="Regional utveckling"/>
    <n v="3922201"/>
    <n v="19"/>
    <s v=""/>
    <x v="0"/>
    <x v="18"/>
    <x v="0"/>
    <m/>
    <s v="utveckling"/>
    <n v="371.83125376362676"/>
    <n v="30.985937813635562"/>
    <m/>
  </r>
  <r>
    <x v="1"/>
    <s v=""/>
    <s v="1 Regionala utvecklingsåtgärder"/>
    <n v="2028337"/>
    <n v="19"/>
    <n v="1"/>
    <x v="1"/>
    <x v="18"/>
    <x v="57"/>
    <m/>
    <s v="Regionala utvecklingsåtgärder"/>
    <n v="192.28976020483228"/>
    <n v="16.024146683736024"/>
    <m/>
  </r>
  <r>
    <x v="1"/>
    <s v=""/>
    <s v="2 Transportbidrag"/>
    <n v="479864"/>
    <n v="19"/>
    <n v="2"/>
    <x v="1"/>
    <x v="18"/>
    <x v="57"/>
    <m/>
    <s v="Transportbidrag"/>
    <n v="45.491914554105968"/>
    <n v="3.7909928795088308"/>
    <m/>
  </r>
  <r>
    <x v="1"/>
    <s v=""/>
    <s v="3 Europeiska regionala utvecklingsfonden perioden 2014-2020"/>
    <n v="334000"/>
    <n v="19"/>
    <n v="3"/>
    <x v="1"/>
    <x v="18"/>
    <x v="57"/>
    <m/>
    <s v="Europeiska regionala utvecklingsfonden perioden 2014-2020"/>
    <n v="31.663761943115954"/>
    <n v="2.638646828592996"/>
    <m/>
  </r>
  <r>
    <x v="1"/>
    <s v=""/>
    <s v="4 Europeiska regionala utvecklingsfonden och Fonden för en rättvis omställning perioden 2021-2027"/>
    <n v="1080000"/>
    <n v="19"/>
    <n v="4"/>
    <x v="1"/>
    <x v="18"/>
    <x v="57"/>
    <m/>
    <s v="Europeiska regionala utvecklingsfonden och Fonden för en rättvis omställning perioden 2021-2027"/>
    <n v="102.38581706157254"/>
    <n v="8.5321514217977121"/>
    <m/>
  </r>
  <r>
    <x v="1"/>
    <n v="20"/>
    <s v="Klimat, miljö och natur"/>
    <n v="19307359"/>
    <n v="20"/>
    <s v=""/>
    <x v="0"/>
    <x v="28"/>
    <x v="0"/>
    <m/>
    <s v="miljö och natur"/>
    <n v="1830.3701171445427"/>
    <n v="152.53084309537857"/>
    <m/>
  </r>
  <r>
    <x v="1"/>
    <s v=""/>
    <s v="1 Miljöpolitik"/>
    <n v="18066438"/>
    <n v="20"/>
    <n v="1"/>
    <x v="0"/>
    <x v="28"/>
    <x v="58"/>
    <m/>
    <s v="Miljöpolitik"/>
    <n v="1712.7287185391135"/>
    <n v="142.72739321159278"/>
    <m/>
  </r>
  <r>
    <x v="1"/>
    <s v=""/>
    <s v="1 Naturvårdsverket"/>
    <n v="635535"/>
    <n v="20"/>
    <n v="1"/>
    <x v="1"/>
    <x v="28"/>
    <x v="58"/>
    <m/>
    <s v="Naturvårdsverket"/>
    <n v="60.249787265024544"/>
    <n v="5.0208156054187123"/>
    <m/>
  </r>
  <r>
    <x v="1"/>
    <s v=""/>
    <s v="2 Miljöövervakning m.m."/>
    <n v="417714"/>
    <n v="20"/>
    <n v="2"/>
    <x v="1"/>
    <x v="28"/>
    <x v="58"/>
    <m/>
    <s v="Miljöövervakning m.m."/>
    <n v="39.599989988942326"/>
    <n v="3.2999991657451937"/>
    <m/>
  </r>
  <r>
    <x v="1"/>
    <s v=""/>
    <s v="3 Åtgärder för värdefull natur"/>
    <n v="1212035"/>
    <n v="20"/>
    <n v="3"/>
    <x v="1"/>
    <x v="28"/>
    <x v="58"/>
    <m/>
    <s v="Åtgärder för värdefull natur"/>
    <n v="114.90295720576211"/>
    <n v="9.5752464338135095"/>
    <m/>
  </r>
  <r>
    <x v="1"/>
    <s v=""/>
    <s v="4 Sanering och återställning av förorenade områden"/>
    <n v="1064318"/>
    <n v="20"/>
    <n v="4"/>
    <x v="1"/>
    <x v="28"/>
    <x v="58"/>
    <m/>
    <s v="Sanering och återställning av förorenade områden"/>
    <n v="100.89913707716552"/>
    <n v="8.4082614230971267"/>
    <m/>
  </r>
  <r>
    <x v="1"/>
    <s v=""/>
    <s v="5 Miljöforskning"/>
    <n v="96825"/>
    <n v="20"/>
    <n v="5"/>
    <x v="1"/>
    <x v="28"/>
    <x v="58"/>
    <m/>
    <s v="Miljöforskning"/>
    <n v="9.1791729046173725"/>
    <n v="0.764931075384781"/>
    <m/>
  </r>
  <r>
    <x v="1"/>
    <s v=""/>
    <s v="6 Kemikalieinspektionen"/>
    <n v="324678"/>
    <n v="20"/>
    <n v="6"/>
    <x v="1"/>
    <x v="28"/>
    <x v="58"/>
    <m/>
    <s v="Kemikalieinspektionen"/>
    <n v="30.78002065918264"/>
    <n v="2.5650017215985534"/>
    <m/>
  </r>
  <r>
    <x v="1"/>
    <s v=""/>
    <s v="7 Avgifter till Internationella organisationer"/>
    <n v="314431"/>
    <n v="20"/>
    <n v="7"/>
    <x v="1"/>
    <x v="28"/>
    <x v="58"/>
    <m/>
    <s v="Avgifter till Internationella organisationer"/>
    <n v="29.808587818969738"/>
    <n v="2.4840489849141449"/>
    <m/>
  </r>
  <r>
    <x v="1"/>
    <s v=""/>
    <s v="8 Klimatbonus"/>
    <n v="1300000"/>
    <n v="20"/>
    <n v="8"/>
    <x v="1"/>
    <x v="28"/>
    <x v="58"/>
    <m/>
    <s v="Klimatbonus"/>
    <n v="123.24218720374473"/>
    <n v="10.270182266978727"/>
    <m/>
  </r>
  <r>
    <x v="1"/>
    <s v=""/>
    <s v="9 Sveriges meteorologiska och hydrologiska institut"/>
    <n v="292107"/>
    <n v="20"/>
    <n v="9"/>
    <x v="1"/>
    <x v="28"/>
    <x v="58"/>
    <m/>
    <s v="Sveriges meteorologiska och hydrologiska institut"/>
    <n v="27.692235059634047"/>
    <n v="2.3076862549695041"/>
    <m/>
  </r>
  <r>
    <x v="1"/>
    <s v=""/>
    <s v="10 Klimatanpassning"/>
    <n v="89500"/>
    <n v="20"/>
    <n v="10"/>
    <x v="1"/>
    <x v="28"/>
    <x v="58"/>
    <m/>
    <s v="Klimatanpassning"/>
    <n v="8.4847505805655032"/>
    <n v="0.70706254838045857"/>
    <m/>
  </r>
  <r>
    <x v="1"/>
    <s v=""/>
    <s v="11 Åtgärder för havs- och vattenmiljö"/>
    <n v="1367565"/>
    <n v="20"/>
    <n v="11"/>
    <x v="1"/>
    <x v="28"/>
    <x v="58"/>
    <m/>
    <s v="Åtgärder för havs- och vattenmiljö"/>
    <n v="129.6474628794532"/>
    <n v="10.803955239954433"/>
    <m/>
  </r>
  <r>
    <x v="1"/>
    <s v=""/>
    <s v="12 Insatser för internationella klimatinvesteringar"/>
    <n v="262900"/>
    <n v="20"/>
    <n v="12"/>
    <x v="1"/>
    <x v="28"/>
    <x v="58"/>
    <m/>
    <s v="Insatser för internationella klimatinvesteringar"/>
    <n v="24.923362319895762"/>
    <n v="2.0769468599913137"/>
    <m/>
  </r>
  <r>
    <x v="1"/>
    <s v=""/>
    <s v="13 Internationellt miljösamarbete"/>
    <n v="37400"/>
    <n v="20"/>
    <n v="13"/>
    <x v="1"/>
    <x v="28"/>
    <x v="58"/>
    <m/>
    <s v="Internationellt miljösamarbete"/>
    <n v="3.5455829241692713"/>
    <n v="0.29546524368077259"/>
    <m/>
  </r>
  <r>
    <x v="1"/>
    <s v=""/>
    <s v="14 Skydd av värdefull natur"/>
    <n v="1670500"/>
    <n v="20"/>
    <n v="14"/>
    <x v="1"/>
    <x v="28"/>
    <x v="58"/>
    <m/>
    <s v="Skydd av värdefull natur"/>
    <n v="158.36621055681198"/>
    <n v="13.197184213067665"/>
    <m/>
  </r>
  <r>
    <x v="1"/>
    <s v=""/>
    <s v="15 Havs- och vattenmyndigheten"/>
    <n v="321930"/>
    <n v="20"/>
    <n v="15"/>
    <x v="1"/>
    <x v="28"/>
    <x v="58"/>
    <m/>
    <s v="Havs- och vattenmyndigheten"/>
    <n v="30.519505635770415"/>
    <n v="2.5432921363142014"/>
    <m/>
  </r>
  <r>
    <x v="1"/>
    <s v=""/>
    <s v="16 Klimatinvesteringar"/>
    <n v="4950000"/>
    <n v="20"/>
    <n v="16"/>
    <x v="1"/>
    <x v="28"/>
    <x v="58"/>
    <m/>
    <s v="Klimatinvesteringar"/>
    <n v="469.26832819887414"/>
    <n v="39.105694016572848"/>
    <m/>
  </r>
  <r>
    <x v="1"/>
    <s v=""/>
    <s v="17 Klimatpremier"/>
    <n v="2122000"/>
    <n v="20"/>
    <n v="17"/>
    <x v="1"/>
    <x v="28"/>
    <x v="58"/>
    <m/>
    <s v="Klimatpremier"/>
    <n v="201.16917018949715"/>
    <n v="16.76409751579143"/>
    <m/>
  </r>
  <r>
    <x v="1"/>
    <s v=""/>
    <s v="18 Industriklivet"/>
    <n v="1457000"/>
    <n v="20"/>
    <n v="18"/>
    <x v="1"/>
    <x v="28"/>
    <x v="58"/>
    <m/>
    <s v="Industriklivet"/>
    <n v="138.12605135065851"/>
    <n v="11.510504279221543"/>
    <m/>
  </r>
  <r>
    <x v="1"/>
    <s v=""/>
    <s v="19 Åtgärder för ras- och skredsäkring längs Göta älv"/>
    <n v="115000"/>
    <n v="20"/>
    <n v="19"/>
    <x v="1"/>
    <x v="28"/>
    <x v="58"/>
    <m/>
    <s v="Åtgärder för ras- och skredsäkring längs Göta älv"/>
    <n v="10.902193483408187"/>
    <n v="0.9085161236173489"/>
    <m/>
  </r>
  <r>
    <x v="1"/>
    <s v=""/>
    <s v="20 Driftstöd för bio-CCS"/>
    <n v="15000"/>
    <n v="20"/>
    <n v="20"/>
    <x v="1"/>
    <x v="28"/>
    <x v="58"/>
    <m/>
    <s v="Driftstöd för bio-CCS"/>
    <n v="1.4220252369662854"/>
    <n v="0.11850210308052378"/>
    <m/>
  </r>
  <r>
    <x v="1"/>
    <s v=""/>
    <s v="2 Miljöforskning"/>
    <n v="1240921"/>
    <n v="20"/>
    <n v="2"/>
    <x v="0"/>
    <x v="28"/>
    <x v="59"/>
    <m/>
    <s v="Miljöforskning"/>
    <n v="117.64139860542932"/>
    <n v="9.8034498837857758"/>
    <m/>
  </r>
  <r>
    <x v="1"/>
    <s v=""/>
    <s v="1 Forskningsrådet för miljö, areella näringar och samhällsbyggande"/>
    <n v="133513"/>
    <n v="20"/>
    <n v="1"/>
    <x v="1"/>
    <x v="28"/>
    <x v="59"/>
    <m/>
    <s v="Forskningsrådet för miljö, areella näringar och samhällsbyggande"/>
    <n v="12.657257030871977"/>
    <n v="1.0547714192393314"/>
    <m/>
  </r>
  <r>
    <x v="1"/>
    <s v=""/>
    <s v="2 Forskningsrådet för miljö, areella näringar och samhällsbyggande: Forskning"/>
    <n v="1107408"/>
    <n v="20"/>
    <n v="2"/>
    <x v="1"/>
    <x v="28"/>
    <x v="59"/>
    <m/>
    <s v="Forskningsrådet för miljö, areella näringar och samhällsbyggande: Forskning"/>
    <n v="104.98414157455734"/>
    <n v="8.7486784645464457"/>
    <m/>
  </r>
  <r>
    <x v="1"/>
    <n v="21"/>
    <s v="Energi"/>
    <n v="5604320"/>
    <n v="21"/>
    <s v=""/>
    <x v="0"/>
    <x v="20"/>
    <x v="0"/>
    <m/>
    <s v=""/>
    <n v="531.29896506899286"/>
    <n v="44.274913755749402"/>
    <m/>
  </r>
  <r>
    <x v="1"/>
    <s v=""/>
    <s v="1 Statens energimyndighet"/>
    <n v="500405"/>
    <n v="21"/>
    <n v="1"/>
    <x v="1"/>
    <x v="20"/>
    <x v="60"/>
    <m/>
    <s v="Statens energimyndighet"/>
    <n v="47.439235913607604"/>
    <n v="3.9532696594673005"/>
    <m/>
  </r>
  <r>
    <x v="1"/>
    <s v=""/>
    <s v="2 Insatser för energieffektivisering"/>
    <n v="418000"/>
    <n v="21"/>
    <n v="2"/>
    <x v="1"/>
    <x v="20"/>
    <x v="60"/>
    <m/>
    <s v="Insatser för energieffektivisering"/>
    <n v="39.627103270127151"/>
    <n v="3.3022586058439294"/>
    <m/>
  </r>
  <r>
    <x v="1"/>
    <s v=""/>
    <s v="3 Energiforskning"/>
    <n v="1447723"/>
    <n v="21"/>
    <n v="3"/>
    <x v="1"/>
    <x v="20"/>
    <x v="60"/>
    <m/>
    <s v="Energiforskning"/>
    <n v="137.24657614243611"/>
    <n v="11.437214678536343"/>
    <m/>
  </r>
  <r>
    <x v="1"/>
    <s v=""/>
    <s v="4 Energimarknadsinspektionen"/>
    <n v="213848"/>
    <n v="21"/>
    <n v="4"/>
    <x v="1"/>
    <x v="20"/>
    <x v="60"/>
    <m/>
    <s v="Energimarknadsinspektionen"/>
    <n v="20.27315019165108"/>
    <n v="1.68942918263759"/>
    <m/>
  </r>
  <r>
    <x v="1"/>
    <s v=""/>
    <s v="5 Energiplanering"/>
    <n v="265000"/>
    <n v="21"/>
    <n v="5"/>
    <x v="1"/>
    <x v="20"/>
    <x v="60"/>
    <m/>
    <s v="Energiplanering"/>
    <n v="25.122445853071042"/>
    <n v="2.0935371544225867"/>
    <m/>
  </r>
  <r>
    <x v="1"/>
    <s v=""/>
    <s v="6 Avgifter till internationella organisationer"/>
    <n v="25328"/>
    <n v="21"/>
    <n v="6"/>
    <x v="1"/>
    <x v="20"/>
    <x v="60"/>
    <m/>
    <s v="Avgifter till internationella organisationer"/>
    <n v="2.401137013458805"/>
    <n v="0.20009475112156708"/>
    <m/>
  </r>
  <r>
    <x v="1"/>
    <s v=""/>
    <s v="7 Elsäkerhetsverket"/>
    <n v="77016"/>
    <n v="21"/>
    <n v="7"/>
    <x v="1"/>
    <x v="20"/>
    <x v="60"/>
    <m/>
    <s v="Elsäkerhetsverket"/>
    <n v="7.3012463766796953"/>
    <n v="0.60843719805664132"/>
    <m/>
  </r>
  <r>
    <x v="1"/>
    <s v=""/>
    <s v="8 Laddinfrastruktur"/>
    <n v="995000"/>
    <n v="21"/>
    <n v="8"/>
    <x v="1"/>
    <x v="20"/>
    <x v="60"/>
    <m/>
    <s v="Laddinfrastruktur"/>
    <n v="94.327674052096924"/>
    <n v="7.8606395043414103"/>
    <m/>
  </r>
  <r>
    <x v="1"/>
    <s v=""/>
    <s v="9 Biogasstöd"/>
    <n v="933000"/>
    <n v="21"/>
    <n v="9"/>
    <x v="1"/>
    <x v="20"/>
    <x v="60"/>
    <m/>
    <s v="Biogasstöd"/>
    <n v="88.449969739302944"/>
    <n v="7.3708308116085783"/>
    <m/>
  </r>
  <r>
    <x v="1"/>
    <s v=""/>
    <s v="10 Energiberedskap"/>
    <n v="54000"/>
    <n v="21"/>
    <n v="10"/>
    <x v="1"/>
    <x v="20"/>
    <x v="60"/>
    <m/>
    <s v="Energiberedskap"/>
    <n v="5.1192908530786276"/>
    <n v="0.42660757108988562"/>
    <m/>
  </r>
  <r>
    <x v="1"/>
    <s v=""/>
    <s v="11 Elberedskap"/>
    <n v="675000"/>
    <n v="21"/>
    <n v="11"/>
    <x v="1"/>
    <x v="20"/>
    <x v="60"/>
    <m/>
    <s v="Elberedskap"/>
    <n v="63.991135663482837"/>
    <n v="5.3325946386235694"/>
    <m/>
  </r>
  <r>
    <x v="1"/>
    <n v="22"/>
    <s v="Kommunikationer"/>
    <n v="82874980"/>
    <n v="22"/>
    <s v=""/>
    <x v="0"/>
    <x v="21"/>
    <x v="0"/>
    <m/>
    <s v=""/>
    <n v="7856.6875382050775"/>
    <n v="654.72396151708983"/>
    <m/>
  </r>
  <r>
    <x v="1"/>
    <s v=""/>
    <s v="1 Transportpolitik"/>
    <n v="81747040"/>
    <n v="22"/>
    <n v="1"/>
    <x v="0"/>
    <x v="21"/>
    <x v="61"/>
    <m/>
    <s v="Transportpolitik"/>
    <n v="7749.7569284861602"/>
    <n v="645.81307737384668"/>
    <m/>
  </r>
  <r>
    <x v="1"/>
    <s v=""/>
    <s v="1 Utveckling av statens transportinfrastruktur"/>
    <n v="36867072"/>
    <n v="22"/>
    <n v="1"/>
    <x v="1"/>
    <x v="21"/>
    <x v="61"/>
    <m/>
    <s v="Utveckling av statens transportinfrastruktur"/>
    <n v="3495.0604531368735"/>
    <n v="291.25503776140613"/>
    <m/>
  </r>
  <r>
    <x v="1"/>
    <s v=""/>
    <s v="2 Vidmakthållande av statens transportinfrastruktur"/>
    <n v="33974215"/>
    <n v="22"/>
    <n v="2"/>
    <x v="1"/>
    <x v="21"/>
    <x v="61"/>
    <m/>
    <s v="Vidmakthållande av statens transportinfrastruktur"/>
    <n v="3220.8127424079016"/>
    <n v="268.40106186732515"/>
    <m/>
  </r>
  <r>
    <x v="1"/>
    <s v=""/>
    <s v="3 Trafikverket"/>
    <n v="1487566"/>
    <n v="22"/>
    <n v="3"/>
    <x v="1"/>
    <x v="21"/>
    <x v="61"/>
    <m/>
    <s v="Trafikverket"/>
    <n v="141.02375957686596"/>
    <n v="11.75197996473883"/>
    <m/>
  </r>
  <r>
    <x v="1"/>
    <s v=""/>
    <s v="4 Ersättning för sjöräddning och fritidsbåtsändamål"/>
    <n v="533308"/>
    <n v="22"/>
    <n v="4"/>
    <x v="1"/>
    <x v="21"/>
    <x v="61"/>
    <m/>
    <s v="Ersättning för sjöräddning och fritidsbåtsändamål"/>
    <n v="50.558495671734377"/>
    <n v="4.2132079726445317"/>
    <m/>
  </r>
  <r>
    <x v="1"/>
    <s v=""/>
    <s v="5 Ersättning för viss kanal- och slussinfrastruktur"/>
    <n v="62284"/>
    <n v="22"/>
    <n v="5"/>
    <x v="1"/>
    <x v="21"/>
    <x v="61"/>
    <m/>
    <s v="Ersättning för viss kanal- och slussinfrastruktur"/>
    <n v="5.9046279906138741"/>
    <n v="0.49205233255115616"/>
    <m/>
  </r>
  <r>
    <x v="1"/>
    <s v=""/>
    <s v="6 Ersättning avseende icke statliga flygplatser"/>
    <n v="298313"/>
    <n v="22"/>
    <n v="6"/>
    <x v="1"/>
    <x v="21"/>
    <x v="61"/>
    <m/>
    <s v="Ersättning avseende icke statliga flygplatser"/>
    <n v="28.280574301008233"/>
    <n v="2.3567145250840196"/>
    <m/>
  </r>
  <r>
    <x v="1"/>
    <s v=""/>
    <s v="7 Trafikavtal"/>
    <n v="958000"/>
    <n v="22"/>
    <n v="7"/>
    <x v="1"/>
    <x v="21"/>
    <x v="61"/>
    <m/>
    <s v="Trafikavtal"/>
    <n v="90.82001180091342"/>
    <n v="7.568334316742785"/>
    <m/>
  </r>
  <r>
    <x v="1"/>
    <s v=""/>
    <s v="8 Viss internationell verksamhet"/>
    <n v="30557"/>
    <n v="22"/>
    <n v="8"/>
    <x v="1"/>
    <x v="21"/>
    <x v="61"/>
    <m/>
    <s v="Viss internationell verksamhet"/>
    <n v="2.8968550110652522"/>
    <n v="0.24140458425543768"/>
    <m/>
  </r>
  <r>
    <x v="1"/>
    <s v=""/>
    <s v="9 Statens väg- och transportforskningsinstitut"/>
    <n v="86797"/>
    <n v="22"/>
    <n v="9"/>
    <x v="1"/>
    <x v="21"/>
    <x v="61"/>
    <m/>
    <s v="Statens väg- och transportforskningsinstitut"/>
    <n v="8.2285016328641785"/>
    <n v="0.68570846940534824"/>
    <m/>
  </r>
  <r>
    <x v="1"/>
    <s v=""/>
    <s v="10 Från EU-budgeten finansierade stöd till Transeuropeiska nätverk"/>
    <n v="550000"/>
    <n v="22"/>
    <n v="10"/>
    <x v="1"/>
    <x v="21"/>
    <x v="61"/>
    <m/>
    <s v="Från EU-budgeten finansierade stöd till Transeuropeiska nätverk"/>
    <n v="52.140925355430461"/>
    <n v="4.3450771129525387"/>
    <m/>
  </r>
  <r>
    <x v="1"/>
    <s v=""/>
    <s v="11 Trängselskatt i Stockholm"/>
    <n v="1521285"/>
    <n v="22"/>
    <n v="11"/>
    <x v="1"/>
    <x v="21"/>
    <x v="61"/>
    <m/>
    <s v="Trängselskatt i Stockholm"/>
    <n v="144.22037750788368"/>
    <n v="12.01836479232364"/>
    <m/>
  </r>
  <r>
    <x v="1"/>
    <s v=""/>
    <s v="12 Transportstyrelsen"/>
    <n v="2535914"/>
    <n v="22"/>
    <n v="12"/>
    <x v="1"/>
    <x v="21"/>
    <x v="61"/>
    <m/>
    <s v="Transportstyrelsen"/>
    <n v="240.4089137850747"/>
    <n v="20.034076148756224"/>
    <m/>
  </r>
  <r>
    <x v="1"/>
    <s v=""/>
    <s v="13 Trafikanalys"/>
    <n v="72828"/>
    <n v="22"/>
    <n v="13"/>
    <x v="1"/>
    <x v="21"/>
    <x v="61"/>
    <m/>
    <s v="Trafikanalys"/>
    <n v="6.9042169305187082"/>
    <n v="0.57535141087655906"/>
    <m/>
  </r>
  <r>
    <x v="1"/>
    <s v=""/>
    <s v="14 Trängselskatt i Göteborg"/>
    <n v="760435"/>
    <n v="22"/>
    <n v="14"/>
    <x v="1"/>
    <x v="21"/>
    <x v="61"/>
    <m/>
    <s v="Trängselskatt i Göteborg"/>
    <n v="72.090517404830479"/>
    <n v="6.0075431170692069"/>
    <m/>
  </r>
  <r>
    <x v="1"/>
    <s v=""/>
    <s v="15 Sjöfartsstöd"/>
    <n v="1500000"/>
    <n v="22"/>
    <n v="15"/>
    <x v="1"/>
    <x v="21"/>
    <x v="61"/>
    <m/>
    <s v="Sjöfartsstöd"/>
    <n v="142.20252369662853"/>
    <n v="11.850210308052377"/>
    <m/>
  </r>
  <r>
    <x v="1"/>
    <s v=""/>
    <s v="16 Internationell tågtrafik"/>
    <n v="95000"/>
    <n v="22"/>
    <n v="16"/>
    <x v="1"/>
    <x v="21"/>
    <x v="61"/>
    <m/>
    <s v="Internationell tågtrafik"/>
    <n v="9.0061598341198064"/>
    <n v="0.7505133195099839"/>
    <m/>
  </r>
  <r>
    <x v="1"/>
    <s v=""/>
    <s v="17 Infrastruktur för flygtrafiktjänst"/>
    <n v="332000"/>
    <n v="22"/>
    <n v="17"/>
    <x v="1"/>
    <x v="21"/>
    <x v="61"/>
    <m/>
    <s v="Infrastruktur för flygtrafiktjänst"/>
    <n v="31.474158578187115"/>
    <n v="2.6228465481822596"/>
    <m/>
  </r>
  <r>
    <x v="1"/>
    <s v=""/>
    <s v="18 Lån till körkort"/>
    <n v="51466"/>
    <n v="22"/>
    <n v="18"/>
    <x v="1"/>
    <x v="21"/>
    <x v="61"/>
    <m/>
    <s v="Lån till körkort"/>
    <n v="4.8790633897137896"/>
    <n v="0.40658861580948247"/>
    <m/>
  </r>
  <r>
    <x v="1"/>
    <s v=""/>
    <s v="19 Obemannad luftfart"/>
    <n v="30000"/>
    <n v="22"/>
    <n v="19"/>
    <x v="1"/>
    <x v="21"/>
    <x v="61"/>
    <m/>
    <s v="Obemannad luftfart"/>
    <n v="2.8440504739325707"/>
    <n v="0.23700420616104756"/>
    <m/>
  </r>
  <r>
    <x v="1"/>
    <s v=""/>
    <s v="2 Politiken för informationssamhället"/>
    <n v="1127940"/>
    <n v="22"/>
    <n v="2"/>
    <x v="0"/>
    <x v="21"/>
    <x v="62"/>
    <m/>
    <s v="Politiken för informationssamhället"/>
    <n v="106.9306097189168"/>
    <n v="8.9108841432430665"/>
    <m/>
  </r>
  <r>
    <x v="1"/>
    <s v=""/>
    <s v="1 Post- och telestyrelsen"/>
    <n v="152689"/>
    <n v="22"/>
    <n v="1"/>
    <x v="1"/>
    <x v="21"/>
    <x v="62"/>
    <m/>
    <s v="Post- och telestyrelsen"/>
    <n v="14.475174093809676"/>
    <n v="1.206264507817473"/>
    <m/>
  </r>
  <r>
    <x v="1"/>
    <s v=""/>
    <s v="2 Ersättning för särskilda tjänster för personer med funktionsnedsättning"/>
    <n v="131278"/>
    <n v="22"/>
    <n v="2"/>
    <x v="1"/>
    <x v="21"/>
    <x v="62"/>
    <m/>
    <s v="Ersättning för särskilda tjänster för personer med funktionsnedsättning"/>
    <n v="12.445375270564"/>
    <n v="1.0371146058803333"/>
    <m/>
  </r>
  <r>
    <x v="1"/>
    <s v=""/>
    <s v="3 Grundläggande betaltjänster"/>
    <n v="25037"/>
    <n v="22"/>
    <n v="3"/>
    <x v="1"/>
    <x v="21"/>
    <x v="62"/>
    <m/>
    <s v="Grundläggande betaltjänster"/>
    <n v="2.3735497238616592"/>
    <n v="0.19779581032180493"/>
    <m/>
  </r>
  <r>
    <x v="1"/>
    <s v=""/>
    <s v="4 Informationsteknik och telekommunikation"/>
    <n v="67844"/>
    <n v="22"/>
    <n v="4"/>
    <x v="1"/>
    <x v="21"/>
    <x v="62"/>
    <m/>
    <s v="Informationsteknik och telekommunikation"/>
    <n v="6.4317253451160443"/>
    <n v="0.53597711209300369"/>
    <m/>
  </r>
  <r>
    <x v="1"/>
    <s v=""/>
    <s v="5 Driftsäker och tillgänglig elektronisk kommunikation"/>
    <n v="365414"/>
    <n v="22"/>
    <n v="5"/>
    <x v="1"/>
    <x v="21"/>
    <x v="62"/>
    <m/>
    <s v="Driftsäker och tillgänglig elektronisk kommunikation"/>
    <n v="34.641861996053215"/>
    <n v="2.8868218330044346"/>
    <m/>
  </r>
  <r>
    <x v="1"/>
    <s v=""/>
    <s v="6 Myndigheten för digital förvaltning"/>
    <n v="171784"/>
    <n v="22"/>
    <n v="6"/>
    <x v="1"/>
    <x v="21"/>
    <x v="62"/>
    <m/>
    <s v="Myndigheten för digital förvaltning"/>
    <n v="16.285412220467759"/>
    <n v="1.3571176850389799"/>
    <m/>
  </r>
  <r>
    <x v="1"/>
    <s v=""/>
    <s v="7 Digital förvaltning"/>
    <n v="213894"/>
    <n v="22"/>
    <n v="7"/>
    <x v="1"/>
    <x v="21"/>
    <x v="62"/>
    <m/>
    <s v="Digital förvaltning"/>
    <n v="20.277511069044444"/>
    <n v="1.6897925890870369"/>
    <m/>
  </r>
  <r>
    <x v="1"/>
    <n v="23"/>
    <s v="Areella näringar, landsbygd och livsmedel"/>
    <n v="23973181"/>
    <n v="23"/>
    <s v=""/>
    <x v="0"/>
    <x v="22"/>
    <x v="0"/>
    <m/>
    <s v="näringar, landsbygd och livsmedel"/>
    <n v="2272.6978928240433"/>
    <n v="189.39149106867026"/>
    <m/>
  </r>
  <r>
    <x v="1"/>
    <s v=""/>
    <s v="1 Skogsstyrelsen"/>
    <n v="545123"/>
    <n v="23"/>
    <n v="1"/>
    <x v="1"/>
    <x v="22"/>
    <x v="63"/>
    <m/>
    <s v="Skogsstyrelsen"/>
    <n v="51.678577550051493"/>
    <n v="4.3065481291709578"/>
    <m/>
  </r>
  <r>
    <x v="1"/>
    <s v=""/>
    <s v="2 Insatser för skogsbruket"/>
    <n v="594373"/>
    <n v="23"/>
    <n v="2"/>
    <x v="1"/>
    <x v="22"/>
    <x v="63"/>
    <m/>
    <s v="Insatser för skogsbruket"/>
    <n v="56.347560411424126"/>
    <n v="4.6956300342853439"/>
    <m/>
  </r>
  <r>
    <x v="1"/>
    <s v=""/>
    <s v="3 Statens veterinärmedicinska anstalt"/>
    <n v="191847"/>
    <n v="23"/>
    <n v="3"/>
    <x v="1"/>
    <x v="22"/>
    <x v="63"/>
    <m/>
    <s v="Statens veterinärmedicinska anstalt"/>
    <n v="18.187418375751395"/>
    <n v="1.5156181979792829"/>
    <m/>
  </r>
  <r>
    <x v="1"/>
    <s v=""/>
    <s v="4 Bidrag till veterinär fältverksamhet"/>
    <n v="124496"/>
    <n v="23"/>
    <n v="4"/>
    <x v="1"/>
    <x v="22"/>
    <x v="63"/>
    <m/>
    <s v="Bidrag till veterinär fältverksamhet"/>
    <n v="11.802430260090311"/>
    <n v="0.98353585500752594"/>
    <m/>
  </r>
  <r>
    <x v="1"/>
    <s v=""/>
    <s v="5 Djurhälsovård och djurskyddsfrämjande åtgärder"/>
    <n v="9933"/>
    <n v="23"/>
    <n v="5"/>
    <x v="1"/>
    <x v="22"/>
    <x v="63"/>
    <m/>
    <s v="Djurhälsovård och djurskyddsfrämjande åtgärder"/>
    <n v="0.94166511191907409"/>
    <n v="7.8472092659922846E-2"/>
    <m/>
  </r>
  <r>
    <x v="1"/>
    <s v=""/>
    <s v="6 Bekämpning av smittsamma djursjukdomar"/>
    <n v="133349"/>
    <n v="23"/>
    <n v="6"/>
    <x v="1"/>
    <x v="22"/>
    <x v="63"/>
    <m/>
    <s v="Bekämpning av smittsamma djursjukdomar"/>
    <n v="12.641709554947813"/>
    <n v="1.0534757962456511"/>
    <m/>
  </r>
  <r>
    <x v="1"/>
    <s v=""/>
    <s v="7 Ersättningar för viltskador m.m."/>
    <n v="67778"/>
    <n v="23"/>
    <n v="7"/>
    <x v="1"/>
    <x v="22"/>
    <x v="63"/>
    <m/>
    <s v="Ersättningar för viltskador m.m."/>
    <n v="6.4254684340733927"/>
    <n v="0.53545570283944943"/>
    <m/>
  </r>
  <r>
    <x v="1"/>
    <s v=""/>
    <s v="8 Statens jordbruksverk"/>
    <n v="744465"/>
    <n v="23"/>
    <n v="8"/>
    <x v="1"/>
    <x v="22"/>
    <x v="63"/>
    <m/>
    <s v="Statens jordbruksverk"/>
    <n v="70.576534535873705"/>
    <n v="5.8813778779894754"/>
    <m/>
  </r>
  <r>
    <x v="1"/>
    <s v=""/>
    <s v="9 Bekämpning av växtskadegörare"/>
    <n v="15000"/>
    <n v="23"/>
    <n v="9"/>
    <x v="1"/>
    <x v="22"/>
    <x v="63"/>
    <m/>
    <s v="Bekämpning av växtskadegörare"/>
    <n v="1.4220252369662854"/>
    <n v="0.11850210308052378"/>
    <m/>
  </r>
  <r>
    <x v="1"/>
    <s v=""/>
    <s v="10 Gårdsstöd m.m."/>
    <n v="9640894"/>
    <n v="23"/>
    <n v="10"/>
    <x v="1"/>
    <x v="22"/>
    <x v="63"/>
    <m/>
    <s v="Gårdsstöd m.m."/>
    <n v="913.97297166112253"/>
    <n v="76.164414305093544"/>
    <m/>
  </r>
  <r>
    <x v="1"/>
    <s v=""/>
    <s v="11 Intervention för jordbruksprodukter m.m."/>
    <n v="159000"/>
    <n v="23"/>
    <n v="11"/>
    <x v="1"/>
    <x v="22"/>
    <x v="63"/>
    <m/>
    <s v="Intervention för jordbruksprodukter m.m."/>
    <n v="15.073467511842624"/>
    <n v="1.256122292653552"/>
    <m/>
  </r>
  <r>
    <x v="1"/>
    <s v=""/>
    <s v="12 Nationell medfinansiering till den gemensamma jordbrukspolitiken 2023-2027"/>
    <n v="2800000"/>
    <n v="23"/>
    <n v="12"/>
    <x v="1"/>
    <x v="22"/>
    <x v="63"/>
    <m/>
    <s v="Nationell medfinansiering till den gemensamma jordbrukspolitiken 2023-2027"/>
    <n v="265.44471090037325"/>
    <n v="22.120392575031104"/>
    <m/>
  </r>
  <r>
    <x v="1"/>
    <s v=""/>
    <s v="13 Finansiering från EU-budgeten till den gemensamma jordbrukspolitikens andra pelare 2023-2027"/>
    <n v="1913900"/>
    <n v="23"/>
    <n v="13"/>
    <x v="1"/>
    <x v="22"/>
    <x v="63"/>
    <m/>
    <s v="Finansiering från EU-budgeten till den gemensamma jordbrukspolitikens andra pelare 2023-2027"/>
    <n v="181.44094006865157"/>
    <n v="15.120078339054297"/>
    <m/>
  </r>
  <r>
    <x v="1"/>
    <s v=""/>
    <s v="14 Livsmedelsverket"/>
    <n v="388770"/>
    <n v="23"/>
    <n v="14"/>
    <x v="1"/>
    <x v="22"/>
    <x v="63"/>
    <m/>
    <s v="Livsmedelsverket"/>
    <n v="36.856050091692182"/>
    <n v="3.0713375076410152"/>
    <m/>
  </r>
  <r>
    <x v="1"/>
    <s v=""/>
    <s v="15 Konkurrenskraftig livsmedelssektor"/>
    <n v="166160"/>
    <n v="23"/>
    <n v="15"/>
    <x v="1"/>
    <x v="22"/>
    <x v="63"/>
    <m/>
    <s v="Konkurrenskraftig livsmedelssektor"/>
    <n v="15.752247558287864"/>
    <n v="1.3126872965239886"/>
    <m/>
  </r>
  <r>
    <x v="1"/>
    <s v=""/>
    <s v="16 Bidrag till vissa internationella organisationer m.m."/>
    <n v="46913"/>
    <n v="23"/>
    <n v="16"/>
    <x v="1"/>
    <x v="22"/>
    <x v="63"/>
    <m/>
    <s v="Bidrag till vissa internationella organisationer m.m."/>
    <n v="4.4474313294532895"/>
    <n v="0.37061927745444079"/>
    <m/>
  </r>
  <r>
    <x v="1"/>
    <s v=""/>
    <s v="17 Åtgärder för landsbygdens miljö och struktur"/>
    <n v="1553187"/>
    <n v="23"/>
    <n v="17"/>
    <x v="1"/>
    <x v="22"/>
    <x v="63"/>
    <m/>
    <s v="Åtgärder för landsbygdens miljö och struktur"/>
    <n v="147.24474078186358"/>
    <n v="12.270395065155299"/>
    <m/>
  </r>
  <r>
    <x v="1"/>
    <s v=""/>
    <s v="18 Från EU-budgeten finansierade åtgärder för landsbygdens miljö och struktur"/>
    <n v="1108862"/>
    <n v="23"/>
    <n v="18"/>
    <x v="1"/>
    <x v="22"/>
    <x v="63"/>
    <m/>
    <s v="Från EU-budgeten finansierade åtgärder för landsbygdens miljö och struktur"/>
    <n v="105.1219832208606"/>
    <n v="8.7601652684050499"/>
    <m/>
  </r>
  <r>
    <x v="1"/>
    <s v=""/>
    <s v="19 Miljöförbättrande åtgärder i jordbruket"/>
    <n v="29830"/>
    <n v="23"/>
    <n v="19"/>
    <x v="1"/>
    <x v="22"/>
    <x v="63"/>
    <m/>
    <s v="Miljöförbättrande åtgärder i jordbruket"/>
    <n v="2.8279341879136193"/>
    <n v="0.23566118232613495"/>
    <m/>
  </r>
  <r>
    <x v="1"/>
    <s v=""/>
    <s v="20 Stöd till jordbrukets rationalisering m.m."/>
    <n v="24116"/>
    <n v="23"/>
    <n v="20"/>
    <x v="1"/>
    <x v="22"/>
    <x v="63"/>
    <m/>
    <s v="Stöd till jordbrukets rationalisering m.m."/>
    <n v="2.2862373743119293"/>
    <n v="0.19051978119266078"/>
    <m/>
  </r>
  <r>
    <x v="1"/>
    <s v=""/>
    <s v="21 Åtgärder på fjällägenheter"/>
    <n v="1529"/>
    <n v="23"/>
    <n v="21"/>
    <x v="1"/>
    <x v="22"/>
    <x v="63"/>
    <m/>
    <s v="Åtgärder på fjällägenheter"/>
    <n v="0.14495177248809668"/>
    <n v="1.2079314374008056E-2"/>
    <m/>
  </r>
  <r>
    <x v="1"/>
    <s v=""/>
    <s v="22 Främjande av rennäringen m.m."/>
    <n v="135915"/>
    <n v="23"/>
    <n v="22"/>
    <x v="1"/>
    <x v="22"/>
    <x v="63"/>
    <m/>
    <s v="Främjande av rennäringen m.m."/>
    <n v="12.884970672151512"/>
    <n v="1.0737475560126259"/>
    <m/>
  </r>
  <r>
    <x v="1"/>
    <s v=""/>
    <s v="23 Sveriges lantbruksuniversitet"/>
    <n v="2240063"/>
    <n v="23"/>
    <n v="23"/>
    <x v="1"/>
    <x v="22"/>
    <x v="63"/>
    <m/>
    <s v="Sveriges lantbruksuniversitet"/>
    <n v="212.36174122629387"/>
    <n v="17.696811768857824"/>
    <m/>
  </r>
  <r>
    <x v="1"/>
    <s v=""/>
    <s v="24 Forskningsrådet för miljö, areella näringar och samhällsbyggande: Forskning och samfinansierad forskning"/>
    <n v="738664"/>
    <n v="23"/>
    <n v="24"/>
    <x v="1"/>
    <x v="22"/>
    <x v="63"/>
    <m/>
    <s v="Forskningsrådet för miljö, areella näringar och samhällsbyggande: Forskning och samfinansierad forskning"/>
    <n v="70.026589975897608"/>
    <n v="5.8355491646581337"/>
    <m/>
  </r>
  <r>
    <x v="1"/>
    <s v=""/>
    <s v="25 Bidrag till Skogs- och lantbruksakademien"/>
    <n v="1177"/>
    <n v="23"/>
    <n v="25"/>
    <x v="1"/>
    <x v="22"/>
    <x v="63"/>
    <m/>
    <s v="Bidrag till Skogs- och lantbruksakademien"/>
    <n v="0.11158158026062119"/>
    <n v="9.2984650217184332E-3"/>
    <m/>
  </r>
  <r>
    <x v="1"/>
    <s v=""/>
    <s v="26 Slakterikontroll"/>
    <n v="179837"/>
    <n v="23"/>
    <n v="26"/>
    <x v="1"/>
    <x v="22"/>
    <x v="63"/>
    <m/>
    <s v="Slakterikontroll"/>
    <n v="17.048850169353724"/>
    <n v="1.4207375141128102"/>
    <m/>
  </r>
  <r>
    <x v="1"/>
    <s v=""/>
    <s v="27 Åtgärder för beredskap inom livsmedels- och dricksvattenområdet"/>
    <n v="58000"/>
    <n v="23"/>
    <n v="27"/>
    <x v="1"/>
    <x v="22"/>
    <x v="63"/>
    <m/>
    <s v="Åtgärder för beredskap inom livsmedels- och dricksvattenområdet"/>
    <n v="5.4984975829363032"/>
    <n v="0.45820813191135862"/>
    <m/>
  </r>
  <r>
    <x v="1"/>
    <s v=""/>
    <s v="28 Stödåtgärder för fiske och vattenbruk 2021–2027"/>
    <n v="164000"/>
    <n v="23"/>
    <n v="28"/>
    <x v="1"/>
    <x v="22"/>
    <x v="63"/>
    <m/>
    <s v="Stödåtgärder för fiske och vattenbruk 2021–2027"/>
    <n v="15.54747592416472"/>
    <n v="1.2956229936803934"/>
    <m/>
  </r>
  <r>
    <x v="1"/>
    <s v=""/>
    <s v="29 Från EU-budgeten finansierade stödåtgärder för fiske och vattenbruk 2021–2027"/>
    <n v="196000"/>
    <n v="23"/>
    <n v="29"/>
    <x v="1"/>
    <x v="22"/>
    <x v="63"/>
    <m/>
    <s v="Från EU-budgeten finansierade stödåtgärder för fiske och vattenbruk 2021–2027"/>
    <n v="18.58112976302613"/>
    <n v="1.5484274802521776"/>
    <m/>
  </r>
  <r>
    <x v="1"/>
    <n v="24"/>
    <s v="Näringsliv"/>
    <n v="9552305"/>
    <n v="24"/>
    <s v=""/>
    <x v="0"/>
    <x v="23"/>
    <x v="0"/>
    <m/>
    <s v=""/>
    <n v="905.57458541328219"/>
    <n v="75.464548784440183"/>
    <m/>
  </r>
  <r>
    <x v="1"/>
    <s v=""/>
    <s v="1 Näringspolitik"/>
    <n v="8783998"/>
    <n v="24"/>
    <n v="1"/>
    <x v="0"/>
    <x v="23"/>
    <x v="64"/>
    <m/>
    <s v="Näringspolitik"/>
    <n v="832.73778916409174"/>
    <n v="69.394815763674316"/>
    <m/>
  </r>
  <r>
    <x v="1"/>
    <s v=""/>
    <s v="1 Verket för innovationssystem"/>
    <n v="286753"/>
    <n v="24"/>
    <n v="1"/>
    <x v="1"/>
    <x v="23"/>
    <x v="64"/>
    <m/>
    <s v="Verket för innovationssystem"/>
    <n v="27.184666851719548"/>
    <n v="2.2653889043099622"/>
    <m/>
  </r>
  <r>
    <x v="1"/>
    <s v=""/>
    <s v="2 Verket för innovationssystem: Forskning och utveckling"/>
    <n v="3462255"/>
    <n v="24"/>
    <n v="2"/>
    <x v="1"/>
    <x v="23"/>
    <x v="64"/>
    <m/>
    <s v="Verket för innovationssystem: Forskning och utveckling"/>
    <n v="328.22759912084706"/>
    <n v="27.352299926737256"/>
    <m/>
  </r>
  <r>
    <x v="1"/>
    <s v=""/>
    <s v="3 Institutens strategiska kompetensmedel"/>
    <n v="834268"/>
    <n v="24"/>
    <n v="3"/>
    <x v="1"/>
    <x v="23"/>
    <x v="64"/>
    <m/>
    <s v="Institutens strategiska kompetensmedel"/>
    <n v="79.090010026225926"/>
    <n v="6.5908341688521608"/>
    <m/>
  </r>
  <r>
    <x v="1"/>
    <s v=""/>
    <s v="4 Tillväxtverket"/>
    <n v="458702"/>
    <n v="24"/>
    <n v="4"/>
    <x v="1"/>
    <x v="23"/>
    <x v="64"/>
    <m/>
    <s v="Tillväxtverket"/>
    <n v="43.485721349793934"/>
    <n v="3.6238101124828277"/>
    <m/>
  </r>
  <r>
    <x v="1"/>
    <s v=""/>
    <s v="5 Näringslivsutveckling"/>
    <n v="402942"/>
    <n v="24"/>
    <n v="5"/>
    <x v="1"/>
    <x v="23"/>
    <x v="64"/>
    <m/>
    <s v="Näringslivsutveckling"/>
    <n v="38.199579535577932"/>
    <n v="3.1832982946314945"/>
    <m/>
  </r>
  <r>
    <x v="1"/>
    <s v=""/>
    <s v="6 Myndigheten för tillväxtpolitiska utvärderingar och analyser"/>
    <n v="72826"/>
    <n v="24"/>
    <n v="6"/>
    <x v="1"/>
    <x v="23"/>
    <x v="64"/>
    <m/>
    <s v="Myndigheten för tillväxtpolitiska utvärderingar och analyser"/>
    <n v="6.9040273271537798"/>
    <n v="0.57533561059614835"/>
    <m/>
  </r>
  <r>
    <x v="1"/>
    <s v=""/>
    <s v="7 Turismfrämjande"/>
    <n v="104613"/>
    <n v="24"/>
    <n v="7"/>
    <x v="1"/>
    <x v="23"/>
    <x v="64"/>
    <m/>
    <s v="Turismfrämjande"/>
    <n v="9.9174884076502678"/>
    <n v="0.82645736730418895"/>
    <m/>
  </r>
  <r>
    <x v="1"/>
    <s v=""/>
    <s v="8 Sveriges geologiska undersökning"/>
    <n v="377081"/>
    <n v="24"/>
    <n v="8"/>
    <x v="1"/>
    <x v="23"/>
    <x v="64"/>
    <m/>
    <s v="Sveriges geologiska undersökning"/>
    <n v="35.747913225365586"/>
    <n v="2.9789927687804654"/>
    <m/>
  </r>
  <r>
    <x v="1"/>
    <s v=""/>
    <s v="9 Geovetenskaplig forskning"/>
    <n v="5923"/>
    <n v="24"/>
    <n v="9"/>
    <x v="1"/>
    <x v="23"/>
    <x v="64"/>
    <m/>
    <s v="Geovetenskaplig forskning"/>
    <n v="0.56151036523675391"/>
    <n v="4.6792530436396161E-2"/>
    <m/>
  </r>
  <r>
    <x v="1"/>
    <s v=""/>
    <s v="10 Miljösäkring av oljelagringsanläggningar"/>
    <n v="14000"/>
    <n v="24"/>
    <n v="10"/>
    <x v="1"/>
    <x v="23"/>
    <x v="64"/>
    <m/>
    <s v="Miljösäkring av oljelagringsanläggningar"/>
    <n v="1.3272235545018662"/>
    <n v="0.11060196287515552"/>
    <m/>
  </r>
  <r>
    <x v="1"/>
    <s v=""/>
    <s v="11 Bolagsverket"/>
    <n v="124581"/>
    <n v="24"/>
    <n v="11"/>
    <x v="1"/>
    <x v="23"/>
    <x v="64"/>
    <m/>
    <s v="Bolagsverket"/>
    <n v="11.810488403099786"/>
    <n v="0.98420736692498212"/>
    <m/>
  </r>
  <r>
    <x v="1"/>
    <s v=""/>
    <s v="12 Bidrag till Kungl. Ingenjörsvetenskapsakademien"/>
    <n v="8327"/>
    <n v="24"/>
    <n v="12"/>
    <x v="1"/>
    <x v="23"/>
    <x v="64"/>
    <m/>
    <s v="Bidrag till Kungl. Ingenjörsvetenskapsakademien"/>
    <n v="0.78941360988121723"/>
    <n v="6.5784467490101431E-2"/>
    <m/>
  </r>
  <r>
    <x v="1"/>
    <s v=""/>
    <s v="13 Konkurrensverket"/>
    <n v="208313"/>
    <n v="24"/>
    <n v="13"/>
    <x v="1"/>
    <x v="23"/>
    <x v="64"/>
    <m/>
    <s v="Konkurrensverket"/>
    <n v="19.748422879210519"/>
    <n v="1.6457019066008767"/>
    <m/>
  </r>
  <r>
    <x v="1"/>
    <s v=""/>
    <s v="14 Konkurrensforskning"/>
    <n v="10804"/>
    <n v="24"/>
    <n v="14"/>
    <x v="1"/>
    <x v="23"/>
    <x v="64"/>
    <m/>
    <s v="Konkurrensforskning"/>
    <n v="1.0242373773455831"/>
    <n v="8.5353114778798589E-2"/>
    <m/>
  </r>
  <r>
    <x v="1"/>
    <s v=""/>
    <s v="15 Upprustning och drift av Göta kanal"/>
    <n v="39910"/>
    <n v="24"/>
    <n v="15"/>
    <x v="1"/>
    <x v="23"/>
    <x v="64"/>
    <m/>
    <s v="Upprustning och drift av Göta kanal"/>
    <n v="3.783535147154963"/>
    <n v="0.3152945955962469"/>
    <m/>
  </r>
  <r>
    <x v="1"/>
    <s v=""/>
    <s v="16 Omstrukturering och genomlysning av statligt ägda företag"/>
    <n v="40850"/>
    <n v="24"/>
    <n v="16"/>
    <x v="1"/>
    <x v="23"/>
    <x v="64"/>
    <m/>
    <s v="Omstrukturering och genomlysning av statligt ägda företag"/>
    <n v="3.8726487286715172"/>
    <n v="0.32272072738929308"/>
    <m/>
  </r>
  <r>
    <x v="1"/>
    <s v=""/>
    <s v="17 Kapitalinsatser i statligt ägda företag"/>
    <n v="173000"/>
    <n v="24"/>
    <n v="17"/>
    <x v="1"/>
    <x v="23"/>
    <x v="64"/>
    <m/>
    <s v="Kapitalinsatser i statligt ägda företag"/>
    <n v="16.400691066344489"/>
    <n v="1.3667242555287074"/>
    <m/>
  </r>
  <r>
    <x v="1"/>
    <s v=""/>
    <s v="18 Avgifter till vissa internationella organisationer"/>
    <n v="16860"/>
    <n v="24"/>
    <n v="18"/>
    <x v="1"/>
    <x v="23"/>
    <x v="64"/>
    <m/>
    <s v="Avgifter till vissa internationella organisationer"/>
    <n v="1.5983563663501048"/>
    <n v="0.13319636386250874"/>
    <m/>
  </r>
  <r>
    <x v="1"/>
    <s v=""/>
    <s v="19 Finansiering av rättegångskostnader"/>
    <n v="18000"/>
    <n v="24"/>
    <n v="19"/>
    <x v="1"/>
    <x v="23"/>
    <x v="64"/>
    <m/>
    <s v="Finansiering av rättegångskostnader"/>
    <n v="1.7064302843595425"/>
    <n v="0.14220252369662853"/>
    <m/>
  </r>
  <r>
    <x v="1"/>
    <s v=""/>
    <s v="20 Bidrag till företagsutveckling och innovation"/>
    <n v="679472"/>
    <n v="24"/>
    <n v="20"/>
    <x v="1"/>
    <x v="23"/>
    <x v="64"/>
    <m/>
    <s v="Bidrag till företagsutveckling och innovation"/>
    <n v="64.415088787463716"/>
    <n v="5.3679240656219767"/>
    <m/>
  </r>
  <r>
    <x v="1"/>
    <s v=""/>
    <s v="21 Patent- och registreringsverket"/>
    <n v="345518"/>
    <n v="24"/>
    <n v="21"/>
    <x v="1"/>
    <x v="23"/>
    <x v="64"/>
    <m/>
    <s v="Patent- och registreringsverket"/>
    <n v="32.755687721741133"/>
    <n v="2.7296406434784277"/>
    <m/>
  </r>
  <r>
    <x v="1"/>
    <s v=""/>
    <s v="22 Stöd vid korttidsarbete"/>
    <n v="365000"/>
    <n v="24"/>
    <n v="22"/>
    <x v="1"/>
    <x v="23"/>
    <x v="64"/>
    <m/>
    <s v="Stöd vid korttidsarbete"/>
    <n v="34.602614099512941"/>
    <n v="2.8835511749594116"/>
    <m/>
  </r>
  <r>
    <x v="1"/>
    <s v=""/>
    <s v="23 Brexitjusteringsreserven"/>
    <n v="234000"/>
    <n v="24"/>
    <n v="23"/>
    <x v="1"/>
    <x v="23"/>
    <x v="64"/>
    <m/>
    <s v="Brexitjusteringsreserven"/>
    <n v="22.183593696674052"/>
    <n v="1.8486328080561709"/>
    <m/>
  </r>
  <r>
    <x v="1"/>
    <s v=""/>
    <s v="24 Elstöd"/>
    <n v="500000"/>
    <n v="24"/>
    <n v="24"/>
    <x v="1"/>
    <x v="23"/>
    <x v="64"/>
    <m/>
    <s v="Elstöd"/>
    <n v="47.400841232209508"/>
    <n v="3.9500701026841258"/>
    <m/>
  </r>
  <r>
    <x v="1"/>
    <s v=""/>
    <s v="2 Utrikeshandel, export- och investeringsfrämjande"/>
    <n v="768307"/>
    <n v="24"/>
    <n v="2"/>
    <x v="0"/>
    <x v="23"/>
    <x v="65"/>
    <m/>
    <s v="Utrikeshandel, export- och investeringsfrämjande"/>
    <n v="72.836796249190385"/>
    <n v="6.0697330207658657"/>
    <m/>
  </r>
  <r>
    <x v="1"/>
    <s v=""/>
    <s v="1 Styrelsen för ackreditering och teknisk kontroll: Myndighetsverksamhet"/>
    <n v="26760"/>
    <n v="24"/>
    <n v="1"/>
    <x v="1"/>
    <x v="23"/>
    <x v="65"/>
    <m/>
    <s v="Styrelsen för ackreditering och teknisk kontroll: Myndighetsverksamhet"/>
    <n v="2.536893022747853"/>
    <n v="0.21140775189565442"/>
    <m/>
  </r>
  <r>
    <x v="1"/>
    <s v=""/>
    <s v="2 Kommerskollegium"/>
    <n v="105055"/>
    <n v="24"/>
    <n v="2"/>
    <x v="1"/>
    <x v="23"/>
    <x v="65"/>
    <m/>
    <s v="Kommerskollegium"/>
    <n v="9.9593907512995408"/>
    <n v="0.82994922927496173"/>
    <m/>
  </r>
  <r>
    <x v="1"/>
    <s v=""/>
    <s v="3 Exportfrämjande verksamhet"/>
    <n v="402367"/>
    <n v="24"/>
    <n v="3"/>
    <x v="1"/>
    <x v="23"/>
    <x v="65"/>
    <m/>
    <s v="Exportfrämjande verksamhet"/>
    <n v="38.145068568160887"/>
    <n v="3.1787557140134073"/>
    <m/>
  </r>
  <r>
    <x v="1"/>
    <s v=""/>
    <s v="4 Investeringsfrämjande"/>
    <n v="77772"/>
    <n v="24"/>
    <n v="4"/>
    <x v="1"/>
    <x v="23"/>
    <x v="65"/>
    <m/>
    <s v="Investeringsfrämjande"/>
    <n v="7.3729164486227958"/>
    <n v="0.61440970405189965"/>
    <m/>
  </r>
  <r>
    <x v="1"/>
    <s v=""/>
    <s v="5 Avgifter till internationella handelsorganisationer"/>
    <n v="25017"/>
    <n v="24"/>
    <n v="5"/>
    <x v="1"/>
    <x v="23"/>
    <x v="65"/>
    <m/>
    <s v="Avgifter till internationella handelsorganisationer"/>
    <n v="2.3716536902123706"/>
    <n v="0.19763780751769755"/>
    <m/>
  </r>
  <r>
    <x v="1"/>
    <s v=""/>
    <s v="6 Bidrag till standardiseringen"/>
    <n v="31336"/>
    <n v="24"/>
    <n v="6"/>
    <x v="1"/>
    <x v="23"/>
    <x v="65"/>
    <m/>
    <s v="Bidrag till standardiseringen"/>
    <n v="2.9707055217050344"/>
    <n v="0.24755879347541954"/>
    <m/>
  </r>
  <r>
    <x v="1"/>
    <s v=""/>
    <s v="7 AB Svensk Exportkredits statsstödda exportkreditgivning"/>
    <n v="100000"/>
    <n v="24"/>
    <n v="7"/>
    <x v="1"/>
    <x v="23"/>
    <x v="65"/>
    <m/>
    <s v="AB Svensk Exportkredits statsstödda exportkreditgivning"/>
    <n v="9.4801682464419024"/>
    <n v="0.79001402053682523"/>
    <m/>
  </r>
  <r>
    <x v="1"/>
    <n v="25"/>
    <s v="Allmänna bidrag till kommuner"/>
    <n v="174280270"/>
    <n v="25"/>
    <s v=""/>
    <x v="0"/>
    <x v="24"/>
    <x v="0"/>
    <m/>
    <s v="bidrag till kommuner"/>
    <n v="16522.062816353213"/>
    <n v="1376.8385680294343"/>
    <m/>
  </r>
  <r>
    <x v="1"/>
    <s v=""/>
    <s v="1 Kommunalekonomisk utjämning"/>
    <n v="167870852"/>
    <n v="25"/>
    <n v="1"/>
    <x v="1"/>
    <x v="24"/>
    <x v="66"/>
    <m/>
    <s v="Kommunalekonomisk utjämning"/>
    <n v="15914.439206335481"/>
    <n v="1326.2032671946233"/>
    <m/>
  </r>
  <r>
    <x v="1"/>
    <s v=""/>
    <s v="2 Utjämningsbidrag för LSS-kostnader"/>
    <n v="5727268"/>
    <n v="25"/>
    <n v="2"/>
    <x v="1"/>
    <x v="24"/>
    <x v="66"/>
    <m/>
    <s v="Utjämningsbidrag för LSS-kostnader"/>
    <n v="542.95464232462825"/>
    <n v="45.246220193719019"/>
    <m/>
  </r>
  <r>
    <x v="1"/>
    <s v=""/>
    <s v="3 Bidrag till kommunalekonomiska organisationer"/>
    <n v="7150"/>
    <n v="25"/>
    <n v="3"/>
    <x v="1"/>
    <x v="24"/>
    <x v="66"/>
    <m/>
    <s v="Bidrag till kommunalekonomiska organisationer"/>
    <n v="0.67783202962059597"/>
    <n v="5.6486002468382999E-2"/>
    <m/>
  </r>
  <r>
    <x v="1"/>
    <s v=""/>
    <s v="4 Tillfälligt stöd till enskilda kommuner och regioner"/>
    <n v="375000"/>
    <n v="25"/>
    <n v="4"/>
    <x v="1"/>
    <x v="24"/>
    <x v="66"/>
    <m/>
    <s v="Tillfälligt stöd till enskilda kommuner och regioner"/>
    <n v="35.550630924157133"/>
    <n v="2.9625525770130943"/>
    <m/>
  </r>
  <r>
    <x v="1"/>
    <s v=""/>
    <s v="5 Medel till befolkningsmässigt mindre kommuner"/>
    <n v="300000"/>
    <n v="25"/>
    <n v="5"/>
    <x v="1"/>
    <x v="24"/>
    <x v="66"/>
    <m/>
    <s v="Medel till befolkningsmässigt mindre kommuner"/>
    <n v="28.440504739325707"/>
    <n v="2.3700420616104756"/>
    <m/>
  </r>
  <r>
    <x v="1"/>
    <n v="26"/>
    <s v="Statsskuldsräntor m.m."/>
    <n v="20455200"/>
    <n v="26"/>
    <s v=""/>
    <x v="0"/>
    <x v="25"/>
    <x v="0"/>
    <m/>
    <s v="m.m."/>
    <n v="1939.187375146184"/>
    <n v="161.59894792884867"/>
    <m/>
  </r>
  <r>
    <x v="1"/>
    <s v=""/>
    <s v="1 Räntor på statsskulden"/>
    <n v="20300000"/>
    <n v="26"/>
    <n v="1"/>
    <x v="1"/>
    <x v="25"/>
    <x v="67"/>
    <m/>
    <s v="Räntor på statsskulden"/>
    <n v="1924.4741540277062"/>
    <n v="160.37284616897551"/>
    <m/>
  </r>
  <r>
    <x v="1"/>
    <s v=""/>
    <s v="2 Oförutsedda utgifter"/>
    <n v="10000"/>
    <n v="26"/>
    <n v="2"/>
    <x v="1"/>
    <x v="25"/>
    <x v="67"/>
    <m/>
    <s v="Oförutsedda utgifter"/>
    <n v="0.94801682464419024"/>
    <n v="7.9001402053682515E-2"/>
    <m/>
  </r>
  <r>
    <x v="1"/>
    <s v=""/>
    <s v="3 Riksgäldskontorets provisionsutgifter"/>
    <n v="145200"/>
    <n v="26"/>
    <n v="3"/>
    <x v="1"/>
    <x v="25"/>
    <x v="67"/>
    <m/>
    <s v="Riksgäldskontorets provisionsutgifter"/>
    <n v="13.765204293833643"/>
    <n v="1.1471003578194703"/>
    <m/>
  </r>
  <r>
    <x v="1"/>
    <n v="27"/>
    <s v="Avgiften till Europeiska unionen"/>
    <n v="40759809"/>
    <n v="27"/>
    <s v=""/>
    <x v="0"/>
    <x v="26"/>
    <x v="0"/>
    <m/>
    <s v="till Europeiska unionen"/>
    <n v="3864.0984701283687"/>
    <n v="322.00820584403073"/>
    <m/>
  </r>
  <r>
    <x v="1"/>
    <s v=""/>
    <s v="1 Avgiften till Europeiska unionen"/>
    <n v="40759809"/>
    <n v="27"/>
    <n v="1"/>
    <x v="1"/>
    <x v="26"/>
    <x v="68"/>
    <m/>
    <s v="Avgiften till Europeiska unionen"/>
    <n v="3864.0984701283687"/>
    <n v="322.00820584403073"/>
    <m/>
  </r>
  <r>
    <x v="1"/>
    <s v=""/>
    <s v="Summa anslag"/>
    <n v="1346694314"/>
    <n v="27"/>
    <s v=""/>
    <x v="0"/>
    <x v="26"/>
    <x v="69"/>
    <m/>
    <s v="anslag"/>
    <n v="127668.88673246661"/>
    <n v="10639.0738943722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F188DA-07AA-415E-8B84-26FB3B803CBD}" name="PivotTable1" cacheId="49"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0">
  <location ref="D9:F37" firstHeaderRow="1" firstDataRow="1" firstDataCol="2"/>
  <pivotFields count="14">
    <pivotField compact="0" outline="0" showAll="0">
      <items count="3">
        <item h="1" x="0"/>
        <item x="1"/>
        <item t="default"/>
      </items>
    </pivotField>
    <pivotField compact="0" outline="0" showAll="0"/>
    <pivotField compact="0" outline="0" showAll="0"/>
    <pivotField compact="0" outline="0" showAll="0"/>
    <pivotField compact="0" outline="0" showAll="0"/>
    <pivotField compact="0" outline="0" showAll="0"/>
    <pivotField compact="0" outline="0" showAll="0">
      <items count="3">
        <item h="1" x="0"/>
        <item x="1"/>
        <item t="default"/>
      </items>
    </pivotField>
    <pivotField axis="axisRow" compact="0" outline="0" showAll="0" sortType="descending" defaultSubtotal="0">
      <items count="31">
        <item sd="0" x="15"/>
        <item sd="0" x="14"/>
        <item sd="0" x="25"/>
        <item sd="0" x="2"/>
        <item sd="0" x="17"/>
        <item sd="0" x="1"/>
        <item sd="0" x="3"/>
        <item sd="0" m="1" x="30"/>
        <item sd="0" x="18"/>
        <item sd="0" x="23"/>
        <item sd="0" x="7"/>
        <item sd="0" x="16"/>
        <item sd="0" x="21"/>
        <item sd="0" x="12"/>
        <item sd="0" x="6"/>
        <item sd="0" x="4"/>
        <item sd="0" x="8"/>
        <item sd="0" x="5"/>
        <item sd="0" x="20"/>
        <item sd="0" x="10"/>
        <item sd="0" x="9"/>
        <item sd="0" x="11"/>
        <item sd="0" x="26"/>
        <item sd="0" x="22"/>
        <item sd="0" x="13"/>
        <item sd="0" x="24"/>
        <item sd="0" x="19"/>
        <item sd="0" x="0"/>
        <item sd="0" x="27"/>
        <item sd="0" x="28"/>
        <item m="1" x="29"/>
      </items>
      <autoSortScope>
        <pivotArea dataOnly="0" outline="0" fieldPosition="0">
          <references count="1">
            <reference field="4294967294" count="1" selected="0">
              <x v="0"/>
            </reference>
          </references>
        </pivotArea>
      </autoSortScope>
    </pivotField>
    <pivotField axis="axisRow" compact="0" outline="0" showAll="0">
      <items count="606">
        <item x="0"/>
        <item x="33"/>
        <item x="36"/>
        <item x="25"/>
        <item x="27"/>
        <item x="14"/>
        <item x="19"/>
        <item x="70"/>
        <item x="40"/>
        <item x="58"/>
        <item x="29"/>
        <item x="64"/>
        <item x="55"/>
        <item x="1"/>
        <item x="61"/>
        <item x="49"/>
        <item x="50"/>
        <item x="51"/>
        <item x="52"/>
        <item x="53"/>
        <item x="54"/>
        <item x="34"/>
        <item x="30"/>
        <item x="20"/>
        <item x="56"/>
        <item x="59"/>
        <item x="26"/>
        <item x="62"/>
        <item x="2"/>
        <item x="15"/>
        <item x="41"/>
        <item x="37"/>
        <item x="65"/>
        <item x="38"/>
        <item x="21"/>
        <item x="31"/>
        <item x="42"/>
        <item x="3"/>
        <item x="16"/>
        <item x="43"/>
        <item x="22"/>
        <item x="4"/>
        <item x="32"/>
        <item x="39"/>
        <item x="23"/>
        <item x="44"/>
        <item x="5"/>
        <item x="45"/>
        <item x="6"/>
        <item x="24"/>
        <item x="46"/>
        <item x="7"/>
        <item x="8"/>
        <item x="47"/>
        <item x="9"/>
        <item x="48"/>
        <item x="69"/>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5"/>
        <item m="1" x="286"/>
        <item m="1" x="287"/>
        <item m="1" x="288"/>
        <item m="1" x="289"/>
        <item m="1" x="290"/>
        <item m="1" x="291"/>
        <item m="1" x="292"/>
        <item m="1" x="293"/>
        <item m="1" x="294"/>
        <item m="1" x="295"/>
        <item m="1" x="296"/>
        <item m="1" x="297"/>
        <item m="1" x="298"/>
        <item m="1" x="299"/>
        <item m="1" x="300"/>
        <item m="1" x="301"/>
        <item m="1" x="302"/>
        <item m="1" x="303"/>
        <item m="1" x="304"/>
        <item m="1" x="305"/>
        <item m="1" x="306"/>
        <item m="1" x="307"/>
        <item m="1" x="308"/>
        <item m="1" x="309"/>
        <item m="1" x="310"/>
        <item m="1" x="311"/>
        <item m="1" x="312"/>
        <item m="1" x="313"/>
        <item m="1" x="314"/>
        <item m="1" x="315"/>
        <item m="1" x="316"/>
        <item m="1" x="317"/>
        <item m="1" x="318"/>
        <item m="1" x="319"/>
        <item m="1" x="320"/>
        <item m="1" x="321"/>
        <item m="1" x="322"/>
        <item m="1" x="323"/>
        <item m="1" x="324"/>
        <item m="1" x="325"/>
        <item m="1" x="326"/>
        <item m="1" x="327"/>
        <item m="1" x="328"/>
        <item m="1" x="329"/>
        <item m="1" x="330"/>
        <item m="1" x="331"/>
        <item m="1" x="332"/>
        <item m="1" x="333"/>
        <item m="1" x="334"/>
        <item m="1" x="335"/>
        <item m="1" x="336"/>
        <item m="1" x="337"/>
        <item m="1" x="338"/>
        <item m="1" x="339"/>
        <item m="1" x="340"/>
        <item m="1" x="341"/>
        <item m="1" x="342"/>
        <item m="1" x="343"/>
        <item m="1" x="344"/>
        <item m="1" x="345"/>
        <item m="1" x="346"/>
        <item m="1" x="347"/>
        <item m="1" x="348"/>
        <item m="1" x="349"/>
        <item m="1" x="350"/>
        <item m="1" x="351"/>
        <item m="1" x="352"/>
        <item m="1" x="353"/>
        <item m="1" x="354"/>
        <item m="1" x="355"/>
        <item m="1" x="356"/>
        <item m="1" x="357"/>
        <item m="1" x="358"/>
        <item m="1" x="359"/>
        <item m="1" x="360"/>
        <item m="1" x="361"/>
        <item m="1" x="362"/>
        <item m="1" x="363"/>
        <item m="1" x="364"/>
        <item m="1" x="365"/>
        <item m="1" x="366"/>
        <item m="1" x="367"/>
        <item m="1" x="368"/>
        <item m="1" x="369"/>
        <item m="1" x="370"/>
        <item m="1" x="371"/>
        <item m="1" x="372"/>
        <item m="1" x="373"/>
        <item m="1" x="374"/>
        <item m="1" x="375"/>
        <item m="1" x="376"/>
        <item m="1" x="377"/>
        <item m="1" x="378"/>
        <item m="1" x="379"/>
        <item m="1" x="380"/>
        <item m="1" x="381"/>
        <item m="1" x="382"/>
        <item m="1" x="383"/>
        <item m="1" x="384"/>
        <item m="1" x="385"/>
        <item m="1" x="386"/>
        <item m="1" x="387"/>
        <item m="1" x="388"/>
        <item m="1" x="389"/>
        <item m="1" x="390"/>
        <item m="1" x="391"/>
        <item m="1" x="392"/>
        <item m="1" x="393"/>
        <item m="1" x="394"/>
        <item m="1" x="395"/>
        <item m="1" x="396"/>
        <item m="1" x="397"/>
        <item m="1" x="398"/>
        <item m="1" x="399"/>
        <item m="1" x="400"/>
        <item m="1" x="401"/>
        <item m="1" x="402"/>
        <item m="1" x="403"/>
        <item m="1" x="404"/>
        <item m="1" x="405"/>
        <item m="1" x="406"/>
        <item m="1" x="407"/>
        <item m="1" x="408"/>
        <item m="1" x="409"/>
        <item m="1" x="410"/>
        <item m="1" x="411"/>
        <item m="1" x="412"/>
        <item m="1" x="413"/>
        <item m="1" x="414"/>
        <item m="1" x="415"/>
        <item m="1" x="416"/>
        <item m="1" x="417"/>
        <item m="1" x="418"/>
        <item m="1" x="419"/>
        <item m="1" x="420"/>
        <item m="1" x="421"/>
        <item m="1" x="422"/>
        <item m="1" x="423"/>
        <item m="1" x="424"/>
        <item m="1" x="425"/>
        <item m="1" x="426"/>
        <item m="1" x="427"/>
        <item m="1" x="428"/>
        <item m="1" x="429"/>
        <item m="1" x="430"/>
        <item m="1" x="431"/>
        <item m="1" x="432"/>
        <item m="1" x="433"/>
        <item m="1" x="434"/>
        <item m="1" x="435"/>
        <item m="1" x="436"/>
        <item m="1" x="437"/>
        <item m="1" x="438"/>
        <item m="1" x="439"/>
        <item m="1" x="440"/>
        <item m="1" x="441"/>
        <item m="1" x="442"/>
        <item m="1" x="443"/>
        <item m="1" x="444"/>
        <item m="1" x="445"/>
        <item m="1" x="446"/>
        <item m="1" x="447"/>
        <item m="1" x="448"/>
        <item m="1" x="449"/>
        <item m="1" x="450"/>
        <item m="1" x="451"/>
        <item m="1" x="452"/>
        <item m="1" x="453"/>
        <item m="1" x="454"/>
        <item m="1" x="455"/>
        <item m="1" x="456"/>
        <item m="1" x="457"/>
        <item m="1" x="458"/>
        <item m="1" x="459"/>
        <item m="1" x="460"/>
        <item m="1" x="461"/>
        <item m="1" x="462"/>
        <item m="1" x="463"/>
        <item m="1" x="464"/>
        <item m="1" x="465"/>
        <item m="1" x="466"/>
        <item m="1" x="467"/>
        <item m="1" x="468"/>
        <item m="1" x="469"/>
        <item m="1" x="470"/>
        <item m="1" x="471"/>
        <item m="1" x="472"/>
        <item m="1" x="473"/>
        <item m="1" x="474"/>
        <item m="1" x="475"/>
        <item m="1" x="476"/>
        <item m="1" x="477"/>
        <item m="1" x="478"/>
        <item m="1" x="479"/>
        <item m="1" x="480"/>
        <item m="1" x="481"/>
        <item m="1" x="482"/>
        <item m="1" x="483"/>
        <item m="1" x="484"/>
        <item m="1" x="485"/>
        <item m="1" x="486"/>
        <item m="1" x="487"/>
        <item m="1" x="488"/>
        <item m="1" x="489"/>
        <item m="1" x="490"/>
        <item m="1" x="491"/>
        <item m="1" x="492"/>
        <item m="1" x="493"/>
        <item m="1" x="494"/>
        <item m="1" x="495"/>
        <item m="1" x="496"/>
        <item m="1" x="497"/>
        <item m="1" x="498"/>
        <item m="1" x="499"/>
        <item m="1" x="500"/>
        <item m="1" x="501"/>
        <item m="1" x="502"/>
        <item m="1" x="503"/>
        <item m="1" x="504"/>
        <item m="1" x="505"/>
        <item m="1" x="506"/>
        <item m="1" x="507"/>
        <item m="1" x="508"/>
        <item m="1" x="509"/>
        <item m="1" x="510"/>
        <item m="1" x="511"/>
        <item m="1" x="512"/>
        <item m="1" x="513"/>
        <item m="1" x="514"/>
        <item m="1" x="515"/>
        <item m="1" x="516"/>
        <item m="1" x="517"/>
        <item m="1" x="518"/>
        <item m="1" x="519"/>
        <item m="1" x="520"/>
        <item m="1" x="521"/>
        <item m="1" x="522"/>
        <item m="1" x="523"/>
        <item m="1" x="524"/>
        <item m="1" x="525"/>
        <item m="1" x="526"/>
        <item m="1" x="527"/>
        <item m="1" x="528"/>
        <item m="1" x="529"/>
        <item m="1" x="530"/>
        <item m="1" x="531"/>
        <item m="1" x="532"/>
        <item m="1" x="533"/>
        <item m="1" x="534"/>
        <item m="1" x="535"/>
        <item m="1" x="536"/>
        <item m="1" x="537"/>
        <item m="1" x="538"/>
        <item m="1" x="539"/>
        <item m="1" x="540"/>
        <item m="1" x="541"/>
        <item m="1" x="542"/>
        <item m="1" x="543"/>
        <item m="1" x="544"/>
        <item m="1" x="545"/>
        <item m="1" x="546"/>
        <item m="1" x="547"/>
        <item m="1" x="548"/>
        <item m="1" x="549"/>
        <item m="1" x="550"/>
        <item m="1" x="551"/>
        <item m="1" x="552"/>
        <item m="1" x="553"/>
        <item m="1" x="554"/>
        <item m="1" x="555"/>
        <item m="1" x="556"/>
        <item m="1" x="557"/>
        <item m="1" x="558"/>
        <item m="1" x="559"/>
        <item m="1" x="560"/>
        <item m="1" x="561"/>
        <item m="1" x="562"/>
        <item m="1" x="563"/>
        <item m="1" x="564"/>
        <item m="1" x="565"/>
        <item m="1" x="566"/>
        <item m="1" x="567"/>
        <item m="1" x="568"/>
        <item m="1" x="569"/>
        <item m="1" x="570"/>
        <item m="1" x="571"/>
        <item m="1" x="572"/>
        <item m="1" x="573"/>
        <item m="1" x="574"/>
        <item m="1" x="575"/>
        <item m="1" x="576"/>
        <item m="1" x="577"/>
        <item m="1" x="578"/>
        <item m="1" x="579"/>
        <item x="71"/>
        <item m="1" x="580"/>
        <item x="72"/>
        <item m="1" x="581"/>
        <item m="1" x="582"/>
        <item m="1" x="583"/>
        <item m="1" x="584"/>
        <item m="1" x="585"/>
        <item m="1" x="586"/>
        <item m="1" x="587"/>
        <item m="1" x="588"/>
        <item m="1" x="589"/>
        <item m="1" x="590"/>
        <item m="1" x="591"/>
        <item m="1" x="592"/>
        <item m="1" x="593"/>
        <item m="1" x="594"/>
        <item m="1" x="595"/>
        <item m="1" x="596"/>
        <item m="1" x="597"/>
        <item m="1" x="598"/>
        <item m="1" x="599"/>
        <item m="1" x="600"/>
        <item m="1" x="601"/>
        <item m="1" x="602"/>
        <item m="1" x="603"/>
        <item m="1" x="604"/>
        <item x="10"/>
        <item x="11"/>
        <item x="12"/>
        <item x="13"/>
        <item x="17"/>
        <item x="18"/>
        <item x="28"/>
        <item x="35"/>
        <item x="57"/>
        <item x="60"/>
        <item x="63"/>
        <item x="66"/>
        <item x="67"/>
        <item x="68"/>
        <item m="1" x="73"/>
        <item t="default"/>
      </items>
    </pivotField>
    <pivotField compact="0" outline="0" showAll="0"/>
    <pivotField compact="0" outline="0" showAll="0"/>
    <pivotField compact="0" outline="0" showAll="0"/>
    <pivotField dataField="1" compact="0" outline="0" showAll="0"/>
    <pivotField compact="0" outline="0" showAll="0"/>
  </pivotFields>
  <rowFields count="2">
    <field x="7"/>
    <field x="8"/>
  </rowFields>
  <rowItems count="28">
    <i>
      <x v="25"/>
    </i>
    <i>
      <x v="17"/>
    </i>
    <i>
      <x v="20"/>
    </i>
    <i>
      <x v="16"/>
    </i>
    <i>
      <x v="21"/>
    </i>
    <i>
      <x/>
    </i>
    <i>
      <x v="24"/>
    </i>
    <i>
      <x v="12"/>
    </i>
    <i>
      <x v="6"/>
    </i>
    <i>
      <x v="19"/>
    </i>
    <i>
      <x v="14"/>
    </i>
    <i>
      <x v="22"/>
    </i>
    <i>
      <x v="1"/>
    </i>
    <i>
      <x v="23"/>
    </i>
    <i>
      <x v="5"/>
    </i>
    <i>
      <x v="2"/>
    </i>
    <i>
      <x v="29"/>
    </i>
    <i>
      <x v="27"/>
    </i>
    <i>
      <x v="3"/>
    </i>
    <i>
      <x v="11"/>
    </i>
    <i>
      <x v="10"/>
    </i>
    <i>
      <x v="9"/>
    </i>
    <i>
      <x v="4"/>
    </i>
    <i>
      <x v="18"/>
    </i>
    <i>
      <x v="28"/>
    </i>
    <i>
      <x v="8"/>
    </i>
    <i>
      <x v="15"/>
    </i>
    <i t="grand">
      <x/>
    </i>
  </rowItems>
  <colItems count="1">
    <i/>
  </colItems>
  <dataFields count="1">
    <dataField name="Sum of MedborgarKronorMånad" fld="12" baseField="0" baseItem="0"/>
  </dataFields>
  <formats count="1">
    <format dxfId="18">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0"/>
          </reference>
        </references>
      </pivotArea>
    </chartFormat>
    <chartFormat chart="9"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9971B27-6694-437E-BA31-ABEA8DC97708}" name="PivotTable1" cacheId="49"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1">
  <location ref="D9:H40" firstHeaderRow="1" firstDataRow="2" firstDataCol="2"/>
  <pivotFields count="14">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items count="3">
        <item h="1" x="0"/>
        <item x="1"/>
        <item t="default"/>
      </items>
    </pivotField>
    <pivotField axis="axisRow" compact="0" outline="0" showAll="0" defaultSubtotal="0">
      <items count="31">
        <item sd="0" x="15"/>
        <item sd="0" x="14"/>
        <item sd="0" x="25"/>
        <item sd="0" x="2"/>
        <item sd="0" x="17"/>
        <item sd="0" x="1"/>
        <item sd="0" x="3"/>
        <item sd="0" m="1" x="30"/>
        <item sd="0" x="18"/>
        <item sd="0" x="23"/>
        <item sd="0" x="7"/>
        <item sd="0" x="16"/>
        <item sd="0" x="21"/>
        <item sd="0" x="12"/>
        <item sd="0" x="6"/>
        <item sd="0" x="4"/>
        <item sd="0" x="8"/>
        <item sd="0" x="5"/>
        <item sd="0" x="20"/>
        <item sd="0" x="10"/>
        <item sd="0" x="9"/>
        <item sd="0" x="11"/>
        <item sd="0" x="26"/>
        <item sd="0" x="22"/>
        <item sd="0" x="13"/>
        <item sd="0" x="24"/>
        <item sd="0" x="19"/>
        <item sd="0" x="0"/>
        <item sd="0" x="27"/>
        <item sd="0" x="28"/>
        <item sd="0" m="1" x="29"/>
      </items>
    </pivotField>
    <pivotField axis="axisRow" compact="0" outline="0" showAll="0">
      <items count="606">
        <item x="0"/>
        <item x="33"/>
        <item x="36"/>
        <item x="25"/>
        <item x="27"/>
        <item x="14"/>
        <item x="19"/>
        <item x="70"/>
        <item x="40"/>
        <item x="58"/>
        <item x="29"/>
        <item x="64"/>
        <item x="55"/>
        <item x="1"/>
        <item x="61"/>
        <item x="49"/>
        <item x="50"/>
        <item x="51"/>
        <item x="52"/>
        <item x="53"/>
        <item x="54"/>
        <item x="34"/>
        <item x="30"/>
        <item x="20"/>
        <item x="56"/>
        <item x="59"/>
        <item x="26"/>
        <item x="62"/>
        <item x="2"/>
        <item x="15"/>
        <item x="41"/>
        <item x="37"/>
        <item x="65"/>
        <item x="38"/>
        <item x="21"/>
        <item x="31"/>
        <item x="42"/>
        <item x="3"/>
        <item x="16"/>
        <item x="43"/>
        <item x="22"/>
        <item x="4"/>
        <item x="32"/>
        <item x="39"/>
        <item x="23"/>
        <item x="44"/>
        <item x="5"/>
        <item x="45"/>
        <item x="6"/>
        <item x="24"/>
        <item x="46"/>
        <item x="7"/>
        <item x="8"/>
        <item x="47"/>
        <item x="9"/>
        <item x="48"/>
        <item x="69"/>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5"/>
        <item m="1" x="286"/>
        <item m="1" x="287"/>
        <item m="1" x="288"/>
        <item m="1" x="289"/>
        <item m="1" x="290"/>
        <item m="1" x="291"/>
        <item m="1" x="292"/>
        <item m="1" x="293"/>
        <item m="1" x="294"/>
        <item m="1" x="295"/>
        <item m="1" x="296"/>
        <item m="1" x="297"/>
        <item m="1" x="298"/>
        <item m="1" x="299"/>
        <item m="1" x="300"/>
        <item m="1" x="301"/>
        <item m="1" x="302"/>
        <item m="1" x="303"/>
        <item m="1" x="304"/>
        <item m="1" x="305"/>
        <item m="1" x="306"/>
        <item m="1" x="307"/>
        <item m="1" x="308"/>
        <item m="1" x="309"/>
        <item m="1" x="310"/>
        <item m="1" x="311"/>
        <item m="1" x="312"/>
        <item m="1" x="313"/>
        <item m="1" x="314"/>
        <item m="1" x="315"/>
        <item m="1" x="316"/>
        <item m="1" x="317"/>
        <item m="1" x="318"/>
        <item m="1" x="319"/>
        <item m="1" x="320"/>
        <item m="1" x="321"/>
        <item m="1" x="322"/>
        <item m="1" x="323"/>
        <item m="1" x="324"/>
        <item m="1" x="325"/>
        <item m="1" x="326"/>
        <item m="1" x="327"/>
        <item m="1" x="328"/>
        <item m="1" x="329"/>
        <item m="1" x="330"/>
        <item m="1" x="331"/>
        <item m="1" x="332"/>
        <item m="1" x="333"/>
        <item m="1" x="334"/>
        <item m="1" x="335"/>
        <item m="1" x="336"/>
        <item m="1" x="337"/>
        <item m="1" x="338"/>
        <item m="1" x="339"/>
        <item m="1" x="340"/>
        <item m="1" x="341"/>
        <item m="1" x="342"/>
        <item m="1" x="343"/>
        <item m="1" x="344"/>
        <item m="1" x="345"/>
        <item m="1" x="346"/>
        <item m="1" x="347"/>
        <item m="1" x="348"/>
        <item m="1" x="349"/>
        <item m="1" x="350"/>
        <item m="1" x="351"/>
        <item m="1" x="352"/>
        <item m="1" x="353"/>
        <item m="1" x="354"/>
        <item m="1" x="355"/>
        <item m="1" x="356"/>
        <item m="1" x="357"/>
        <item m="1" x="358"/>
        <item m="1" x="359"/>
        <item m="1" x="360"/>
        <item m="1" x="361"/>
        <item m="1" x="362"/>
        <item m="1" x="363"/>
        <item m="1" x="364"/>
        <item m="1" x="365"/>
        <item m="1" x="366"/>
        <item m="1" x="367"/>
        <item m="1" x="368"/>
        <item m="1" x="369"/>
        <item m="1" x="370"/>
        <item m="1" x="371"/>
        <item m="1" x="372"/>
        <item m="1" x="373"/>
        <item m="1" x="374"/>
        <item m="1" x="375"/>
        <item m="1" x="376"/>
        <item m="1" x="377"/>
        <item m="1" x="378"/>
        <item m="1" x="379"/>
        <item m="1" x="380"/>
        <item m="1" x="381"/>
        <item m="1" x="382"/>
        <item m="1" x="383"/>
        <item m="1" x="384"/>
        <item m="1" x="385"/>
        <item m="1" x="386"/>
        <item m="1" x="387"/>
        <item m="1" x="388"/>
        <item m="1" x="389"/>
        <item m="1" x="390"/>
        <item m="1" x="391"/>
        <item m="1" x="392"/>
        <item m="1" x="393"/>
        <item m="1" x="394"/>
        <item m="1" x="395"/>
        <item m="1" x="396"/>
        <item m="1" x="397"/>
        <item m="1" x="398"/>
        <item m="1" x="399"/>
        <item m="1" x="400"/>
        <item m="1" x="401"/>
        <item m="1" x="402"/>
        <item m="1" x="403"/>
        <item m="1" x="404"/>
        <item m="1" x="405"/>
        <item m="1" x="406"/>
        <item m="1" x="407"/>
        <item m="1" x="408"/>
        <item m="1" x="409"/>
        <item m="1" x="410"/>
        <item m="1" x="411"/>
        <item m="1" x="412"/>
        <item m="1" x="413"/>
        <item m="1" x="414"/>
        <item m="1" x="415"/>
        <item m="1" x="416"/>
        <item m="1" x="417"/>
        <item m="1" x="418"/>
        <item m="1" x="419"/>
        <item m="1" x="420"/>
        <item m="1" x="421"/>
        <item m="1" x="422"/>
        <item m="1" x="423"/>
        <item m="1" x="424"/>
        <item m="1" x="425"/>
        <item m="1" x="426"/>
        <item m="1" x="427"/>
        <item m="1" x="428"/>
        <item m="1" x="429"/>
        <item m="1" x="430"/>
        <item m="1" x="431"/>
        <item m="1" x="432"/>
        <item m="1" x="433"/>
        <item m="1" x="434"/>
        <item m="1" x="435"/>
        <item m="1" x="436"/>
        <item m="1" x="437"/>
        <item m="1" x="438"/>
        <item m="1" x="439"/>
        <item m="1" x="440"/>
        <item m="1" x="441"/>
        <item m="1" x="442"/>
        <item m="1" x="443"/>
        <item m="1" x="444"/>
        <item m="1" x="445"/>
        <item m="1" x="446"/>
        <item m="1" x="447"/>
        <item m="1" x="448"/>
        <item m="1" x="449"/>
        <item m="1" x="450"/>
        <item m="1" x="451"/>
        <item m="1" x="452"/>
        <item m="1" x="453"/>
        <item m="1" x="454"/>
        <item m="1" x="455"/>
        <item m="1" x="456"/>
        <item m="1" x="457"/>
        <item m="1" x="458"/>
        <item m="1" x="459"/>
        <item m="1" x="460"/>
        <item m="1" x="461"/>
        <item m="1" x="462"/>
        <item m="1" x="463"/>
        <item m="1" x="464"/>
        <item m="1" x="465"/>
        <item m="1" x="466"/>
        <item m="1" x="467"/>
        <item m="1" x="468"/>
        <item m="1" x="469"/>
        <item m="1" x="470"/>
        <item m="1" x="471"/>
        <item m="1" x="472"/>
        <item m="1" x="473"/>
        <item m="1" x="474"/>
        <item m="1" x="475"/>
        <item m="1" x="476"/>
        <item m="1" x="477"/>
        <item m="1" x="478"/>
        <item m="1" x="479"/>
        <item m="1" x="480"/>
        <item m="1" x="481"/>
        <item m="1" x="482"/>
        <item m="1" x="483"/>
        <item m="1" x="484"/>
        <item m="1" x="485"/>
        <item m="1" x="486"/>
        <item m="1" x="487"/>
        <item m="1" x="488"/>
        <item m="1" x="489"/>
        <item m="1" x="490"/>
        <item m="1" x="491"/>
        <item m="1" x="492"/>
        <item m="1" x="493"/>
        <item m="1" x="494"/>
        <item m="1" x="495"/>
        <item m="1" x="496"/>
        <item m="1" x="497"/>
        <item m="1" x="498"/>
        <item m="1" x="499"/>
        <item m="1" x="500"/>
        <item m="1" x="501"/>
        <item m="1" x="502"/>
        <item m="1" x="503"/>
        <item m="1" x="504"/>
        <item m="1" x="505"/>
        <item m="1" x="506"/>
        <item m="1" x="507"/>
        <item m="1" x="508"/>
        <item m="1" x="509"/>
        <item m="1" x="510"/>
        <item m="1" x="511"/>
        <item m="1" x="512"/>
        <item m="1" x="513"/>
        <item m="1" x="514"/>
        <item m="1" x="515"/>
        <item m="1" x="516"/>
        <item m="1" x="517"/>
        <item m="1" x="518"/>
        <item m="1" x="519"/>
        <item m="1" x="520"/>
        <item m="1" x="521"/>
        <item m="1" x="522"/>
        <item m="1" x="523"/>
        <item m="1" x="524"/>
        <item m="1" x="525"/>
        <item m="1" x="526"/>
        <item m="1" x="527"/>
        <item m="1" x="528"/>
        <item m="1" x="529"/>
        <item m="1" x="530"/>
        <item m="1" x="531"/>
        <item m="1" x="532"/>
        <item m="1" x="533"/>
        <item m="1" x="534"/>
        <item m="1" x="535"/>
        <item m="1" x="536"/>
        <item m="1" x="537"/>
        <item m="1" x="538"/>
        <item m="1" x="539"/>
        <item m="1" x="540"/>
        <item m="1" x="541"/>
        <item m="1" x="542"/>
        <item m="1" x="543"/>
        <item m="1" x="544"/>
        <item m="1" x="545"/>
        <item m="1" x="546"/>
        <item m="1" x="547"/>
        <item m="1" x="548"/>
        <item m="1" x="549"/>
        <item m="1" x="550"/>
        <item m="1" x="551"/>
        <item m="1" x="552"/>
        <item m="1" x="553"/>
        <item m="1" x="554"/>
        <item m="1" x="555"/>
        <item m="1" x="556"/>
        <item m="1" x="557"/>
        <item m="1" x="558"/>
        <item m="1" x="559"/>
        <item m="1" x="560"/>
        <item m="1" x="561"/>
        <item m="1" x="562"/>
        <item m="1" x="563"/>
        <item m="1" x="564"/>
        <item m="1" x="565"/>
        <item m="1" x="566"/>
        <item m="1" x="567"/>
        <item m="1" x="568"/>
        <item m="1" x="569"/>
        <item m="1" x="570"/>
        <item m="1" x="571"/>
        <item m="1" x="572"/>
        <item m="1" x="573"/>
        <item m="1" x="574"/>
        <item m="1" x="575"/>
        <item m="1" x="576"/>
        <item m="1" x="577"/>
        <item m="1" x="578"/>
        <item m="1" x="579"/>
        <item x="71"/>
        <item m="1" x="580"/>
        <item x="72"/>
        <item m="1" x="581"/>
        <item m="1" x="582"/>
        <item m="1" x="583"/>
        <item m="1" x="584"/>
        <item m="1" x="585"/>
        <item m="1" x="586"/>
        <item m="1" x="587"/>
        <item m="1" x="588"/>
        <item m="1" x="589"/>
        <item m="1" x="590"/>
        <item m="1" x="591"/>
        <item m="1" x="592"/>
        <item m="1" x="593"/>
        <item m="1" x="594"/>
        <item m="1" x="595"/>
        <item m="1" x="596"/>
        <item m="1" x="597"/>
        <item m="1" x="598"/>
        <item m="1" x="599"/>
        <item m="1" x="600"/>
        <item m="1" x="601"/>
        <item m="1" x="602"/>
        <item m="1" x="603"/>
        <item m="1" x="604"/>
        <item x="10"/>
        <item x="11"/>
        <item x="12"/>
        <item x="13"/>
        <item x="17"/>
        <item x="18"/>
        <item x="28"/>
        <item x="35"/>
        <item x="57"/>
        <item x="60"/>
        <item x="63"/>
        <item x="66"/>
        <item x="67"/>
        <item x="68"/>
        <item m="1" x="73"/>
        <item t="default"/>
      </items>
    </pivotField>
    <pivotField compact="0" outline="0" showAll="0"/>
    <pivotField compact="0" outline="0" showAll="0"/>
    <pivotField compact="0" outline="0" showAll="0"/>
    <pivotField dataField="1" compact="0" outline="0" showAll="0"/>
    <pivotField compact="0" outline="0" showAll="0"/>
  </pivotFields>
  <rowFields count="2">
    <field x="7"/>
    <field x="8"/>
  </rowFields>
  <rowItems count="30">
    <i>
      <x v="25"/>
    </i>
    <i>
      <x v="20"/>
    </i>
    <i>
      <x v="16"/>
    </i>
    <i>
      <x v="17"/>
    </i>
    <i>
      <x v="21"/>
    </i>
    <i>
      <x/>
    </i>
    <i>
      <x v="24"/>
    </i>
    <i>
      <x v="12"/>
    </i>
    <i>
      <x v="6"/>
    </i>
    <i>
      <x v="14"/>
    </i>
    <i>
      <x v="19"/>
    </i>
    <i>
      <x v="22"/>
    </i>
    <i>
      <x v="1"/>
    </i>
    <i>
      <x v="23"/>
    </i>
    <i>
      <x v="5"/>
    </i>
    <i>
      <x v="27"/>
    </i>
    <i>
      <x v="2"/>
    </i>
    <i>
      <x v="11"/>
    </i>
    <i>
      <x v="10"/>
    </i>
    <i>
      <x v="3"/>
    </i>
    <i>
      <x v="9"/>
    </i>
    <i>
      <x v="26"/>
    </i>
    <i>
      <x v="29"/>
    </i>
    <i>
      <x v="4"/>
    </i>
    <i>
      <x v="18"/>
    </i>
    <i>
      <x v="8"/>
    </i>
    <i>
      <x v="13"/>
    </i>
    <i>
      <x v="15"/>
    </i>
    <i>
      <x v="28"/>
    </i>
    <i t="grand">
      <x/>
    </i>
  </rowItems>
  <colFields count="1">
    <field x="0"/>
  </colFields>
  <colItems count="3">
    <i>
      <x/>
    </i>
    <i>
      <x v="1"/>
    </i>
    <i t="grand">
      <x/>
    </i>
  </colItems>
  <dataFields count="1">
    <dataField name="Sum of MedborgarKronorMånad" fld="12" baseField="0" baseItem="0"/>
  </dataFields>
  <formats count="1">
    <format dxfId="0">
      <pivotArea outline="0" collapsedLevelsAreSubtotals="1" fieldPosition="0"/>
    </format>
  </formats>
  <chartFormats count="7">
    <chartFormat chart="0"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0"/>
          </reference>
        </references>
      </pivotArea>
    </chartFormat>
    <chartFormat chart="9" format="2"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0"/>
          </reference>
        </references>
      </pivotArea>
    </chartFormat>
    <chartFormat chart="10" format="2" series="1">
      <pivotArea type="data" outline="0" fieldPosition="0">
        <references count="2">
          <reference field="4294967294" count="1" selected="0">
            <x v="0"/>
          </reference>
          <reference field="0" count="1" selected="0">
            <x v="1"/>
          </reference>
        </references>
      </pivotArea>
    </chartFormat>
    <chartFormat chart="10" format="3"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lcIsSum" xr10:uid="{D713B5BD-E649-4672-AF91-C7F2F08D4AE0}" sourceName="CalcIsSum">
  <pivotTables>
    <pivotTable tabId="9" name="PivotTable1"/>
  </pivotTables>
  <data>
    <tabular pivotCacheId="1104622120">
      <items count="2">
        <i x="0"/>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 xr10:uid="{66998290-4C66-460E-AFF1-B072A422A5FA}" sourceName="Source">
  <pivotTables>
    <pivotTable tabId="9" name="PivotTable1"/>
  </pivotTables>
  <data>
    <tabular pivotCacheId="1104622120">
      <items count="2">
        <i x="0"/>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lcIsSum1" xr10:uid="{93ADBADC-B6AA-4661-AD1E-90AEAC82040E}" sourceName="CalcIsSum">
  <pivotTables>
    <pivotTable tabId="11" name="PivotTable1"/>
  </pivotTables>
  <data>
    <tabular pivotCacheId="1104622120">
      <items count="2">
        <i x="0"/>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1" xr10:uid="{283436E5-A41E-4E1E-B37A-E450C1BAD983}" sourceName="Source">
  <pivotTables>
    <pivotTable tabId="11" name="PivotTable1"/>
  </pivotTables>
  <data>
    <tabular pivotCacheId="110462212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lcIsSum" xr10:uid="{69F0EB6A-99CD-4D9C-90DC-822DE2A112A4}" cache="Slicer_CalcIsSum" caption="CalcIsSum" rowHeight="241300"/>
  <slicer name="CalcIsSum 1" xr10:uid="{9B05495E-5409-4BBA-AE56-EC7E6EB68CFF}" cache="Slicer_CalcIsSum" caption="CalcIsSum" rowHeight="241300"/>
  <slicer name="Source" xr10:uid="{3950F884-6085-4E26-B99C-9371F7B41CDB}" cache="Slicer_Source" caption="Sourc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lcIsSum 2" xr10:uid="{FC0AA561-FB84-4E0B-B22F-D6D28A51411B}" cache="Slicer_CalcIsSum1" caption="CalcIsSum" rowHeight="241300"/>
  <slicer name="Source 1" xr10:uid="{F5A1BFC7-4143-4ABE-9FA7-479DEC06827C}" cache="Slicer_Source1" caption="Sourc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5107B-A83E-4C8B-967E-415AD4389B35}">
  <sheetPr>
    <tabColor theme="0" tint="-0.14999847407452621"/>
  </sheetPr>
  <dimension ref="B3:G14"/>
  <sheetViews>
    <sheetView workbookViewId="0">
      <selection activeCell="E48" sqref="E48"/>
    </sheetView>
  </sheetViews>
  <sheetFormatPr defaultRowHeight="14.5" x14ac:dyDescent="0.35"/>
  <cols>
    <col min="4" max="4" width="17.81640625" customWidth="1"/>
    <col min="5" max="5" width="14.26953125" customWidth="1"/>
    <col min="6" max="6" width="13" customWidth="1"/>
    <col min="7" max="7" width="15" customWidth="1"/>
  </cols>
  <sheetData>
    <row r="3" spans="2:7" x14ac:dyDescent="0.35">
      <c r="B3" s="99" t="s">
        <v>1527</v>
      </c>
    </row>
    <row r="4" spans="2:7" x14ac:dyDescent="0.35">
      <c r="B4" s="2"/>
      <c r="C4" s="2"/>
      <c r="D4" s="2"/>
      <c r="E4" s="2"/>
      <c r="F4" s="2"/>
      <c r="G4" s="2"/>
    </row>
    <row r="5" spans="2:7" x14ac:dyDescent="0.35">
      <c r="B5" s="100" t="s">
        <v>1</v>
      </c>
      <c r="C5" s="101"/>
      <c r="D5" s="101"/>
      <c r="E5" s="101"/>
      <c r="F5" s="101"/>
      <c r="G5" s="101"/>
    </row>
    <row r="6" spans="2:7" ht="20" thickBot="1" x14ac:dyDescent="0.4">
      <c r="B6" s="102" t="s">
        <v>2</v>
      </c>
      <c r="C6" s="102" t="s">
        <v>3</v>
      </c>
      <c r="D6" s="102" t="s">
        <v>4</v>
      </c>
      <c r="E6" s="103" t="s">
        <v>5</v>
      </c>
      <c r="F6" s="103" t="s">
        <v>6</v>
      </c>
      <c r="G6" s="103" t="s">
        <v>7</v>
      </c>
    </row>
    <row r="7" spans="2:7" ht="22" x14ac:dyDescent="0.35">
      <c r="B7" s="93" t="s">
        <v>36</v>
      </c>
      <c r="C7" s="93" t="s">
        <v>4</v>
      </c>
      <c r="D7" s="93" t="s">
        <v>37</v>
      </c>
      <c r="E7" s="94">
        <v>93952930</v>
      </c>
      <c r="F7" s="94">
        <v>1687100</v>
      </c>
      <c r="G7" s="94">
        <v>95640030</v>
      </c>
    </row>
    <row r="8" spans="2:7" ht="21.5" x14ac:dyDescent="0.35">
      <c r="B8" s="95" t="s">
        <v>4</v>
      </c>
      <c r="C8" s="95" t="s">
        <v>16</v>
      </c>
      <c r="D8" s="95" t="s">
        <v>38</v>
      </c>
      <c r="E8" s="96">
        <v>51453048</v>
      </c>
      <c r="F8" s="96">
        <v>349500</v>
      </c>
      <c r="G8" s="96">
        <v>51802548</v>
      </c>
    </row>
    <row r="9" spans="2:7" ht="21.5" x14ac:dyDescent="0.35">
      <c r="B9" s="95" t="s">
        <v>4</v>
      </c>
      <c r="C9" s="95" t="s">
        <v>40</v>
      </c>
      <c r="D9" s="95" t="s">
        <v>41</v>
      </c>
      <c r="E9" s="96">
        <v>27949405</v>
      </c>
      <c r="F9" s="96">
        <v>1337600</v>
      </c>
      <c r="G9" s="96">
        <v>29287005</v>
      </c>
    </row>
    <row r="10" spans="2:7" x14ac:dyDescent="0.35">
      <c r="B10" s="93" t="s">
        <v>126</v>
      </c>
      <c r="C10" s="93" t="s">
        <v>4</v>
      </c>
      <c r="D10" s="93" t="s">
        <v>127</v>
      </c>
      <c r="E10" s="94">
        <v>4944849</v>
      </c>
      <c r="F10" s="94">
        <v>150000</v>
      </c>
      <c r="G10" s="94">
        <v>5094849</v>
      </c>
    </row>
    <row r="11" spans="2:7" x14ac:dyDescent="0.35">
      <c r="B11" s="95" t="s">
        <v>4</v>
      </c>
      <c r="C11" s="95" t="s">
        <v>128</v>
      </c>
      <c r="D11" s="95" t="s">
        <v>129</v>
      </c>
      <c r="E11" s="96">
        <v>0</v>
      </c>
      <c r="F11" s="96">
        <v>150000</v>
      </c>
      <c r="G11" s="96">
        <v>150000</v>
      </c>
    </row>
    <row r="12" spans="2:7" x14ac:dyDescent="0.35">
      <c r="B12" s="93" t="s">
        <v>141</v>
      </c>
      <c r="C12" s="93" t="s">
        <v>4</v>
      </c>
      <c r="D12" s="93" t="s">
        <v>142</v>
      </c>
      <c r="E12" s="94">
        <v>11407773</v>
      </c>
      <c r="F12" s="94">
        <v>-50000</v>
      </c>
      <c r="G12" s="94">
        <v>11357773</v>
      </c>
    </row>
    <row r="13" spans="2:7" ht="31.5" x14ac:dyDescent="0.35">
      <c r="B13" s="95" t="s">
        <v>4</v>
      </c>
      <c r="C13" s="95" t="s">
        <v>18</v>
      </c>
      <c r="D13" s="95" t="s">
        <v>143</v>
      </c>
      <c r="E13" s="96">
        <v>3439755</v>
      </c>
      <c r="F13" s="96">
        <v>-50000</v>
      </c>
      <c r="G13" s="96">
        <v>3389755</v>
      </c>
    </row>
    <row r="14" spans="2:7" ht="33" thickBot="1" x14ac:dyDescent="0.4">
      <c r="B14" s="97" t="s">
        <v>4</v>
      </c>
      <c r="C14" s="97" t="s">
        <v>4</v>
      </c>
      <c r="D14" s="97" t="s">
        <v>156</v>
      </c>
      <c r="E14" s="97" t="s">
        <v>4</v>
      </c>
      <c r="F14" s="98">
        <v>1787100</v>
      </c>
      <c r="G14" s="10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5A2C2-280E-4716-A08C-6889279964E6}">
  <dimension ref="B2:D588"/>
  <sheetViews>
    <sheetView topLeftCell="A18" workbookViewId="0">
      <selection activeCell="M37" sqref="M37"/>
    </sheetView>
  </sheetViews>
  <sheetFormatPr defaultRowHeight="14.5" x14ac:dyDescent="0.35"/>
  <cols>
    <col min="2" max="2" width="5" customWidth="1"/>
    <col min="3" max="3" width="73.08984375" customWidth="1"/>
    <col min="4" max="4" width="14.6328125" customWidth="1"/>
  </cols>
  <sheetData>
    <row r="2" spans="2:4" x14ac:dyDescent="0.35">
      <c r="B2" s="47"/>
    </row>
    <row r="3" spans="2:4" x14ac:dyDescent="0.35">
      <c r="B3" s="48"/>
    </row>
    <row r="4" spans="2:4" x14ac:dyDescent="0.35">
      <c r="B4" s="119" t="s">
        <v>752</v>
      </c>
      <c r="C4" s="120"/>
      <c r="D4" s="122" t="s">
        <v>1</v>
      </c>
    </row>
    <row r="5" spans="2:4" ht="15" thickBot="1" x14ac:dyDescent="0.4">
      <c r="B5" s="121"/>
      <c r="C5" s="121"/>
      <c r="D5" s="123"/>
    </row>
    <row r="6" spans="2:4" ht="15.5" customHeight="1" thickTop="1" thickBot="1" x14ac:dyDescent="0.4">
      <c r="B6" s="52">
        <v>1</v>
      </c>
      <c r="C6" s="53" t="s">
        <v>9</v>
      </c>
      <c r="D6" s="54">
        <v>17268338</v>
      </c>
    </row>
    <row r="7" spans="2:4" ht="15.5" customHeight="1" thickBot="1" x14ac:dyDescent="0.4">
      <c r="B7" s="52"/>
      <c r="C7" s="53" t="s">
        <v>753</v>
      </c>
      <c r="D7" s="54">
        <v>149157</v>
      </c>
    </row>
    <row r="8" spans="2:4" ht="15.5" customHeight="1" thickBot="1" x14ac:dyDescent="0.4">
      <c r="B8" s="55"/>
      <c r="C8" s="56" t="s">
        <v>754</v>
      </c>
      <c r="D8" s="57">
        <v>149157</v>
      </c>
    </row>
    <row r="9" spans="2:4" ht="15.5" customHeight="1" thickBot="1" x14ac:dyDescent="0.4">
      <c r="B9" s="52"/>
      <c r="C9" s="53" t="s">
        <v>755</v>
      </c>
      <c r="D9" s="54">
        <v>2565279</v>
      </c>
    </row>
    <row r="10" spans="2:4" ht="15.5" customHeight="1" thickBot="1" x14ac:dyDescent="0.4">
      <c r="B10" s="55"/>
      <c r="C10" s="56" t="s">
        <v>756</v>
      </c>
      <c r="D10" s="57">
        <v>981205</v>
      </c>
    </row>
    <row r="11" spans="2:4" ht="15.5" customHeight="1" thickBot="1" x14ac:dyDescent="0.4">
      <c r="B11" s="55"/>
      <c r="C11" s="56" t="s">
        <v>757</v>
      </c>
      <c r="D11" s="57">
        <v>984675</v>
      </c>
    </row>
    <row r="12" spans="2:4" ht="15.5" customHeight="1" thickBot="1" x14ac:dyDescent="0.4">
      <c r="B12" s="55"/>
      <c r="C12" s="56" t="s">
        <v>758</v>
      </c>
      <c r="D12" s="57">
        <v>120000</v>
      </c>
    </row>
    <row r="13" spans="2:4" ht="15.5" customHeight="1" thickBot="1" x14ac:dyDescent="0.4">
      <c r="B13" s="55"/>
      <c r="C13" s="56" t="s">
        <v>759</v>
      </c>
      <c r="D13" s="57">
        <v>123577</v>
      </c>
    </row>
    <row r="14" spans="2:4" ht="15.5" customHeight="1" thickBot="1" x14ac:dyDescent="0.4">
      <c r="B14" s="55"/>
      <c r="C14" s="56" t="s">
        <v>760</v>
      </c>
      <c r="D14" s="57">
        <v>355822</v>
      </c>
    </row>
    <row r="15" spans="2:4" ht="15.5" customHeight="1" thickBot="1" x14ac:dyDescent="0.4">
      <c r="B15" s="52"/>
      <c r="C15" s="53" t="s">
        <v>761</v>
      </c>
      <c r="D15" s="54">
        <v>61800</v>
      </c>
    </row>
    <row r="16" spans="2:4" ht="15.5" customHeight="1" thickBot="1" x14ac:dyDescent="0.4">
      <c r="B16" s="55"/>
      <c r="C16" s="56" t="s">
        <v>762</v>
      </c>
      <c r="D16" s="57">
        <v>61800</v>
      </c>
    </row>
    <row r="17" spans="2:4" ht="15.5" customHeight="1" thickBot="1" x14ac:dyDescent="0.4">
      <c r="B17" s="52"/>
      <c r="C17" s="53" t="s">
        <v>763</v>
      </c>
      <c r="D17" s="54">
        <v>8441101</v>
      </c>
    </row>
    <row r="18" spans="2:4" ht="15.5" customHeight="1" thickBot="1" x14ac:dyDescent="0.4">
      <c r="B18" s="55"/>
      <c r="C18" s="56" t="s">
        <v>764</v>
      </c>
      <c r="D18" s="57">
        <v>8441101</v>
      </c>
    </row>
    <row r="19" spans="2:4" ht="15.5" customHeight="1" thickBot="1" x14ac:dyDescent="0.4">
      <c r="B19" s="52"/>
      <c r="C19" s="53" t="s">
        <v>765</v>
      </c>
      <c r="D19" s="54">
        <v>3573121</v>
      </c>
    </row>
    <row r="20" spans="2:4" ht="15.5" customHeight="1" thickBot="1" x14ac:dyDescent="0.4">
      <c r="B20" s="55"/>
      <c r="C20" s="56" t="s">
        <v>766</v>
      </c>
      <c r="D20" s="57">
        <v>3573121</v>
      </c>
    </row>
    <row r="21" spans="2:4" ht="15.5" customHeight="1" thickBot="1" x14ac:dyDescent="0.4">
      <c r="B21" s="52"/>
      <c r="C21" s="53" t="s">
        <v>767</v>
      </c>
      <c r="D21" s="54">
        <v>1121858</v>
      </c>
    </row>
    <row r="22" spans="2:4" ht="15.5" customHeight="1" thickBot="1" x14ac:dyDescent="0.4">
      <c r="B22" s="55"/>
      <c r="C22" s="56" t="s">
        <v>768</v>
      </c>
      <c r="D22" s="57">
        <v>695140</v>
      </c>
    </row>
    <row r="23" spans="2:4" ht="15.5" customHeight="1" thickBot="1" x14ac:dyDescent="0.4">
      <c r="B23" s="55"/>
      <c r="C23" s="56" t="s">
        <v>769</v>
      </c>
      <c r="D23" s="57">
        <v>55726</v>
      </c>
    </row>
    <row r="24" spans="2:4" ht="15.5" customHeight="1" thickBot="1" x14ac:dyDescent="0.4">
      <c r="B24" s="55"/>
      <c r="C24" s="56" t="s">
        <v>770</v>
      </c>
      <c r="D24" s="57">
        <v>124792</v>
      </c>
    </row>
    <row r="25" spans="2:4" ht="15.5" customHeight="1" thickBot="1" x14ac:dyDescent="0.4">
      <c r="B25" s="55"/>
      <c r="C25" s="56" t="s">
        <v>771</v>
      </c>
      <c r="D25" s="57">
        <v>27000</v>
      </c>
    </row>
    <row r="26" spans="2:4" ht="15.5" customHeight="1" thickBot="1" x14ac:dyDescent="0.4">
      <c r="B26" s="55"/>
      <c r="C26" s="56" t="s">
        <v>772</v>
      </c>
      <c r="D26" s="57">
        <v>169200</v>
      </c>
    </row>
    <row r="27" spans="2:4" ht="15.5" customHeight="1" thickBot="1" x14ac:dyDescent="0.4">
      <c r="B27" s="55"/>
      <c r="C27" s="56" t="s">
        <v>773</v>
      </c>
      <c r="D27" s="57">
        <v>50000</v>
      </c>
    </row>
    <row r="28" spans="2:4" ht="15.5" customHeight="1" thickBot="1" x14ac:dyDescent="0.4">
      <c r="B28" s="52"/>
      <c r="C28" s="53" t="s">
        <v>774</v>
      </c>
      <c r="D28" s="54">
        <v>223271</v>
      </c>
    </row>
    <row r="29" spans="2:4" ht="15.5" customHeight="1" thickBot="1" x14ac:dyDescent="0.4">
      <c r="B29" s="55"/>
      <c r="C29" s="56" t="s">
        <v>775</v>
      </c>
      <c r="D29" s="57">
        <v>207771</v>
      </c>
    </row>
    <row r="30" spans="2:4" ht="15.5" customHeight="1" thickBot="1" x14ac:dyDescent="0.4">
      <c r="B30" s="55"/>
      <c r="C30" s="56" t="s">
        <v>776</v>
      </c>
      <c r="D30" s="57">
        <v>15500</v>
      </c>
    </row>
    <row r="31" spans="2:4" ht="15.5" customHeight="1" thickBot="1" x14ac:dyDescent="0.4">
      <c r="B31" s="52"/>
      <c r="C31" s="53" t="s">
        <v>777</v>
      </c>
      <c r="D31" s="54">
        <v>1101201</v>
      </c>
    </row>
    <row r="32" spans="2:4" ht="15.5" customHeight="1" thickBot="1" x14ac:dyDescent="0.4">
      <c r="B32" s="55"/>
      <c r="C32" s="56" t="s">
        <v>778</v>
      </c>
      <c r="D32" s="57">
        <v>1055519</v>
      </c>
    </row>
    <row r="33" spans="2:4" ht="15.5" customHeight="1" thickBot="1" x14ac:dyDescent="0.4">
      <c r="B33" s="55"/>
      <c r="C33" s="56" t="s">
        <v>779</v>
      </c>
      <c r="D33" s="57">
        <v>45682</v>
      </c>
    </row>
    <row r="34" spans="2:4" ht="15.5" customHeight="1" thickBot="1" x14ac:dyDescent="0.4">
      <c r="B34" s="52"/>
      <c r="C34" s="53" t="s">
        <v>780</v>
      </c>
      <c r="D34" s="54">
        <v>31550</v>
      </c>
    </row>
    <row r="35" spans="2:4" ht="15.5" customHeight="1" thickBot="1" x14ac:dyDescent="0.4">
      <c r="B35" s="55"/>
      <c r="C35" s="56" t="s">
        <v>781</v>
      </c>
      <c r="D35" s="57">
        <v>31550</v>
      </c>
    </row>
    <row r="36" spans="2:4" ht="15.5" customHeight="1" thickBot="1" x14ac:dyDescent="0.4">
      <c r="B36" s="52">
        <v>2</v>
      </c>
      <c r="C36" s="53" t="s">
        <v>15</v>
      </c>
      <c r="D36" s="54">
        <v>17971183</v>
      </c>
    </row>
    <row r="37" spans="2:4" ht="15.5" customHeight="1" thickBot="1" x14ac:dyDescent="0.4">
      <c r="B37" s="55"/>
      <c r="C37" s="56" t="s">
        <v>782</v>
      </c>
      <c r="D37" s="57">
        <v>104034</v>
      </c>
    </row>
    <row r="38" spans="2:4" ht="15.5" customHeight="1" thickBot="1" x14ac:dyDescent="0.4">
      <c r="B38" s="55"/>
      <c r="C38" s="56" t="s">
        <v>783</v>
      </c>
      <c r="D38" s="57">
        <v>114574</v>
      </c>
    </row>
    <row r="39" spans="2:4" ht="15.5" customHeight="1" thickBot="1" x14ac:dyDescent="0.4">
      <c r="B39" s="55"/>
      <c r="C39" s="56" t="s">
        <v>784</v>
      </c>
      <c r="D39" s="57">
        <v>25150</v>
      </c>
    </row>
    <row r="40" spans="2:4" ht="15.5" customHeight="1" thickBot="1" x14ac:dyDescent="0.4">
      <c r="B40" s="55"/>
      <c r="C40" s="56" t="s">
        <v>785</v>
      </c>
      <c r="D40" s="57">
        <v>1693</v>
      </c>
    </row>
    <row r="41" spans="2:4" ht="15.5" customHeight="1" thickBot="1" x14ac:dyDescent="0.4">
      <c r="B41" s="55"/>
      <c r="C41" s="56" t="s">
        <v>786</v>
      </c>
      <c r="D41" s="57">
        <v>14094000</v>
      </c>
    </row>
    <row r="42" spans="2:4" ht="15.5" customHeight="1" thickBot="1" x14ac:dyDescent="0.4">
      <c r="B42" s="55"/>
      <c r="C42" s="56" t="s">
        <v>787</v>
      </c>
      <c r="D42" s="57">
        <v>10936</v>
      </c>
    </row>
    <row r="43" spans="2:4" ht="15.5" customHeight="1" thickBot="1" x14ac:dyDescent="0.4">
      <c r="B43" s="55"/>
      <c r="C43" s="56" t="s">
        <v>788</v>
      </c>
      <c r="D43" s="57">
        <v>67682</v>
      </c>
    </row>
    <row r="44" spans="2:4" ht="15.5" customHeight="1" thickBot="1" x14ac:dyDescent="0.4">
      <c r="B44" s="55"/>
      <c r="C44" s="56" t="s">
        <v>789</v>
      </c>
      <c r="D44" s="57">
        <v>210340</v>
      </c>
    </row>
    <row r="45" spans="2:4" ht="15.5" customHeight="1" thickBot="1" x14ac:dyDescent="0.4">
      <c r="B45" s="55"/>
      <c r="C45" s="56" t="s">
        <v>790</v>
      </c>
      <c r="D45" s="57">
        <v>592901</v>
      </c>
    </row>
    <row r="46" spans="2:4" ht="15.5" customHeight="1" thickBot="1" x14ac:dyDescent="0.4">
      <c r="B46" s="55"/>
      <c r="C46" s="56" t="s">
        <v>791</v>
      </c>
      <c r="D46" s="57">
        <v>330000</v>
      </c>
    </row>
    <row r="47" spans="2:4" ht="15.5" customHeight="1" thickBot="1" x14ac:dyDescent="0.4">
      <c r="B47" s="55"/>
      <c r="C47" s="56" t="s">
        <v>792</v>
      </c>
      <c r="D47" s="57">
        <v>733787</v>
      </c>
    </row>
    <row r="48" spans="2:4" ht="15.5" customHeight="1" thickBot="1" x14ac:dyDescent="0.4">
      <c r="B48" s="55"/>
      <c r="C48" s="56" t="s">
        <v>793</v>
      </c>
      <c r="D48" s="57">
        <v>338983</v>
      </c>
    </row>
    <row r="49" spans="2:4" ht="15.5" customHeight="1" thickBot="1" x14ac:dyDescent="0.4">
      <c r="B49" s="55"/>
      <c r="C49" s="56" t="s">
        <v>794</v>
      </c>
      <c r="D49" s="57">
        <v>13907</v>
      </c>
    </row>
    <row r="50" spans="2:4" ht="15.5" customHeight="1" thickBot="1" x14ac:dyDescent="0.4">
      <c r="B50" s="55"/>
      <c r="C50" s="56" t="s">
        <v>795</v>
      </c>
      <c r="D50" s="57">
        <v>290116</v>
      </c>
    </row>
    <row r="51" spans="2:4" ht="15.5" customHeight="1" thickBot="1" x14ac:dyDescent="0.4">
      <c r="B51" s="55"/>
      <c r="C51" s="56" t="s">
        <v>796</v>
      </c>
      <c r="D51" s="57">
        <v>882068</v>
      </c>
    </row>
    <row r="52" spans="2:4" ht="15.5" customHeight="1" thickBot="1" x14ac:dyDescent="0.4">
      <c r="B52" s="55"/>
      <c r="C52" s="56" t="s">
        <v>797</v>
      </c>
      <c r="D52" s="57">
        <v>49933</v>
      </c>
    </row>
    <row r="53" spans="2:4" ht="15.5" customHeight="1" thickBot="1" x14ac:dyDescent="0.4">
      <c r="B53" s="55"/>
      <c r="C53" s="56" t="s">
        <v>798</v>
      </c>
      <c r="D53" s="57">
        <v>111079</v>
      </c>
    </row>
    <row r="54" spans="2:4" ht="15.5" customHeight="1" thickBot="1" x14ac:dyDescent="0.4">
      <c r="B54" s="52">
        <v>3</v>
      </c>
      <c r="C54" s="53" t="s">
        <v>23</v>
      </c>
      <c r="D54" s="54">
        <v>12729734</v>
      </c>
    </row>
    <row r="55" spans="2:4" ht="15.5" customHeight="1" thickBot="1" x14ac:dyDescent="0.4">
      <c r="B55" s="55"/>
      <c r="C55" s="56" t="s">
        <v>799</v>
      </c>
      <c r="D55" s="57">
        <v>8202898</v>
      </c>
    </row>
    <row r="56" spans="2:4" ht="15.5" customHeight="1" thickBot="1" x14ac:dyDescent="0.4">
      <c r="B56" s="55"/>
      <c r="C56" s="56" t="s">
        <v>800</v>
      </c>
      <c r="D56" s="57">
        <v>2381672</v>
      </c>
    </row>
    <row r="57" spans="2:4" ht="15.5" customHeight="1" thickBot="1" x14ac:dyDescent="0.4">
      <c r="B57" s="55"/>
      <c r="C57" s="56" t="s">
        <v>801</v>
      </c>
      <c r="D57" s="57">
        <v>2145164</v>
      </c>
    </row>
    <row r="58" spans="2:4" ht="15.5" customHeight="1" thickBot="1" x14ac:dyDescent="0.4">
      <c r="B58" s="52">
        <v>4</v>
      </c>
      <c r="C58" s="53" t="s">
        <v>26</v>
      </c>
      <c r="D58" s="54">
        <v>61688986</v>
      </c>
    </row>
    <row r="59" spans="2:4" ht="15.5" customHeight="1" thickBot="1" x14ac:dyDescent="0.4">
      <c r="B59" s="55"/>
      <c r="C59" s="56" t="s">
        <v>802</v>
      </c>
      <c r="D59" s="57">
        <v>32985967</v>
      </c>
    </row>
    <row r="60" spans="2:4" ht="15.5" customHeight="1" thickBot="1" x14ac:dyDescent="0.4">
      <c r="B60" s="55"/>
      <c r="C60" s="56" t="s">
        <v>803</v>
      </c>
      <c r="D60" s="57">
        <v>1828382</v>
      </c>
    </row>
    <row r="61" spans="2:4" ht="15.5" customHeight="1" thickBot="1" x14ac:dyDescent="0.4">
      <c r="B61" s="55"/>
      <c r="C61" s="56" t="s">
        <v>804</v>
      </c>
      <c r="D61" s="57">
        <v>1942249</v>
      </c>
    </row>
    <row r="62" spans="2:4" ht="15.5" customHeight="1" thickBot="1" x14ac:dyDescent="0.4">
      <c r="B62" s="55"/>
      <c r="C62" s="56" t="s">
        <v>805</v>
      </c>
      <c r="D62" s="57">
        <v>855674</v>
      </c>
    </row>
    <row r="63" spans="2:4" ht="15.5" customHeight="1" thickBot="1" x14ac:dyDescent="0.4">
      <c r="B63" s="55"/>
      <c r="C63" s="56" t="s">
        <v>806</v>
      </c>
      <c r="D63" s="57">
        <v>6632674</v>
      </c>
    </row>
    <row r="64" spans="2:4" ht="15.5" customHeight="1" thickBot="1" x14ac:dyDescent="0.4">
      <c r="B64" s="55"/>
      <c r="C64" s="56" t="s">
        <v>807</v>
      </c>
      <c r="D64" s="57">
        <v>12162399</v>
      </c>
    </row>
    <row r="65" spans="2:4" ht="15.5" customHeight="1" thickBot="1" x14ac:dyDescent="0.4">
      <c r="B65" s="55"/>
      <c r="C65" s="56" t="s">
        <v>808</v>
      </c>
      <c r="D65" s="57">
        <v>177371</v>
      </c>
    </row>
    <row r="66" spans="2:4" ht="15.5" customHeight="1" thickBot="1" x14ac:dyDescent="0.4">
      <c r="B66" s="55"/>
      <c r="C66" s="56" t="s">
        <v>809</v>
      </c>
      <c r="D66" s="57">
        <v>552653</v>
      </c>
    </row>
    <row r="67" spans="2:4" ht="15.5" customHeight="1" thickBot="1" x14ac:dyDescent="0.4">
      <c r="B67" s="55"/>
      <c r="C67" s="56" t="s">
        <v>810</v>
      </c>
      <c r="D67" s="57">
        <v>43962</v>
      </c>
    </row>
    <row r="68" spans="2:4" ht="15.5" customHeight="1" thickBot="1" x14ac:dyDescent="0.4">
      <c r="B68" s="55"/>
      <c r="C68" s="56" t="s">
        <v>811</v>
      </c>
      <c r="D68" s="57">
        <v>200953</v>
      </c>
    </row>
    <row r="69" spans="2:4" ht="15.5" customHeight="1" thickBot="1" x14ac:dyDescent="0.4">
      <c r="B69" s="55"/>
      <c r="C69" s="56" t="s">
        <v>812</v>
      </c>
      <c r="D69" s="57">
        <v>3915857</v>
      </c>
    </row>
    <row r="70" spans="2:4" ht="15.5" customHeight="1" thickBot="1" x14ac:dyDescent="0.4">
      <c r="B70" s="55"/>
      <c r="C70" s="56" t="s">
        <v>813</v>
      </c>
      <c r="D70" s="57">
        <v>39987</v>
      </c>
    </row>
    <row r="71" spans="2:4" ht="15.5" customHeight="1" thickBot="1" x14ac:dyDescent="0.4">
      <c r="B71" s="55"/>
      <c r="C71" s="56" t="s">
        <v>814</v>
      </c>
      <c r="D71" s="57">
        <v>19174</v>
      </c>
    </row>
    <row r="72" spans="2:4" ht="15.5" customHeight="1" thickBot="1" x14ac:dyDescent="0.4">
      <c r="B72" s="55"/>
      <c r="C72" s="56" t="s">
        <v>815</v>
      </c>
      <c r="D72" s="57">
        <v>70157</v>
      </c>
    </row>
    <row r="73" spans="2:4" ht="15.5" customHeight="1" thickBot="1" x14ac:dyDescent="0.4">
      <c r="B73" s="55"/>
      <c r="C73" s="56" t="s">
        <v>816</v>
      </c>
      <c r="D73" s="57">
        <v>24804</v>
      </c>
    </row>
    <row r="74" spans="2:4" ht="15.5" customHeight="1" thickBot="1" x14ac:dyDescent="0.4">
      <c r="B74" s="55"/>
      <c r="C74" s="56" t="s">
        <v>817</v>
      </c>
      <c r="D74" s="57">
        <v>9823</v>
      </c>
    </row>
    <row r="75" spans="2:4" ht="15.5" customHeight="1" thickBot="1" x14ac:dyDescent="0.4">
      <c r="B75" s="55"/>
      <c r="C75" s="56" t="s">
        <v>818</v>
      </c>
      <c r="D75" s="57">
        <v>226900</v>
      </c>
    </row>
    <row r="76" spans="2:4" ht="15.5" customHeight="1" thickBot="1" x14ac:dyDescent="0.4">
      <c r="B76" s="52">
        <v>5</v>
      </c>
      <c r="C76" s="53" t="s">
        <v>33</v>
      </c>
      <c r="D76" s="54">
        <v>2235117</v>
      </c>
    </row>
    <row r="77" spans="2:4" ht="15.5" customHeight="1" thickBot="1" x14ac:dyDescent="0.4">
      <c r="B77" s="55"/>
      <c r="C77" s="56" t="s">
        <v>819</v>
      </c>
      <c r="D77" s="57">
        <v>1533554</v>
      </c>
    </row>
    <row r="78" spans="2:4" ht="15.5" customHeight="1" thickBot="1" x14ac:dyDescent="0.4">
      <c r="B78" s="55"/>
      <c r="C78" s="56" t="s">
        <v>820</v>
      </c>
      <c r="D78" s="57">
        <v>181848</v>
      </c>
    </row>
    <row r="79" spans="2:4" ht="15.5" customHeight="1" thickBot="1" x14ac:dyDescent="0.4">
      <c r="B79" s="55"/>
      <c r="C79" s="56" t="s">
        <v>821</v>
      </c>
      <c r="D79" s="57">
        <v>13595</v>
      </c>
    </row>
    <row r="80" spans="2:4" ht="15.5" customHeight="1" thickBot="1" x14ac:dyDescent="0.4">
      <c r="B80" s="55"/>
      <c r="C80" s="56" t="s">
        <v>822</v>
      </c>
      <c r="D80" s="57">
        <v>4826</v>
      </c>
    </row>
    <row r="81" spans="2:4" ht="15.5" customHeight="1" thickBot="1" x14ac:dyDescent="0.4">
      <c r="B81" s="55"/>
      <c r="C81" s="56" t="s">
        <v>823</v>
      </c>
      <c r="D81" s="57">
        <v>52040</v>
      </c>
    </row>
    <row r="82" spans="2:4" ht="15.5" customHeight="1" thickBot="1" x14ac:dyDescent="0.4">
      <c r="B82" s="55"/>
      <c r="C82" s="56" t="s">
        <v>824</v>
      </c>
      <c r="D82" s="57">
        <v>79358</v>
      </c>
    </row>
    <row r="83" spans="2:4" ht="15.5" customHeight="1" thickBot="1" x14ac:dyDescent="0.4">
      <c r="B83" s="55"/>
      <c r="C83" s="56" t="s">
        <v>825</v>
      </c>
      <c r="D83" s="57">
        <v>28402</v>
      </c>
    </row>
    <row r="84" spans="2:4" ht="15.5" customHeight="1" thickBot="1" x14ac:dyDescent="0.4">
      <c r="B84" s="55"/>
      <c r="C84" s="56" t="s">
        <v>826</v>
      </c>
      <c r="D84" s="57">
        <v>19175</v>
      </c>
    </row>
    <row r="85" spans="2:4" ht="15.5" customHeight="1" thickBot="1" x14ac:dyDescent="0.4">
      <c r="B85" s="55"/>
      <c r="C85" s="56" t="s">
        <v>827</v>
      </c>
      <c r="D85" s="57">
        <v>131629</v>
      </c>
    </row>
    <row r="86" spans="2:4" ht="15.5" customHeight="1" thickBot="1" x14ac:dyDescent="0.4">
      <c r="B86" s="55"/>
      <c r="C86" s="56" t="s">
        <v>828</v>
      </c>
      <c r="D86" s="57">
        <v>15475</v>
      </c>
    </row>
    <row r="87" spans="2:4" ht="15.5" customHeight="1" thickBot="1" x14ac:dyDescent="0.4">
      <c r="B87" s="55"/>
      <c r="C87" s="56" t="s">
        <v>829</v>
      </c>
      <c r="D87" s="57">
        <v>175215</v>
      </c>
    </row>
    <row r="88" spans="2:4" ht="15.5" customHeight="1" thickBot="1" x14ac:dyDescent="0.4">
      <c r="B88" s="52">
        <v>6</v>
      </c>
      <c r="C88" s="53" t="s">
        <v>37</v>
      </c>
      <c r="D88" s="54">
        <v>76525799</v>
      </c>
    </row>
    <row r="89" spans="2:4" ht="15.5" customHeight="1" thickBot="1" x14ac:dyDescent="0.4">
      <c r="B89" s="52"/>
      <c r="C89" s="53" t="s">
        <v>830</v>
      </c>
      <c r="D89" s="54">
        <v>70841326</v>
      </c>
    </row>
    <row r="90" spans="2:4" ht="15.5" customHeight="1" thickBot="1" x14ac:dyDescent="0.4">
      <c r="B90" s="55"/>
      <c r="C90" s="56" t="s">
        <v>831</v>
      </c>
      <c r="D90" s="57">
        <v>44207502</v>
      </c>
    </row>
    <row r="91" spans="2:4" ht="15.5" customHeight="1" thickBot="1" x14ac:dyDescent="0.4">
      <c r="B91" s="55"/>
      <c r="C91" s="56" t="s">
        <v>832</v>
      </c>
      <c r="D91" s="57">
        <v>1476513</v>
      </c>
    </row>
    <row r="92" spans="2:4" ht="15.5" customHeight="1" thickBot="1" x14ac:dyDescent="0.4">
      <c r="B92" s="55"/>
      <c r="C92" s="56" t="s">
        <v>833</v>
      </c>
      <c r="D92" s="57">
        <v>19802213</v>
      </c>
    </row>
    <row r="93" spans="2:4" ht="15.5" customHeight="1" thickBot="1" x14ac:dyDescent="0.4">
      <c r="B93" s="55"/>
      <c r="C93" s="56" t="s">
        <v>834</v>
      </c>
      <c r="D93" s="57">
        <v>831905</v>
      </c>
    </row>
    <row r="94" spans="2:4" ht="15.5" customHeight="1" thickBot="1" x14ac:dyDescent="0.4">
      <c r="B94" s="55"/>
      <c r="C94" s="56" t="s">
        <v>835</v>
      </c>
      <c r="D94" s="57">
        <v>11463</v>
      </c>
    </row>
    <row r="95" spans="2:4" ht="15.5" customHeight="1" thickBot="1" x14ac:dyDescent="0.4">
      <c r="B95" s="55"/>
      <c r="C95" s="56" t="s">
        <v>836</v>
      </c>
      <c r="D95" s="57">
        <v>333842</v>
      </c>
    </row>
    <row r="96" spans="2:4" ht="15.5" customHeight="1" thickBot="1" x14ac:dyDescent="0.4">
      <c r="B96" s="55"/>
      <c r="C96" s="56" t="s">
        <v>837</v>
      </c>
      <c r="D96" s="57">
        <v>262289</v>
      </c>
    </row>
    <row r="97" spans="2:4" ht="15.5" customHeight="1" thickBot="1" x14ac:dyDescent="0.4">
      <c r="B97" s="55"/>
      <c r="C97" s="56" t="s">
        <v>838</v>
      </c>
      <c r="D97" s="57">
        <v>1551762</v>
      </c>
    </row>
    <row r="98" spans="2:4" ht="15.5" customHeight="1" thickBot="1" x14ac:dyDescent="0.4">
      <c r="B98" s="55"/>
      <c r="C98" s="56" t="s">
        <v>839</v>
      </c>
      <c r="D98" s="57">
        <v>241697</v>
      </c>
    </row>
    <row r="99" spans="2:4" ht="15.5" customHeight="1" thickBot="1" x14ac:dyDescent="0.4">
      <c r="B99" s="55"/>
      <c r="C99" s="56" t="s">
        <v>840</v>
      </c>
      <c r="D99" s="57">
        <v>6986</v>
      </c>
    </row>
    <row r="100" spans="2:4" ht="15.5" customHeight="1" thickBot="1" x14ac:dyDescent="0.4">
      <c r="B100" s="55"/>
      <c r="C100" s="56" t="s">
        <v>841</v>
      </c>
      <c r="D100" s="57">
        <v>2104280</v>
      </c>
    </row>
    <row r="101" spans="2:4" ht="15.5" customHeight="1" thickBot="1" x14ac:dyDescent="0.4">
      <c r="B101" s="55"/>
      <c r="C101" s="56" t="s">
        <v>842</v>
      </c>
      <c r="D101" s="57">
        <v>10874</v>
      </c>
    </row>
    <row r="102" spans="2:4" ht="15.5" customHeight="1" thickBot="1" x14ac:dyDescent="0.4">
      <c r="B102" s="52"/>
      <c r="C102" s="53" t="s">
        <v>843</v>
      </c>
      <c r="D102" s="54">
        <v>5276581</v>
      </c>
    </row>
    <row r="103" spans="2:4" ht="15.5" customHeight="1" thickBot="1" x14ac:dyDescent="0.4">
      <c r="B103" s="55"/>
      <c r="C103" s="56" t="s">
        <v>844</v>
      </c>
      <c r="D103" s="57">
        <v>1395048</v>
      </c>
    </row>
    <row r="104" spans="2:4" ht="15.5" customHeight="1" thickBot="1" x14ac:dyDescent="0.4">
      <c r="B104" s="55"/>
      <c r="C104" s="56" t="s">
        <v>845</v>
      </c>
      <c r="D104" s="57">
        <v>521850</v>
      </c>
    </row>
    <row r="105" spans="2:4" ht="15.5" customHeight="1" thickBot="1" x14ac:dyDescent="0.4">
      <c r="B105" s="55"/>
      <c r="C105" s="56" t="s">
        <v>846</v>
      </c>
      <c r="D105" s="57">
        <v>27580</v>
      </c>
    </row>
    <row r="106" spans="2:4" ht="15.5" customHeight="1" thickBot="1" x14ac:dyDescent="0.4">
      <c r="B106" s="55"/>
      <c r="C106" s="56" t="s">
        <v>847</v>
      </c>
      <c r="D106" s="57">
        <v>1273788</v>
      </c>
    </row>
    <row r="107" spans="2:4" ht="15.5" customHeight="1" thickBot="1" x14ac:dyDescent="0.4">
      <c r="B107" s="55"/>
      <c r="C107" s="56" t="s">
        <v>848</v>
      </c>
      <c r="D107" s="57">
        <v>401671</v>
      </c>
    </row>
    <row r="108" spans="2:4" ht="15.5" customHeight="1" thickBot="1" x14ac:dyDescent="0.4">
      <c r="B108" s="55"/>
      <c r="C108" s="56" t="s">
        <v>849</v>
      </c>
      <c r="D108" s="57">
        <v>1428916</v>
      </c>
    </row>
    <row r="109" spans="2:4" ht="15.5" customHeight="1" thickBot="1" x14ac:dyDescent="0.4">
      <c r="B109" s="55"/>
      <c r="C109" s="56" t="s">
        <v>850</v>
      </c>
      <c r="D109" s="57">
        <v>57728</v>
      </c>
    </row>
    <row r="110" spans="2:4" ht="15.5" customHeight="1" thickBot="1" x14ac:dyDescent="0.4">
      <c r="B110" s="55"/>
      <c r="C110" s="56" t="s">
        <v>851</v>
      </c>
      <c r="D110" s="57">
        <v>103000</v>
      </c>
    </row>
    <row r="111" spans="2:4" ht="15.5" customHeight="1" thickBot="1" x14ac:dyDescent="0.4">
      <c r="B111" s="55"/>
      <c r="C111" s="56" t="s">
        <v>852</v>
      </c>
      <c r="D111" s="57">
        <v>67000</v>
      </c>
    </row>
    <row r="112" spans="2:4" ht="15.5" customHeight="1" thickBot="1" x14ac:dyDescent="0.4">
      <c r="B112" s="52"/>
      <c r="C112" s="53" t="s">
        <v>853</v>
      </c>
      <c r="D112" s="54">
        <v>407892</v>
      </c>
    </row>
    <row r="113" spans="2:4" ht="15.5" customHeight="1" thickBot="1" x14ac:dyDescent="0.4">
      <c r="B113" s="55"/>
      <c r="C113" s="56" t="s">
        <v>854</v>
      </c>
      <c r="D113" s="57">
        <v>407892</v>
      </c>
    </row>
    <row r="114" spans="2:4" ht="15.5" customHeight="1" thickBot="1" x14ac:dyDescent="0.4">
      <c r="B114" s="52">
        <v>7</v>
      </c>
      <c r="C114" s="53" t="s">
        <v>855</v>
      </c>
      <c r="D114" s="54">
        <v>51939762</v>
      </c>
    </row>
    <row r="115" spans="2:4" ht="15.5" customHeight="1" thickBot="1" x14ac:dyDescent="0.4">
      <c r="B115" s="52"/>
      <c r="C115" s="53" t="s">
        <v>856</v>
      </c>
      <c r="D115" s="54">
        <v>51939762</v>
      </c>
    </row>
    <row r="116" spans="2:4" ht="15.5" customHeight="1" thickBot="1" x14ac:dyDescent="0.4">
      <c r="B116" s="55"/>
      <c r="C116" s="56" t="s">
        <v>857</v>
      </c>
      <c r="D116" s="57">
        <v>49985150</v>
      </c>
    </row>
    <row r="117" spans="2:4" ht="15.5" customHeight="1" thickBot="1" x14ac:dyDescent="0.4">
      <c r="B117" s="55"/>
      <c r="C117" s="56" t="s">
        <v>858</v>
      </c>
      <c r="D117" s="57">
        <v>1652317</v>
      </c>
    </row>
    <row r="118" spans="2:4" ht="15.5" customHeight="1" thickBot="1" x14ac:dyDescent="0.4">
      <c r="B118" s="55"/>
      <c r="C118" s="56" t="s">
        <v>859</v>
      </c>
      <c r="D118" s="57">
        <v>17308</v>
      </c>
    </row>
    <row r="119" spans="2:4" ht="15.5" customHeight="1" thickBot="1" x14ac:dyDescent="0.4">
      <c r="B119" s="55"/>
      <c r="C119" s="56" t="s">
        <v>860</v>
      </c>
      <c r="D119" s="57">
        <v>213367</v>
      </c>
    </row>
    <row r="120" spans="2:4" ht="15.5" customHeight="1" thickBot="1" x14ac:dyDescent="0.4">
      <c r="B120" s="55"/>
      <c r="C120" s="56" t="s">
        <v>861</v>
      </c>
      <c r="D120" s="57">
        <v>50000</v>
      </c>
    </row>
    <row r="121" spans="2:4" ht="15.5" customHeight="1" thickBot="1" x14ac:dyDescent="0.4">
      <c r="B121" s="55"/>
      <c r="C121" s="56" t="s">
        <v>862</v>
      </c>
      <c r="D121" s="57">
        <v>21620</v>
      </c>
    </row>
    <row r="122" spans="2:4" ht="15.5" customHeight="1" thickBot="1" x14ac:dyDescent="0.4">
      <c r="B122" s="52">
        <v>8</v>
      </c>
      <c r="C122" s="53" t="s">
        <v>863</v>
      </c>
      <c r="D122" s="54">
        <v>8456364</v>
      </c>
    </row>
    <row r="123" spans="2:4" ht="15.5" customHeight="1" thickBot="1" x14ac:dyDescent="0.4">
      <c r="B123" s="55"/>
      <c r="C123" s="56" t="s">
        <v>864</v>
      </c>
      <c r="D123" s="57">
        <v>4233098</v>
      </c>
    </row>
    <row r="124" spans="2:4" ht="15.5" customHeight="1" thickBot="1" x14ac:dyDescent="0.4">
      <c r="B124" s="55"/>
      <c r="C124" s="56" t="s">
        <v>865</v>
      </c>
      <c r="D124" s="57">
        <v>2190000</v>
      </c>
    </row>
    <row r="125" spans="2:4" ht="15.5" customHeight="1" thickBot="1" x14ac:dyDescent="0.4">
      <c r="B125" s="55"/>
      <c r="C125" s="56" t="s">
        <v>866</v>
      </c>
      <c r="D125" s="57">
        <v>123013</v>
      </c>
    </row>
    <row r="126" spans="2:4" ht="15.5" customHeight="1" thickBot="1" x14ac:dyDescent="0.4">
      <c r="B126" s="55"/>
      <c r="C126" s="56" t="s">
        <v>867</v>
      </c>
      <c r="D126" s="57">
        <v>720015</v>
      </c>
    </row>
    <row r="127" spans="2:4" ht="15.5" customHeight="1" thickBot="1" x14ac:dyDescent="0.4">
      <c r="B127" s="55"/>
      <c r="C127" s="56" t="s">
        <v>868</v>
      </c>
      <c r="D127" s="57">
        <v>204800</v>
      </c>
    </row>
    <row r="128" spans="2:4" ht="15.5" customHeight="1" thickBot="1" x14ac:dyDescent="0.4">
      <c r="B128" s="55"/>
      <c r="C128" s="56" t="s">
        <v>869</v>
      </c>
      <c r="D128" s="57">
        <v>249786</v>
      </c>
    </row>
    <row r="129" spans="2:4" ht="15.5" customHeight="1" thickBot="1" x14ac:dyDescent="0.4">
      <c r="B129" s="55"/>
      <c r="C129" s="56" t="s">
        <v>870</v>
      </c>
      <c r="D129" s="57">
        <v>327202</v>
      </c>
    </row>
    <row r="130" spans="2:4" ht="15.5" customHeight="1" thickBot="1" x14ac:dyDescent="0.4">
      <c r="B130" s="55"/>
      <c r="C130" s="56" t="s">
        <v>871</v>
      </c>
      <c r="D130" s="57">
        <v>408450</v>
      </c>
    </row>
    <row r="131" spans="2:4" ht="15.5" customHeight="1" thickBot="1" x14ac:dyDescent="0.4">
      <c r="B131" s="52">
        <v>9</v>
      </c>
      <c r="C131" s="53" t="s">
        <v>47</v>
      </c>
      <c r="D131" s="54">
        <v>112483613</v>
      </c>
    </row>
    <row r="132" spans="2:4" ht="15.5" customHeight="1" thickBot="1" x14ac:dyDescent="0.4">
      <c r="B132" s="52"/>
      <c r="C132" s="53" t="s">
        <v>872</v>
      </c>
      <c r="D132" s="54">
        <v>73126841</v>
      </c>
    </row>
    <row r="133" spans="2:4" ht="15.5" customHeight="1" thickBot="1" x14ac:dyDescent="0.4">
      <c r="B133" s="55"/>
      <c r="C133" s="56" t="s">
        <v>873</v>
      </c>
      <c r="D133" s="57">
        <v>765160</v>
      </c>
    </row>
    <row r="134" spans="2:4" ht="15.5" customHeight="1" thickBot="1" x14ac:dyDescent="0.4">
      <c r="B134" s="55"/>
      <c r="C134" s="56" t="s">
        <v>874</v>
      </c>
      <c r="D134" s="57">
        <v>91251</v>
      </c>
    </row>
    <row r="135" spans="2:4" ht="15.5" customHeight="1" thickBot="1" x14ac:dyDescent="0.4">
      <c r="B135" s="55"/>
      <c r="C135" s="56" t="s">
        <v>875</v>
      </c>
      <c r="D135" s="57">
        <v>160340</v>
      </c>
    </row>
    <row r="136" spans="2:4" ht="15.5" customHeight="1" thickBot="1" x14ac:dyDescent="0.4">
      <c r="B136" s="55"/>
      <c r="C136" s="56" t="s">
        <v>876</v>
      </c>
      <c r="D136" s="57">
        <v>7062169</v>
      </c>
    </row>
    <row r="137" spans="2:4" ht="15.5" customHeight="1" thickBot="1" x14ac:dyDescent="0.4">
      <c r="B137" s="55"/>
      <c r="C137" s="56" t="s">
        <v>877</v>
      </c>
      <c r="D137" s="57">
        <v>33444000</v>
      </c>
    </row>
    <row r="138" spans="2:4" ht="15.5" customHeight="1" thickBot="1" x14ac:dyDescent="0.4">
      <c r="B138" s="55"/>
      <c r="C138" s="56" t="s">
        <v>878</v>
      </c>
      <c r="D138" s="57">
        <v>24868886</v>
      </c>
    </row>
    <row r="139" spans="2:4" ht="15.5" customHeight="1" thickBot="1" x14ac:dyDescent="0.4">
      <c r="B139" s="55"/>
      <c r="C139" s="56" t="s">
        <v>879</v>
      </c>
      <c r="D139" s="57">
        <v>511472</v>
      </c>
    </row>
    <row r="140" spans="2:4" ht="15.5" customHeight="1" thickBot="1" x14ac:dyDescent="0.4">
      <c r="B140" s="55"/>
      <c r="C140" s="56" t="s">
        <v>880</v>
      </c>
      <c r="D140" s="57">
        <v>2162893</v>
      </c>
    </row>
    <row r="141" spans="2:4" ht="15.5" customHeight="1" thickBot="1" x14ac:dyDescent="0.4">
      <c r="B141" s="55"/>
      <c r="C141" s="56" t="s">
        <v>881</v>
      </c>
      <c r="D141" s="57">
        <v>161835</v>
      </c>
    </row>
    <row r="142" spans="2:4" ht="15.5" customHeight="1" thickBot="1" x14ac:dyDescent="0.4">
      <c r="B142" s="55"/>
      <c r="C142" s="56" t="s">
        <v>882</v>
      </c>
      <c r="D142" s="57">
        <v>120078</v>
      </c>
    </row>
    <row r="143" spans="2:4" ht="15.5" customHeight="1" thickBot="1" x14ac:dyDescent="0.4">
      <c r="B143" s="55"/>
      <c r="C143" s="56" t="s">
        <v>883</v>
      </c>
      <c r="D143" s="57">
        <v>3000000</v>
      </c>
    </row>
    <row r="144" spans="2:4" ht="15.5" customHeight="1" thickBot="1" x14ac:dyDescent="0.4">
      <c r="B144" s="55"/>
      <c r="C144" s="56" t="s">
        <v>884</v>
      </c>
      <c r="D144" s="57">
        <v>778757</v>
      </c>
    </row>
    <row r="145" spans="2:4" ht="15.5" customHeight="1" thickBot="1" x14ac:dyDescent="0.4">
      <c r="B145" s="52"/>
      <c r="C145" s="53" t="s">
        <v>885</v>
      </c>
      <c r="D145" s="54">
        <v>849469</v>
      </c>
    </row>
    <row r="146" spans="2:4" ht="15.5" customHeight="1" thickBot="1" x14ac:dyDescent="0.4">
      <c r="B146" s="55"/>
      <c r="C146" s="56" t="s">
        <v>886</v>
      </c>
      <c r="D146" s="57">
        <v>511173</v>
      </c>
    </row>
    <row r="147" spans="2:4" ht="15.5" customHeight="1" thickBot="1" x14ac:dyDescent="0.4">
      <c r="B147" s="55"/>
      <c r="C147" s="56" t="s">
        <v>887</v>
      </c>
      <c r="D147" s="57">
        <v>120500</v>
      </c>
    </row>
    <row r="148" spans="2:4" ht="15.5" customHeight="1" thickBot="1" x14ac:dyDescent="0.4">
      <c r="B148" s="55"/>
      <c r="C148" s="56" t="s">
        <v>888</v>
      </c>
      <c r="D148" s="57">
        <v>46665</v>
      </c>
    </row>
    <row r="149" spans="2:4" ht="15.5" customHeight="1" thickBot="1" x14ac:dyDescent="0.4">
      <c r="B149" s="55"/>
      <c r="C149" s="56" t="s">
        <v>889</v>
      </c>
      <c r="D149" s="57">
        <v>75502</v>
      </c>
    </row>
    <row r="150" spans="2:4" ht="15.5" customHeight="1" thickBot="1" x14ac:dyDescent="0.4">
      <c r="B150" s="55"/>
      <c r="C150" s="56" t="s">
        <v>890</v>
      </c>
      <c r="D150" s="57">
        <v>95629</v>
      </c>
    </row>
    <row r="151" spans="2:4" ht="15.5" customHeight="1" thickBot="1" x14ac:dyDescent="0.4">
      <c r="B151" s="52"/>
      <c r="C151" s="53" t="s">
        <v>891</v>
      </c>
      <c r="D151" s="54">
        <v>250822</v>
      </c>
    </row>
    <row r="152" spans="2:4" ht="15.5" customHeight="1" thickBot="1" x14ac:dyDescent="0.4">
      <c r="B152" s="55"/>
      <c r="C152" s="56" t="s">
        <v>892</v>
      </c>
      <c r="D152" s="57">
        <v>62080</v>
      </c>
    </row>
    <row r="153" spans="2:4" ht="15.5" customHeight="1" thickBot="1" x14ac:dyDescent="0.4">
      <c r="B153" s="55"/>
      <c r="C153" s="56" t="s">
        <v>893</v>
      </c>
      <c r="D153" s="57">
        <v>188742</v>
      </c>
    </row>
    <row r="154" spans="2:4" ht="15.5" customHeight="1" thickBot="1" x14ac:dyDescent="0.4">
      <c r="B154" s="52"/>
      <c r="C154" s="53" t="s">
        <v>894</v>
      </c>
      <c r="D154" s="54">
        <v>37359776</v>
      </c>
    </row>
    <row r="155" spans="2:4" ht="15.5" customHeight="1" thickBot="1" x14ac:dyDescent="0.4">
      <c r="B155" s="55"/>
      <c r="C155" s="56" t="s">
        <v>895</v>
      </c>
      <c r="D155" s="57">
        <v>32548</v>
      </c>
    </row>
    <row r="156" spans="2:4" ht="15.5" customHeight="1" thickBot="1" x14ac:dyDescent="0.4">
      <c r="B156" s="55"/>
      <c r="C156" s="56" t="s">
        <v>896</v>
      </c>
      <c r="D156" s="57">
        <v>785514</v>
      </c>
    </row>
    <row r="157" spans="2:4" ht="15.5" customHeight="1" thickBot="1" x14ac:dyDescent="0.4">
      <c r="B157" s="55"/>
      <c r="C157" s="56" t="s">
        <v>897</v>
      </c>
      <c r="D157" s="57">
        <v>263395</v>
      </c>
    </row>
    <row r="158" spans="2:4" ht="15.5" customHeight="1" thickBot="1" x14ac:dyDescent="0.4">
      <c r="B158" s="55"/>
      <c r="C158" s="56" t="s">
        <v>898</v>
      </c>
      <c r="D158" s="57">
        <v>25043066</v>
      </c>
    </row>
    <row r="159" spans="2:4" ht="15.5" customHeight="1" thickBot="1" x14ac:dyDescent="0.4">
      <c r="B159" s="55"/>
      <c r="C159" s="56" t="s">
        <v>899</v>
      </c>
      <c r="D159" s="57">
        <v>8660490</v>
      </c>
    </row>
    <row r="160" spans="2:4" ht="15.5" customHeight="1" thickBot="1" x14ac:dyDescent="0.4">
      <c r="B160" s="55"/>
      <c r="C160" s="56" t="s">
        <v>900</v>
      </c>
      <c r="D160" s="57">
        <v>1867518</v>
      </c>
    </row>
    <row r="161" spans="2:4" ht="15.5" customHeight="1" thickBot="1" x14ac:dyDescent="0.4">
      <c r="B161" s="55"/>
      <c r="C161" s="56" t="s">
        <v>901</v>
      </c>
      <c r="D161" s="57">
        <v>669151</v>
      </c>
    </row>
    <row r="162" spans="2:4" ht="15.5" customHeight="1" thickBot="1" x14ac:dyDescent="0.4">
      <c r="B162" s="55"/>
      <c r="C162" s="56" t="s">
        <v>902</v>
      </c>
      <c r="D162" s="57">
        <v>38094</v>
      </c>
    </row>
    <row r="163" spans="2:4" ht="15.5" customHeight="1" thickBot="1" x14ac:dyDescent="0.4">
      <c r="B163" s="52"/>
      <c r="C163" s="53" t="s">
        <v>903</v>
      </c>
      <c r="D163" s="54">
        <v>69200</v>
      </c>
    </row>
    <row r="164" spans="2:4" ht="15.5" customHeight="1" thickBot="1" x14ac:dyDescent="0.4">
      <c r="B164" s="55"/>
      <c r="C164" s="56" t="s">
        <v>904</v>
      </c>
      <c r="D164" s="57">
        <v>26939</v>
      </c>
    </row>
    <row r="165" spans="2:4" ht="15.5" customHeight="1" thickBot="1" x14ac:dyDescent="0.4">
      <c r="B165" s="55"/>
      <c r="C165" s="56" t="s">
        <v>905</v>
      </c>
      <c r="D165" s="57">
        <v>42261</v>
      </c>
    </row>
    <row r="166" spans="2:4" ht="15.5" customHeight="1" thickBot="1" x14ac:dyDescent="0.4">
      <c r="B166" s="52"/>
      <c r="C166" s="53" t="s">
        <v>906</v>
      </c>
      <c r="D166" s="54">
        <v>827505</v>
      </c>
    </row>
    <row r="167" spans="2:4" ht="15.5" customHeight="1" thickBot="1" x14ac:dyDescent="0.4">
      <c r="B167" s="55"/>
      <c r="C167" s="56" t="s">
        <v>907</v>
      </c>
      <c r="D167" s="57">
        <v>41002</v>
      </c>
    </row>
    <row r="168" spans="2:4" ht="15.5" customHeight="1" thickBot="1" x14ac:dyDescent="0.4">
      <c r="B168" s="55"/>
      <c r="C168" s="56" t="s">
        <v>908</v>
      </c>
      <c r="D168" s="57">
        <v>786503</v>
      </c>
    </row>
    <row r="169" spans="2:4" ht="15.5" customHeight="1" thickBot="1" x14ac:dyDescent="0.4">
      <c r="B169" s="52">
        <v>10</v>
      </c>
      <c r="C169" s="53" t="s">
        <v>53</v>
      </c>
      <c r="D169" s="54">
        <v>97721457</v>
      </c>
    </row>
    <row r="170" spans="2:4" ht="15.5" customHeight="1" thickBot="1" x14ac:dyDescent="0.4">
      <c r="B170" s="52"/>
      <c r="C170" s="53" t="s">
        <v>909</v>
      </c>
      <c r="D170" s="54">
        <v>88124819</v>
      </c>
    </row>
    <row r="171" spans="2:4" ht="15.5" customHeight="1" thickBot="1" x14ac:dyDescent="0.4">
      <c r="B171" s="55"/>
      <c r="C171" s="56" t="s">
        <v>910</v>
      </c>
      <c r="D171" s="57">
        <v>41005070</v>
      </c>
    </row>
    <row r="172" spans="2:4" ht="15.5" customHeight="1" thickBot="1" x14ac:dyDescent="0.4">
      <c r="B172" s="55"/>
      <c r="C172" s="56" t="s">
        <v>911</v>
      </c>
      <c r="D172" s="57">
        <v>41706400</v>
      </c>
    </row>
    <row r="173" spans="2:4" ht="15.5" customHeight="1" thickBot="1" x14ac:dyDescent="0.4">
      <c r="B173" s="55"/>
      <c r="C173" s="56" t="s">
        <v>912</v>
      </c>
      <c r="D173" s="57">
        <v>1351000</v>
      </c>
    </row>
    <row r="174" spans="2:4" ht="15.5" customHeight="1" thickBot="1" x14ac:dyDescent="0.4">
      <c r="B174" s="55"/>
      <c r="C174" s="56" t="s">
        <v>913</v>
      </c>
      <c r="D174" s="57">
        <v>2252000</v>
      </c>
    </row>
    <row r="175" spans="2:4" ht="15.5" customHeight="1" thickBot="1" x14ac:dyDescent="0.4">
      <c r="B175" s="55"/>
      <c r="C175" s="56" t="s">
        <v>914</v>
      </c>
      <c r="D175" s="57">
        <v>36649</v>
      </c>
    </row>
    <row r="176" spans="2:4" ht="15.5" customHeight="1" thickBot="1" x14ac:dyDescent="0.4">
      <c r="B176" s="55"/>
      <c r="C176" s="56" t="s">
        <v>915</v>
      </c>
      <c r="D176" s="57">
        <v>1491700</v>
      </c>
    </row>
    <row r="177" spans="2:4" ht="15.5" customHeight="1" thickBot="1" x14ac:dyDescent="0.4">
      <c r="B177" s="55"/>
      <c r="C177" s="56" t="s">
        <v>916</v>
      </c>
      <c r="D177" s="57">
        <v>282000</v>
      </c>
    </row>
    <row r="178" spans="2:4" ht="15.5" customHeight="1" thickBot="1" x14ac:dyDescent="0.4">
      <c r="B178" s="52"/>
      <c r="C178" s="53" t="s">
        <v>917</v>
      </c>
      <c r="D178" s="54">
        <v>9596638</v>
      </c>
    </row>
    <row r="179" spans="2:4" ht="15.5" customHeight="1" thickBot="1" x14ac:dyDescent="0.4">
      <c r="B179" s="55"/>
      <c r="C179" s="56" t="s">
        <v>918</v>
      </c>
      <c r="D179" s="57">
        <v>9524366</v>
      </c>
    </row>
    <row r="180" spans="2:4" ht="15.5" customHeight="1" thickBot="1" x14ac:dyDescent="0.4">
      <c r="B180" s="55"/>
      <c r="C180" s="56" t="s">
        <v>919</v>
      </c>
      <c r="D180" s="57">
        <v>72272</v>
      </c>
    </row>
    <row r="181" spans="2:4" ht="15.5" customHeight="1" thickBot="1" x14ac:dyDescent="0.4">
      <c r="B181" s="52">
        <v>11</v>
      </c>
      <c r="C181" s="53" t="s">
        <v>56</v>
      </c>
      <c r="D181" s="54">
        <v>41786128</v>
      </c>
    </row>
    <row r="182" spans="2:4" ht="15.5" customHeight="1" thickBot="1" x14ac:dyDescent="0.4">
      <c r="B182" s="52"/>
      <c r="C182" s="53" t="s">
        <v>920</v>
      </c>
      <c r="D182" s="54">
        <v>41085900</v>
      </c>
    </row>
    <row r="183" spans="2:4" ht="15.5" customHeight="1" thickBot="1" x14ac:dyDescent="0.4">
      <c r="B183" s="55"/>
      <c r="C183" s="56" t="s">
        <v>921</v>
      </c>
      <c r="D183" s="57">
        <v>13416400</v>
      </c>
    </row>
    <row r="184" spans="2:4" ht="15.5" customHeight="1" thickBot="1" x14ac:dyDescent="0.4">
      <c r="B184" s="55"/>
      <c r="C184" s="56" t="s">
        <v>922</v>
      </c>
      <c r="D184" s="57">
        <v>8834900</v>
      </c>
    </row>
    <row r="185" spans="2:4" ht="15.5" customHeight="1" thickBot="1" x14ac:dyDescent="0.4">
      <c r="B185" s="55"/>
      <c r="C185" s="56" t="s">
        <v>923</v>
      </c>
      <c r="D185" s="57">
        <v>11461400</v>
      </c>
    </row>
    <row r="186" spans="2:4" ht="15.5" customHeight="1" thickBot="1" x14ac:dyDescent="0.4">
      <c r="B186" s="55"/>
      <c r="C186" s="56" t="s">
        <v>924</v>
      </c>
      <c r="D186" s="57">
        <v>1252200</v>
      </c>
    </row>
    <row r="187" spans="2:4" ht="15.5" customHeight="1" thickBot="1" x14ac:dyDescent="0.4">
      <c r="B187" s="55"/>
      <c r="C187" s="56" t="s">
        <v>925</v>
      </c>
      <c r="D187" s="57">
        <v>6121000</v>
      </c>
    </row>
    <row r="188" spans="2:4" ht="15.5" customHeight="1" thickBot="1" x14ac:dyDescent="0.4">
      <c r="B188" s="52"/>
      <c r="C188" s="53" t="s">
        <v>917</v>
      </c>
      <c r="D188" s="54">
        <v>700228</v>
      </c>
    </row>
    <row r="189" spans="2:4" ht="15.5" customHeight="1" thickBot="1" x14ac:dyDescent="0.4">
      <c r="B189" s="55"/>
      <c r="C189" s="56" t="s">
        <v>926</v>
      </c>
      <c r="D189" s="57">
        <v>700228</v>
      </c>
    </row>
    <row r="190" spans="2:4" ht="15.5" customHeight="1" thickBot="1" x14ac:dyDescent="0.4">
      <c r="B190" s="52">
        <v>12</v>
      </c>
      <c r="C190" s="53" t="s">
        <v>60</v>
      </c>
      <c r="D190" s="54">
        <v>103040770</v>
      </c>
    </row>
    <row r="191" spans="2:4" ht="15.5" customHeight="1" thickBot="1" x14ac:dyDescent="0.4">
      <c r="B191" s="55"/>
      <c r="C191" s="56" t="s">
        <v>927</v>
      </c>
      <c r="D191" s="57">
        <v>33426477</v>
      </c>
    </row>
    <row r="192" spans="2:4" ht="15.5" customHeight="1" thickBot="1" x14ac:dyDescent="0.4">
      <c r="B192" s="55"/>
      <c r="C192" s="56" t="s">
        <v>928</v>
      </c>
      <c r="D192" s="57">
        <v>48225247</v>
      </c>
    </row>
    <row r="193" spans="2:4" ht="15.5" customHeight="1" thickBot="1" x14ac:dyDescent="0.4">
      <c r="B193" s="55"/>
      <c r="C193" s="56" t="s">
        <v>929</v>
      </c>
      <c r="D193" s="57">
        <v>2838365</v>
      </c>
    </row>
    <row r="194" spans="2:4" ht="15.5" customHeight="1" thickBot="1" x14ac:dyDescent="0.4">
      <c r="B194" s="55"/>
      <c r="C194" s="56" t="s">
        <v>930</v>
      </c>
      <c r="D194" s="57">
        <v>14784</v>
      </c>
    </row>
    <row r="195" spans="2:4" ht="15.5" customHeight="1" thickBot="1" x14ac:dyDescent="0.4">
      <c r="B195" s="55"/>
      <c r="C195" s="56" t="s">
        <v>931</v>
      </c>
      <c r="D195" s="57">
        <v>1029900</v>
      </c>
    </row>
    <row r="196" spans="2:4" ht="15.5" customHeight="1" thickBot="1" x14ac:dyDescent="0.4">
      <c r="B196" s="55"/>
      <c r="C196" s="56" t="s">
        <v>932</v>
      </c>
      <c r="D196" s="57">
        <v>4752293</v>
      </c>
    </row>
    <row r="197" spans="2:4" ht="15.5" customHeight="1" thickBot="1" x14ac:dyDescent="0.4">
      <c r="B197" s="55"/>
      <c r="C197" s="56" t="s">
        <v>933</v>
      </c>
      <c r="D197" s="57">
        <v>8467300</v>
      </c>
    </row>
    <row r="198" spans="2:4" ht="15.5" customHeight="1" thickBot="1" x14ac:dyDescent="0.4">
      <c r="B198" s="55"/>
      <c r="C198" s="56" t="s">
        <v>934</v>
      </c>
      <c r="D198" s="57">
        <v>4286404</v>
      </c>
    </row>
    <row r="199" spans="2:4" ht="15.5" customHeight="1" thickBot="1" x14ac:dyDescent="0.4">
      <c r="B199" s="52">
        <v>13</v>
      </c>
      <c r="C199" s="53" t="s">
        <v>64</v>
      </c>
      <c r="D199" s="54">
        <v>6319015</v>
      </c>
    </row>
    <row r="200" spans="2:4" ht="15.5" customHeight="1" thickBot="1" x14ac:dyDescent="0.4">
      <c r="B200" s="52"/>
      <c r="C200" s="53" t="s">
        <v>935</v>
      </c>
      <c r="D200" s="54">
        <v>4825517</v>
      </c>
    </row>
    <row r="201" spans="2:4" ht="15.5" customHeight="1" thickBot="1" x14ac:dyDescent="0.4">
      <c r="B201" s="55"/>
      <c r="C201" s="56" t="s">
        <v>936</v>
      </c>
      <c r="D201" s="57">
        <v>142030</v>
      </c>
    </row>
    <row r="202" spans="2:4" ht="15.5" customHeight="1" thickBot="1" x14ac:dyDescent="0.4">
      <c r="B202" s="55"/>
      <c r="C202" s="56" t="s">
        <v>937</v>
      </c>
      <c r="D202" s="57">
        <v>4516216</v>
      </c>
    </row>
    <row r="203" spans="2:4" ht="15.5" customHeight="1" thickBot="1" x14ac:dyDescent="0.4">
      <c r="B203" s="55"/>
      <c r="C203" s="56" t="s">
        <v>938</v>
      </c>
      <c r="D203" s="57">
        <v>167271</v>
      </c>
    </row>
    <row r="204" spans="2:4" ht="15.5" customHeight="1" thickBot="1" x14ac:dyDescent="0.4">
      <c r="B204" s="52"/>
      <c r="C204" s="53" t="s">
        <v>939</v>
      </c>
      <c r="D204" s="54">
        <v>230600</v>
      </c>
    </row>
    <row r="205" spans="2:4" ht="15.5" customHeight="1" thickBot="1" x14ac:dyDescent="0.4">
      <c r="B205" s="55"/>
      <c r="C205" s="56" t="s">
        <v>940</v>
      </c>
      <c r="D205" s="57">
        <v>129681</v>
      </c>
    </row>
    <row r="206" spans="2:4" ht="15.5" customHeight="1" thickBot="1" x14ac:dyDescent="0.4">
      <c r="B206" s="55"/>
      <c r="C206" s="56" t="s">
        <v>941</v>
      </c>
      <c r="D206" s="57">
        <v>100919</v>
      </c>
    </row>
    <row r="207" spans="2:4" ht="15.5" customHeight="1" thickBot="1" x14ac:dyDescent="0.4">
      <c r="B207" s="52"/>
      <c r="C207" s="53" t="s">
        <v>942</v>
      </c>
      <c r="D207" s="54">
        <v>744482</v>
      </c>
    </row>
    <row r="208" spans="2:4" ht="15.5" customHeight="1" thickBot="1" x14ac:dyDescent="0.4">
      <c r="B208" s="55"/>
      <c r="C208" s="56" t="s">
        <v>943</v>
      </c>
      <c r="D208" s="57">
        <v>640039</v>
      </c>
    </row>
    <row r="209" spans="2:4" ht="15.5" customHeight="1" thickBot="1" x14ac:dyDescent="0.4">
      <c r="B209" s="55"/>
      <c r="C209" s="56" t="s">
        <v>944</v>
      </c>
      <c r="D209" s="57">
        <v>76280</v>
      </c>
    </row>
    <row r="210" spans="2:4" ht="15.5" customHeight="1" thickBot="1" x14ac:dyDescent="0.4">
      <c r="B210" s="55"/>
      <c r="C210" s="56" t="s">
        <v>945</v>
      </c>
      <c r="D210" s="57">
        <v>28163</v>
      </c>
    </row>
    <row r="211" spans="2:4" ht="15.5" customHeight="1" thickBot="1" x14ac:dyDescent="0.4">
      <c r="B211" s="52"/>
      <c r="C211" s="53" t="s">
        <v>946</v>
      </c>
      <c r="D211" s="54">
        <v>518416</v>
      </c>
    </row>
    <row r="212" spans="2:4" ht="15.5" customHeight="1" thickBot="1" x14ac:dyDescent="0.4">
      <c r="B212" s="55"/>
      <c r="C212" s="56" t="s">
        <v>947</v>
      </c>
      <c r="D212" s="57">
        <v>500000</v>
      </c>
    </row>
    <row r="213" spans="2:4" ht="15.5" customHeight="1" thickBot="1" x14ac:dyDescent="0.4">
      <c r="B213" s="55"/>
      <c r="C213" s="56" t="s">
        <v>948</v>
      </c>
      <c r="D213" s="57">
        <v>18416</v>
      </c>
    </row>
    <row r="214" spans="2:4" ht="15.5" customHeight="1" thickBot="1" x14ac:dyDescent="0.4">
      <c r="B214" s="52">
        <v>14</v>
      </c>
      <c r="C214" s="53" t="s">
        <v>67</v>
      </c>
      <c r="D214" s="54">
        <v>94025726</v>
      </c>
    </row>
    <row r="215" spans="2:4" ht="15.5" customHeight="1" thickBot="1" x14ac:dyDescent="0.4">
      <c r="B215" s="52"/>
      <c r="C215" s="53" t="s">
        <v>949</v>
      </c>
      <c r="D215" s="54">
        <v>93010838</v>
      </c>
    </row>
    <row r="216" spans="2:4" ht="15.5" customHeight="1" thickBot="1" x14ac:dyDescent="0.4">
      <c r="B216" s="55"/>
      <c r="C216" s="56" t="s">
        <v>950</v>
      </c>
      <c r="D216" s="57">
        <v>7810253</v>
      </c>
    </row>
    <row r="217" spans="2:4" ht="15.5" customHeight="1" thickBot="1" x14ac:dyDescent="0.4">
      <c r="B217" s="55"/>
      <c r="C217" s="56" t="s">
        <v>951</v>
      </c>
      <c r="D217" s="57">
        <v>42743597</v>
      </c>
    </row>
    <row r="218" spans="2:4" ht="15.5" customHeight="1" thickBot="1" x14ac:dyDescent="0.4">
      <c r="B218" s="55"/>
      <c r="C218" s="56" t="s">
        <v>952</v>
      </c>
      <c r="D218" s="57">
        <v>11423145</v>
      </c>
    </row>
    <row r="219" spans="2:4" ht="15.5" customHeight="1" thickBot="1" x14ac:dyDescent="0.4">
      <c r="B219" s="55"/>
      <c r="C219" s="56" t="s">
        <v>953</v>
      </c>
      <c r="D219" s="57">
        <v>20684009</v>
      </c>
    </row>
    <row r="220" spans="2:4" ht="15.5" customHeight="1" thickBot="1" x14ac:dyDescent="0.4">
      <c r="B220" s="55"/>
      <c r="C220" s="56" t="s">
        <v>954</v>
      </c>
      <c r="D220" s="57">
        <v>136864</v>
      </c>
    </row>
    <row r="221" spans="2:4" ht="15.5" customHeight="1" thickBot="1" x14ac:dyDescent="0.4">
      <c r="B221" s="55"/>
      <c r="C221" s="56" t="s">
        <v>955</v>
      </c>
      <c r="D221" s="57">
        <v>2545600</v>
      </c>
    </row>
    <row r="222" spans="2:4" ht="15.5" customHeight="1" thickBot="1" x14ac:dyDescent="0.4">
      <c r="B222" s="55"/>
      <c r="C222" s="56" t="s">
        <v>956</v>
      </c>
      <c r="D222" s="57">
        <v>225000</v>
      </c>
    </row>
    <row r="223" spans="2:4" ht="15.5" customHeight="1" thickBot="1" x14ac:dyDescent="0.4">
      <c r="B223" s="55"/>
      <c r="C223" s="56" t="s">
        <v>957</v>
      </c>
      <c r="D223" s="57">
        <v>43099</v>
      </c>
    </row>
    <row r="224" spans="2:4" ht="15.5" customHeight="1" thickBot="1" x14ac:dyDescent="0.4">
      <c r="B224" s="55"/>
      <c r="C224" s="56" t="s">
        <v>958</v>
      </c>
      <c r="D224" s="57">
        <v>80220</v>
      </c>
    </row>
    <row r="225" spans="2:4" ht="15.5" customHeight="1" thickBot="1" x14ac:dyDescent="0.4">
      <c r="B225" s="55"/>
      <c r="C225" s="56" t="s">
        <v>959</v>
      </c>
      <c r="D225" s="57">
        <v>59168</v>
      </c>
    </row>
    <row r="226" spans="2:4" ht="15.5" customHeight="1" thickBot="1" x14ac:dyDescent="0.4">
      <c r="B226" s="55"/>
      <c r="C226" s="56" t="s">
        <v>960</v>
      </c>
      <c r="D226" s="57">
        <v>8303</v>
      </c>
    </row>
    <row r="227" spans="2:4" ht="15.5" customHeight="1" thickBot="1" x14ac:dyDescent="0.4">
      <c r="B227" s="55"/>
      <c r="C227" s="56" t="s">
        <v>961</v>
      </c>
      <c r="D227" s="57">
        <v>1310000</v>
      </c>
    </row>
    <row r="228" spans="2:4" ht="15.5" customHeight="1" thickBot="1" x14ac:dyDescent="0.4">
      <c r="B228" s="55"/>
      <c r="C228" s="56" t="s">
        <v>962</v>
      </c>
      <c r="D228" s="57">
        <v>4771685</v>
      </c>
    </row>
    <row r="229" spans="2:4" ht="15.5" customHeight="1" thickBot="1" x14ac:dyDescent="0.4">
      <c r="B229" s="55"/>
      <c r="C229" s="56" t="s">
        <v>963</v>
      </c>
      <c r="D229" s="57">
        <v>1094895</v>
      </c>
    </row>
    <row r="230" spans="2:4" ht="15.5" customHeight="1" thickBot="1" x14ac:dyDescent="0.4">
      <c r="B230" s="55"/>
      <c r="C230" s="56" t="s">
        <v>964</v>
      </c>
      <c r="D230" s="57">
        <v>75000</v>
      </c>
    </row>
    <row r="231" spans="2:4" ht="15.5" customHeight="1" thickBot="1" x14ac:dyDescent="0.4">
      <c r="B231" s="52"/>
      <c r="C231" s="53" t="s">
        <v>965</v>
      </c>
      <c r="D231" s="54">
        <v>1014888</v>
      </c>
    </row>
    <row r="232" spans="2:4" ht="15.5" customHeight="1" thickBot="1" x14ac:dyDescent="0.4">
      <c r="B232" s="55"/>
      <c r="C232" s="56" t="s">
        <v>966</v>
      </c>
      <c r="D232" s="57">
        <v>737550</v>
      </c>
    </row>
    <row r="233" spans="2:4" ht="15.5" customHeight="1" thickBot="1" x14ac:dyDescent="0.4">
      <c r="B233" s="55"/>
      <c r="C233" s="56" t="s">
        <v>967</v>
      </c>
      <c r="D233" s="57">
        <v>35448</v>
      </c>
    </row>
    <row r="234" spans="2:4" ht="15.5" customHeight="1" thickBot="1" x14ac:dyDescent="0.4">
      <c r="B234" s="55"/>
      <c r="C234" s="56" t="s">
        <v>968</v>
      </c>
      <c r="D234" s="57">
        <v>33722</v>
      </c>
    </row>
    <row r="235" spans="2:4" ht="15.5" customHeight="1" thickBot="1" x14ac:dyDescent="0.4">
      <c r="B235" s="55"/>
      <c r="C235" s="56" t="s">
        <v>969</v>
      </c>
      <c r="D235" s="57">
        <v>56720</v>
      </c>
    </row>
    <row r="236" spans="2:4" ht="15.5" customHeight="1" thickBot="1" x14ac:dyDescent="0.4">
      <c r="B236" s="55"/>
      <c r="C236" s="56" t="s">
        <v>970</v>
      </c>
      <c r="D236" s="57">
        <v>39448</v>
      </c>
    </row>
    <row r="237" spans="2:4" ht="15.5" customHeight="1" thickBot="1" x14ac:dyDescent="0.4">
      <c r="B237" s="55"/>
      <c r="C237" s="56" t="s">
        <v>971</v>
      </c>
      <c r="D237" s="57">
        <v>112000</v>
      </c>
    </row>
    <row r="238" spans="2:4" ht="15.5" customHeight="1" thickBot="1" x14ac:dyDescent="0.4">
      <c r="B238" s="52">
        <v>15</v>
      </c>
      <c r="C238" s="53" t="s">
        <v>77</v>
      </c>
      <c r="D238" s="54">
        <v>27801485</v>
      </c>
    </row>
    <row r="239" spans="2:4" ht="15.5" customHeight="1" thickBot="1" x14ac:dyDescent="0.4">
      <c r="B239" s="55"/>
      <c r="C239" s="56" t="s">
        <v>972</v>
      </c>
      <c r="D239" s="57">
        <v>4439614</v>
      </c>
    </row>
    <row r="240" spans="2:4" ht="15.5" customHeight="1" thickBot="1" x14ac:dyDescent="0.4">
      <c r="B240" s="55"/>
      <c r="C240" s="56" t="s">
        <v>973</v>
      </c>
      <c r="D240" s="57">
        <v>19741430</v>
      </c>
    </row>
    <row r="241" spans="2:4" ht="15.5" customHeight="1" thickBot="1" x14ac:dyDescent="0.4">
      <c r="B241" s="55"/>
      <c r="C241" s="56" t="s">
        <v>974</v>
      </c>
      <c r="D241" s="57">
        <v>2000641</v>
      </c>
    </row>
    <row r="242" spans="2:4" ht="15.5" customHeight="1" thickBot="1" x14ac:dyDescent="0.4">
      <c r="B242" s="55"/>
      <c r="C242" s="56" t="s">
        <v>975</v>
      </c>
      <c r="D242" s="57">
        <v>18845</v>
      </c>
    </row>
    <row r="243" spans="2:4" ht="15.5" customHeight="1" thickBot="1" x14ac:dyDescent="0.4">
      <c r="B243" s="55"/>
      <c r="C243" s="56" t="s">
        <v>976</v>
      </c>
      <c r="D243" s="57">
        <v>62150</v>
      </c>
    </row>
    <row r="244" spans="2:4" ht="15.5" customHeight="1" thickBot="1" x14ac:dyDescent="0.4">
      <c r="B244" s="55"/>
      <c r="C244" s="56" t="s">
        <v>977</v>
      </c>
      <c r="D244" s="57">
        <v>31000</v>
      </c>
    </row>
    <row r="245" spans="2:4" ht="15.5" customHeight="1" thickBot="1" x14ac:dyDescent="0.4">
      <c r="B245" s="55"/>
      <c r="C245" s="56" t="s">
        <v>978</v>
      </c>
      <c r="D245" s="57">
        <v>400000</v>
      </c>
    </row>
    <row r="246" spans="2:4" ht="15.5" customHeight="1" thickBot="1" x14ac:dyDescent="0.4">
      <c r="B246" s="55"/>
      <c r="C246" s="56" t="s">
        <v>979</v>
      </c>
      <c r="D246" s="57">
        <v>1090481</v>
      </c>
    </row>
    <row r="247" spans="2:4" ht="15.5" customHeight="1" thickBot="1" x14ac:dyDescent="0.4">
      <c r="B247" s="55"/>
      <c r="C247" s="56" t="s">
        <v>980</v>
      </c>
      <c r="D247" s="57">
        <v>17324</v>
      </c>
    </row>
    <row r="248" spans="2:4" ht="15.5" customHeight="1" thickBot="1" x14ac:dyDescent="0.4">
      <c r="B248" s="52">
        <v>16</v>
      </c>
      <c r="C248" s="53" t="s">
        <v>81</v>
      </c>
      <c r="D248" s="54">
        <v>94529445</v>
      </c>
    </row>
    <row r="249" spans="2:4" ht="15.5" customHeight="1" thickBot="1" x14ac:dyDescent="0.4">
      <c r="B249" s="52"/>
      <c r="C249" s="53" t="s">
        <v>981</v>
      </c>
      <c r="D249" s="54">
        <v>33339734</v>
      </c>
    </row>
    <row r="250" spans="2:4" ht="15.5" customHeight="1" thickBot="1" x14ac:dyDescent="0.4">
      <c r="B250" s="55"/>
      <c r="C250" s="56" t="s">
        <v>982</v>
      </c>
      <c r="D250" s="57">
        <v>1362338</v>
      </c>
    </row>
    <row r="251" spans="2:4" ht="15.5" customHeight="1" thickBot="1" x14ac:dyDescent="0.4">
      <c r="B251" s="55"/>
      <c r="C251" s="56" t="s">
        <v>983</v>
      </c>
      <c r="D251" s="57">
        <v>481927</v>
      </c>
    </row>
    <row r="252" spans="2:4" ht="15.5" customHeight="1" thickBot="1" x14ac:dyDescent="0.4">
      <c r="B252" s="55"/>
      <c r="C252" s="56" t="s">
        <v>984</v>
      </c>
      <c r="D252" s="57">
        <v>783592</v>
      </c>
    </row>
    <row r="253" spans="2:4" ht="15.5" customHeight="1" thickBot="1" x14ac:dyDescent="0.4">
      <c r="B253" s="55"/>
      <c r="C253" s="56" t="s">
        <v>985</v>
      </c>
      <c r="D253" s="57">
        <v>58434</v>
      </c>
    </row>
    <row r="254" spans="2:4" ht="15.5" customHeight="1" thickBot="1" x14ac:dyDescent="0.4">
      <c r="B254" s="55"/>
      <c r="C254" s="56" t="s">
        <v>986</v>
      </c>
      <c r="D254" s="57">
        <v>4253693</v>
      </c>
    </row>
    <row r="255" spans="2:4" ht="15.5" customHeight="1" thickBot="1" x14ac:dyDescent="0.4">
      <c r="B255" s="55"/>
      <c r="C255" s="56" t="s">
        <v>987</v>
      </c>
      <c r="D255" s="57">
        <v>259837</v>
      </c>
    </row>
    <row r="256" spans="2:4" ht="15.5" customHeight="1" thickBot="1" x14ac:dyDescent="0.4">
      <c r="B256" s="55"/>
      <c r="C256" s="56" t="s">
        <v>988</v>
      </c>
      <c r="D256" s="57">
        <v>3903000</v>
      </c>
    </row>
    <row r="257" spans="2:4" ht="15.5" customHeight="1" thickBot="1" x14ac:dyDescent="0.4">
      <c r="B257" s="55"/>
      <c r="C257" s="56" t="s">
        <v>989</v>
      </c>
      <c r="D257" s="57">
        <v>200720</v>
      </c>
    </row>
    <row r="258" spans="2:4" ht="15.5" customHeight="1" thickBot="1" x14ac:dyDescent="0.4">
      <c r="B258" s="55"/>
      <c r="C258" s="56" t="s">
        <v>990</v>
      </c>
      <c r="D258" s="57">
        <v>112082</v>
      </c>
    </row>
    <row r="259" spans="2:4" ht="15.5" customHeight="1" thickBot="1" x14ac:dyDescent="0.4">
      <c r="B259" s="55"/>
      <c r="C259" s="56" t="s">
        <v>991</v>
      </c>
      <c r="D259" s="57">
        <v>840526</v>
      </c>
    </row>
    <row r="260" spans="2:4" ht="15.5" customHeight="1" thickBot="1" x14ac:dyDescent="0.4">
      <c r="B260" s="55"/>
      <c r="C260" s="56" t="s">
        <v>992</v>
      </c>
      <c r="D260" s="57">
        <v>25450</v>
      </c>
    </row>
    <row r="261" spans="2:4" ht="15.5" customHeight="1" thickBot="1" x14ac:dyDescent="0.4">
      <c r="B261" s="55"/>
      <c r="C261" s="56" t="s">
        <v>993</v>
      </c>
      <c r="D261" s="57">
        <v>32043</v>
      </c>
    </row>
    <row r="262" spans="2:4" ht="15.5" customHeight="1" thickBot="1" x14ac:dyDescent="0.4">
      <c r="B262" s="55"/>
      <c r="C262" s="56" t="s">
        <v>994</v>
      </c>
      <c r="D262" s="57">
        <v>4875000</v>
      </c>
    </row>
    <row r="263" spans="2:4" ht="15.5" customHeight="1" thickBot="1" x14ac:dyDescent="0.4">
      <c r="B263" s="55"/>
      <c r="C263" s="56" t="s">
        <v>995</v>
      </c>
      <c r="D263" s="57">
        <v>203418</v>
      </c>
    </row>
    <row r="264" spans="2:4" ht="15.5" customHeight="1" thickBot="1" x14ac:dyDescent="0.4">
      <c r="B264" s="55"/>
      <c r="C264" s="56" t="s">
        <v>996</v>
      </c>
      <c r="D264" s="57">
        <v>6553500</v>
      </c>
    </row>
    <row r="265" spans="2:4" ht="15.5" customHeight="1" thickBot="1" x14ac:dyDescent="0.4">
      <c r="B265" s="55"/>
      <c r="C265" s="56" t="s">
        <v>997</v>
      </c>
      <c r="D265" s="57">
        <v>17525</v>
      </c>
    </row>
    <row r="266" spans="2:4" ht="15.5" customHeight="1" thickBot="1" x14ac:dyDescent="0.4">
      <c r="B266" s="55"/>
      <c r="C266" s="56" t="s">
        <v>998</v>
      </c>
      <c r="D266" s="57">
        <v>5417422</v>
      </c>
    </row>
    <row r="267" spans="2:4" ht="15.5" customHeight="1" thickBot="1" x14ac:dyDescent="0.4">
      <c r="B267" s="55"/>
      <c r="C267" s="56" t="s">
        <v>999</v>
      </c>
      <c r="D267" s="57">
        <v>143991</v>
      </c>
    </row>
    <row r="268" spans="2:4" ht="15.5" customHeight="1" thickBot="1" x14ac:dyDescent="0.4">
      <c r="B268" s="55"/>
      <c r="C268" s="56" t="s">
        <v>1000</v>
      </c>
      <c r="D268" s="57">
        <v>3815236</v>
      </c>
    </row>
    <row r="269" spans="2:4" ht="15.5" customHeight="1" thickBot="1" x14ac:dyDescent="0.4">
      <c r="B269" s="52"/>
      <c r="C269" s="53" t="s">
        <v>1001</v>
      </c>
      <c r="D269" s="54">
        <v>51327228</v>
      </c>
    </row>
    <row r="270" spans="2:4" ht="15.5" customHeight="1" thickBot="1" x14ac:dyDescent="0.4">
      <c r="B270" s="55"/>
      <c r="C270" s="56" t="s">
        <v>1002</v>
      </c>
      <c r="D270" s="57">
        <v>171751</v>
      </c>
    </row>
    <row r="271" spans="2:4" ht="15.5" customHeight="1" thickBot="1" x14ac:dyDescent="0.4">
      <c r="B271" s="55"/>
      <c r="C271" s="56" t="s">
        <v>1003</v>
      </c>
      <c r="D271" s="57">
        <v>260147</v>
      </c>
    </row>
    <row r="272" spans="2:4" ht="15.5" customHeight="1" thickBot="1" x14ac:dyDescent="0.4">
      <c r="B272" s="55"/>
      <c r="C272" s="56" t="s">
        <v>1004</v>
      </c>
      <c r="D272" s="57">
        <v>2038600</v>
      </c>
    </row>
    <row r="273" spans="2:4" ht="15.5" customHeight="1" thickBot="1" x14ac:dyDescent="0.4">
      <c r="B273" s="55"/>
      <c r="C273" s="56" t="s">
        <v>1005</v>
      </c>
      <c r="D273" s="57">
        <v>2368441</v>
      </c>
    </row>
    <row r="274" spans="2:4" ht="15.5" customHeight="1" thickBot="1" x14ac:dyDescent="0.4">
      <c r="B274" s="55"/>
      <c r="C274" s="56" t="s">
        <v>1006</v>
      </c>
      <c r="D274" s="57">
        <v>2355647</v>
      </c>
    </row>
    <row r="275" spans="2:4" ht="15.5" customHeight="1" thickBot="1" x14ac:dyDescent="0.4">
      <c r="B275" s="55"/>
      <c r="C275" s="56" t="s">
        <v>1007</v>
      </c>
      <c r="D275" s="57">
        <v>2432733</v>
      </c>
    </row>
    <row r="276" spans="2:4" ht="15.5" customHeight="1" thickBot="1" x14ac:dyDescent="0.4">
      <c r="B276" s="55"/>
      <c r="C276" s="56" t="s">
        <v>1008</v>
      </c>
      <c r="D276" s="57">
        <v>2386826</v>
      </c>
    </row>
    <row r="277" spans="2:4" ht="15.5" customHeight="1" thickBot="1" x14ac:dyDescent="0.4">
      <c r="B277" s="55"/>
      <c r="C277" s="56" t="s">
        <v>1009</v>
      </c>
      <c r="D277" s="57">
        <v>1743620</v>
      </c>
    </row>
    <row r="278" spans="2:4" ht="15.5" customHeight="1" thickBot="1" x14ac:dyDescent="0.4">
      <c r="B278" s="55"/>
      <c r="C278" s="56" t="s">
        <v>1010</v>
      </c>
      <c r="D278" s="57">
        <v>1969944</v>
      </c>
    </row>
    <row r="279" spans="2:4" ht="15.5" customHeight="1" thickBot="1" x14ac:dyDescent="0.4">
      <c r="B279" s="55"/>
      <c r="C279" s="56" t="s">
        <v>1011</v>
      </c>
      <c r="D279" s="57">
        <v>1779111</v>
      </c>
    </row>
    <row r="280" spans="2:4" ht="15.5" customHeight="1" thickBot="1" x14ac:dyDescent="0.4">
      <c r="B280" s="55"/>
      <c r="C280" s="56" t="s">
        <v>1012</v>
      </c>
      <c r="D280" s="57">
        <v>1590921</v>
      </c>
    </row>
    <row r="281" spans="2:4" ht="15.5" customHeight="1" thickBot="1" x14ac:dyDescent="0.4">
      <c r="B281" s="55"/>
      <c r="C281" s="56" t="s">
        <v>1013</v>
      </c>
      <c r="D281" s="57">
        <v>1231968</v>
      </c>
    </row>
    <row r="282" spans="2:4" ht="15.5" customHeight="1" thickBot="1" x14ac:dyDescent="0.4">
      <c r="B282" s="55"/>
      <c r="C282" s="56" t="s">
        <v>1014</v>
      </c>
      <c r="D282" s="57">
        <v>1748520</v>
      </c>
    </row>
    <row r="283" spans="2:4" ht="15.5" customHeight="1" thickBot="1" x14ac:dyDescent="0.4">
      <c r="B283" s="55"/>
      <c r="C283" s="56" t="s">
        <v>1015</v>
      </c>
      <c r="D283" s="57">
        <v>1067162</v>
      </c>
    </row>
    <row r="284" spans="2:4" ht="15.5" customHeight="1" thickBot="1" x14ac:dyDescent="0.4">
      <c r="B284" s="55"/>
      <c r="C284" s="56" t="s">
        <v>1016</v>
      </c>
      <c r="D284" s="57">
        <v>804289</v>
      </c>
    </row>
    <row r="285" spans="2:4" ht="15.5" customHeight="1" thickBot="1" x14ac:dyDescent="0.4">
      <c r="B285" s="55"/>
      <c r="C285" s="56" t="s">
        <v>1017</v>
      </c>
      <c r="D285" s="57">
        <v>1749545</v>
      </c>
    </row>
    <row r="286" spans="2:4" ht="15.5" customHeight="1" thickBot="1" x14ac:dyDescent="0.4">
      <c r="B286" s="55"/>
      <c r="C286" s="56" t="s">
        <v>1018</v>
      </c>
      <c r="D286" s="57">
        <v>1359892</v>
      </c>
    </row>
    <row r="287" spans="2:4" ht="15.5" customHeight="1" thickBot="1" x14ac:dyDescent="0.4">
      <c r="B287" s="55"/>
      <c r="C287" s="56" t="s">
        <v>1019</v>
      </c>
      <c r="D287" s="57">
        <v>1843660</v>
      </c>
    </row>
    <row r="288" spans="2:4" ht="15.5" customHeight="1" thickBot="1" x14ac:dyDescent="0.4">
      <c r="B288" s="55"/>
      <c r="C288" s="56" t="s">
        <v>1020</v>
      </c>
      <c r="D288" s="57">
        <v>763906</v>
      </c>
    </row>
    <row r="289" spans="2:4" ht="15.5" customHeight="1" thickBot="1" x14ac:dyDescent="0.4">
      <c r="B289" s="55"/>
      <c r="C289" s="56" t="s">
        <v>1021</v>
      </c>
      <c r="D289" s="57">
        <v>433513</v>
      </c>
    </row>
    <row r="290" spans="2:4" ht="15.5" customHeight="1" thickBot="1" x14ac:dyDescent="0.4">
      <c r="B290" s="55"/>
      <c r="C290" s="56" t="s">
        <v>1022</v>
      </c>
      <c r="D290" s="57">
        <v>768995</v>
      </c>
    </row>
    <row r="291" spans="2:4" ht="15.5" customHeight="1" thickBot="1" x14ac:dyDescent="0.4">
      <c r="B291" s="55"/>
      <c r="C291" s="56" t="s">
        <v>1023</v>
      </c>
      <c r="D291" s="57">
        <v>285401</v>
      </c>
    </row>
    <row r="292" spans="2:4" ht="15.5" customHeight="1" thickBot="1" x14ac:dyDescent="0.4">
      <c r="B292" s="55"/>
      <c r="C292" s="56" t="s">
        <v>1024</v>
      </c>
      <c r="D292" s="57">
        <v>1202655</v>
      </c>
    </row>
    <row r="293" spans="2:4" ht="15.5" customHeight="1" thickBot="1" x14ac:dyDescent="0.4">
      <c r="B293" s="55"/>
      <c r="C293" s="56" t="s">
        <v>1025</v>
      </c>
      <c r="D293" s="57">
        <v>390389</v>
      </c>
    </row>
    <row r="294" spans="2:4" ht="15.5" customHeight="1" thickBot="1" x14ac:dyDescent="0.4">
      <c r="B294" s="55"/>
      <c r="C294" s="56" t="s">
        <v>1026</v>
      </c>
      <c r="D294" s="57">
        <v>897172</v>
      </c>
    </row>
    <row r="295" spans="2:4" ht="15.5" customHeight="1" thickBot="1" x14ac:dyDescent="0.4">
      <c r="B295" s="55"/>
      <c r="C295" s="56" t="s">
        <v>1027</v>
      </c>
      <c r="D295" s="57">
        <v>322304</v>
      </c>
    </row>
    <row r="296" spans="2:4" ht="15.5" customHeight="1" thickBot="1" x14ac:dyDescent="0.4">
      <c r="B296" s="55"/>
      <c r="C296" s="56" t="s">
        <v>1028</v>
      </c>
      <c r="D296" s="57">
        <v>636012</v>
      </c>
    </row>
    <row r="297" spans="2:4" ht="15.5" customHeight="1" thickBot="1" x14ac:dyDescent="0.4">
      <c r="B297" s="55"/>
      <c r="C297" s="56" t="s">
        <v>1029</v>
      </c>
      <c r="D297" s="57">
        <v>287390</v>
      </c>
    </row>
    <row r="298" spans="2:4" ht="15.5" customHeight="1" thickBot="1" x14ac:dyDescent="0.4">
      <c r="B298" s="55"/>
      <c r="C298" s="56" t="s">
        <v>1030</v>
      </c>
      <c r="D298" s="57">
        <v>1071023</v>
      </c>
    </row>
    <row r="299" spans="2:4" ht="15.5" customHeight="1" thickBot="1" x14ac:dyDescent="0.4">
      <c r="B299" s="55"/>
      <c r="C299" s="56" t="s">
        <v>1031</v>
      </c>
      <c r="D299" s="57">
        <v>300160</v>
      </c>
    </row>
    <row r="300" spans="2:4" ht="15.5" customHeight="1" thickBot="1" x14ac:dyDescent="0.4">
      <c r="B300" s="55"/>
      <c r="C300" s="56" t="s">
        <v>1032</v>
      </c>
      <c r="D300" s="57">
        <v>693913</v>
      </c>
    </row>
    <row r="301" spans="2:4" ht="15.5" customHeight="1" thickBot="1" x14ac:dyDescent="0.4">
      <c r="B301" s="55"/>
      <c r="C301" s="56" t="s">
        <v>1033</v>
      </c>
      <c r="D301" s="57">
        <v>282626</v>
      </c>
    </row>
    <row r="302" spans="2:4" ht="15.5" customHeight="1" thickBot="1" x14ac:dyDescent="0.4">
      <c r="B302" s="55"/>
      <c r="C302" s="56" t="s">
        <v>1034</v>
      </c>
      <c r="D302" s="57">
        <v>289707</v>
      </c>
    </row>
    <row r="303" spans="2:4" ht="15.5" customHeight="1" thickBot="1" x14ac:dyDescent="0.4">
      <c r="B303" s="55"/>
      <c r="C303" s="56" t="s">
        <v>1035</v>
      </c>
      <c r="D303" s="57">
        <v>109825</v>
      </c>
    </row>
    <row r="304" spans="2:4" ht="15.5" customHeight="1" thickBot="1" x14ac:dyDescent="0.4">
      <c r="B304" s="55"/>
      <c r="C304" s="56" t="s">
        <v>1036</v>
      </c>
      <c r="D304" s="57">
        <v>216661</v>
      </c>
    </row>
    <row r="305" spans="2:4" ht="15.5" customHeight="1" thickBot="1" x14ac:dyDescent="0.4">
      <c r="B305" s="55"/>
      <c r="C305" s="56" t="s">
        <v>1037</v>
      </c>
      <c r="D305" s="57">
        <v>55639</v>
      </c>
    </row>
    <row r="306" spans="2:4" ht="15.5" customHeight="1" thickBot="1" x14ac:dyDescent="0.4">
      <c r="B306" s="55"/>
      <c r="C306" s="56" t="s">
        <v>1038</v>
      </c>
      <c r="D306" s="57">
        <v>123864</v>
      </c>
    </row>
    <row r="307" spans="2:4" ht="15.5" customHeight="1" thickBot="1" x14ac:dyDescent="0.4">
      <c r="B307" s="55"/>
      <c r="C307" s="56" t="s">
        <v>1039</v>
      </c>
      <c r="D307" s="57">
        <v>34895</v>
      </c>
    </row>
    <row r="308" spans="2:4" ht="15.5" customHeight="1" thickBot="1" x14ac:dyDescent="0.4">
      <c r="B308" s="55"/>
      <c r="C308" s="56" t="s">
        <v>1040</v>
      </c>
      <c r="D308" s="57">
        <v>571955</v>
      </c>
    </row>
    <row r="309" spans="2:4" ht="15.5" customHeight="1" thickBot="1" x14ac:dyDescent="0.4">
      <c r="B309" s="55"/>
      <c r="C309" s="56" t="s">
        <v>1041</v>
      </c>
      <c r="D309" s="57">
        <v>106082</v>
      </c>
    </row>
    <row r="310" spans="2:4" ht="15.5" customHeight="1" thickBot="1" x14ac:dyDescent="0.4">
      <c r="B310" s="55"/>
      <c r="C310" s="56" t="s">
        <v>1042</v>
      </c>
      <c r="D310" s="57">
        <v>487005</v>
      </c>
    </row>
    <row r="311" spans="2:4" ht="15.5" customHeight="1" thickBot="1" x14ac:dyDescent="0.4">
      <c r="B311" s="55"/>
      <c r="C311" s="56" t="s">
        <v>1043</v>
      </c>
      <c r="D311" s="57">
        <v>109431</v>
      </c>
    </row>
    <row r="312" spans="2:4" ht="15.5" customHeight="1" thickBot="1" x14ac:dyDescent="0.4">
      <c r="B312" s="55"/>
      <c r="C312" s="56" t="s">
        <v>1044</v>
      </c>
      <c r="D312" s="57">
        <v>526317</v>
      </c>
    </row>
    <row r="313" spans="2:4" ht="15.5" customHeight="1" thickBot="1" x14ac:dyDescent="0.4">
      <c r="B313" s="55"/>
      <c r="C313" s="56" t="s">
        <v>1045</v>
      </c>
      <c r="D313" s="57">
        <v>116196</v>
      </c>
    </row>
    <row r="314" spans="2:4" ht="15.5" customHeight="1" thickBot="1" x14ac:dyDescent="0.4">
      <c r="B314" s="55"/>
      <c r="C314" s="56" t="s">
        <v>1046</v>
      </c>
      <c r="D314" s="57">
        <v>454910</v>
      </c>
    </row>
    <row r="315" spans="2:4" ht="15.5" customHeight="1" thickBot="1" x14ac:dyDescent="0.4">
      <c r="B315" s="55"/>
      <c r="C315" s="56" t="s">
        <v>1047</v>
      </c>
      <c r="D315" s="57">
        <v>103157</v>
      </c>
    </row>
    <row r="316" spans="2:4" ht="15.5" customHeight="1" thickBot="1" x14ac:dyDescent="0.4">
      <c r="B316" s="55"/>
      <c r="C316" s="56" t="s">
        <v>1048</v>
      </c>
      <c r="D316" s="57">
        <v>456948</v>
      </c>
    </row>
    <row r="317" spans="2:4" ht="15.5" customHeight="1" thickBot="1" x14ac:dyDescent="0.4">
      <c r="B317" s="55"/>
      <c r="C317" s="56" t="s">
        <v>1049</v>
      </c>
      <c r="D317" s="57">
        <v>99395</v>
      </c>
    </row>
    <row r="318" spans="2:4" ht="15.5" customHeight="1" thickBot="1" x14ac:dyDescent="0.4">
      <c r="B318" s="55"/>
      <c r="C318" s="56" t="s">
        <v>1050</v>
      </c>
      <c r="D318" s="57">
        <v>357206</v>
      </c>
    </row>
    <row r="319" spans="2:4" ht="15.5" customHeight="1" thickBot="1" x14ac:dyDescent="0.4">
      <c r="B319" s="55"/>
      <c r="C319" s="56" t="s">
        <v>1051</v>
      </c>
      <c r="D319" s="57">
        <v>66586</v>
      </c>
    </row>
    <row r="320" spans="2:4" ht="15.5" customHeight="1" thickBot="1" x14ac:dyDescent="0.4">
      <c r="B320" s="55"/>
      <c r="C320" s="56" t="s">
        <v>1052</v>
      </c>
      <c r="D320" s="57">
        <v>424527</v>
      </c>
    </row>
    <row r="321" spans="2:4" ht="15.5" customHeight="1" thickBot="1" x14ac:dyDescent="0.4">
      <c r="B321" s="55"/>
      <c r="C321" s="56" t="s">
        <v>1053</v>
      </c>
      <c r="D321" s="57">
        <v>93697</v>
      </c>
    </row>
    <row r="322" spans="2:4" ht="15.5" customHeight="1" thickBot="1" x14ac:dyDescent="0.4">
      <c r="B322" s="55"/>
      <c r="C322" s="56" t="s">
        <v>1054</v>
      </c>
      <c r="D322" s="57">
        <v>181683</v>
      </c>
    </row>
    <row r="323" spans="2:4" ht="15.5" customHeight="1" thickBot="1" x14ac:dyDescent="0.4">
      <c r="B323" s="55"/>
      <c r="C323" s="56" t="s">
        <v>1055</v>
      </c>
      <c r="D323" s="57">
        <v>22222</v>
      </c>
    </row>
    <row r="324" spans="2:4" ht="15.5" customHeight="1" thickBot="1" x14ac:dyDescent="0.4">
      <c r="B324" s="55"/>
      <c r="C324" s="56" t="s">
        <v>1056</v>
      </c>
      <c r="D324" s="57">
        <v>70193</v>
      </c>
    </row>
    <row r="325" spans="2:4" ht="15.5" customHeight="1" thickBot="1" x14ac:dyDescent="0.4">
      <c r="B325" s="55"/>
      <c r="C325" s="56" t="s">
        <v>1057</v>
      </c>
      <c r="D325" s="57">
        <v>13037</v>
      </c>
    </row>
    <row r="326" spans="2:4" ht="15.5" customHeight="1" thickBot="1" x14ac:dyDescent="0.4">
      <c r="B326" s="55"/>
      <c r="C326" s="56" t="s">
        <v>1058</v>
      </c>
      <c r="D326" s="57">
        <v>146193</v>
      </c>
    </row>
    <row r="327" spans="2:4" ht="15.5" customHeight="1" thickBot="1" x14ac:dyDescent="0.4">
      <c r="B327" s="55"/>
      <c r="C327" s="56" t="s">
        <v>1059</v>
      </c>
      <c r="D327" s="57">
        <v>22357</v>
      </c>
    </row>
    <row r="328" spans="2:4" ht="15.5" customHeight="1" thickBot="1" x14ac:dyDescent="0.4">
      <c r="B328" s="55"/>
      <c r="C328" s="56" t="s">
        <v>1060</v>
      </c>
      <c r="D328" s="57">
        <v>479407</v>
      </c>
    </row>
    <row r="329" spans="2:4" ht="15.5" customHeight="1" thickBot="1" x14ac:dyDescent="0.4">
      <c r="B329" s="55"/>
      <c r="C329" s="56" t="s">
        <v>1061</v>
      </c>
      <c r="D329" s="57">
        <v>125467</v>
      </c>
    </row>
    <row r="330" spans="2:4" ht="15.5" customHeight="1" thickBot="1" x14ac:dyDescent="0.4">
      <c r="B330" s="55"/>
      <c r="C330" s="56" t="s">
        <v>1062</v>
      </c>
      <c r="D330" s="57">
        <v>39626</v>
      </c>
    </row>
    <row r="331" spans="2:4" ht="15.5" customHeight="1" thickBot="1" x14ac:dyDescent="0.4">
      <c r="B331" s="55"/>
      <c r="C331" s="56" t="s">
        <v>1063</v>
      </c>
      <c r="D331" s="57">
        <v>24275</v>
      </c>
    </row>
    <row r="332" spans="2:4" ht="15.5" customHeight="1" thickBot="1" x14ac:dyDescent="0.4">
      <c r="B332" s="55"/>
      <c r="C332" s="56" t="s">
        <v>1064</v>
      </c>
      <c r="D332" s="57">
        <v>3837353</v>
      </c>
    </row>
    <row r="333" spans="2:4" ht="15.5" customHeight="1" thickBot="1" x14ac:dyDescent="0.4">
      <c r="B333" s="55"/>
      <c r="C333" s="56" t="s">
        <v>1065</v>
      </c>
      <c r="D333" s="57">
        <v>950902</v>
      </c>
    </row>
    <row r="334" spans="2:4" ht="15.5" customHeight="1" thickBot="1" x14ac:dyDescent="0.4">
      <c r="B334" s="55"/>
      <c r="C334" s="56" t="s">
        <v>1066</v>
      </c>
      <c r="D334" s="57">
        <v>534740</v>
      </c>
    </row>
    <row r="335" spans="2:4" ht="15.5" customHeight="1" thickBot="1" x14ac:dyDescent="0.4">
      <c r="B335" s="55"/>
      <c r="C335" s="56" t="s">
        <v>1067</v>
      </c>
      <c r="D335" s="57">
        <v>2769954</v>
      </c>
    </row>
    <row r="336" spans="2:4" ht="15.5" customHeight="1" thickBot="1" x14ac:dyDescent="0.4">
      <c r="B336" s="55"/>
      <c r="C336" s="56" t="s">
        <v>1068</v>
      </c>
      <c r="D336" s="57">
        <v>67580</v>
      </c>
    </row>
    <row r="337" spans="2:4" ht="15.5" customHeight="1" thickBot="1" x14ac:dyDescent="0.4">
      <c r="B337" s="52"/>
      <c r="C337" s="53" t="s">
        <v>1069</v>
      </c>
      <c r="D337" s="54">
        <v>9679685</v>
      </c>
    </row>
    <row r="338" spans="2:4" ht="15.5" customHeight="1" thickBot="1" x14ac:dyDescent="0.4">
      <c r="B338" s="55"/>
      <c r="C338" s="56" t="s">
        <v>1070</v>
      </c>
      <c r="D338" s="57">
        <v>7028846</v>
      </c>
    </row>
    <row r="339" spans="2:4" ht="15.5" customHeight="1" thickBot="1" x14ac:dyDescent="0.4">
      <c r="B339" s="55"/>
      <c r="C339" s="56" t="s">
        <v>1071</v>
      </c>
      <c r="D339" s="57">
        <v>420061</v>
      </c>
    </row>
    <row r="340" spans="2:4" ht="15.5" customHeight="1" thickBot="1" x14ac:dyDescent="0.4">
      <c r="B340" s="55"/>
      <c r="C340" s="56" t="s">
        <v>1072</v>
      </c>
      <c r="D340" s="57">
        <v>197453</v>
      </c>
    </row>
    <row r="341" spans="2:4" ht="15.5" customHeight="1" thickBot="1" x14ac:dyDescent="0.4">
      <c r="B341" s="55"/>
      <c r="C341" s="56" t="s">
        <v>1073</v>
      </c>
      <c r="D341" s="57">
        <v>1227356</v>
      </c>
    </row>
    <row r="342" spans="2:4" ht="15.5" customHeight="1" thickBot="1" x14ac:dyDescent="0.4">
      <c r="B342" s="55"/>
      <c r="C342" s="56" t="s">
        <v>1074</v>
      </c>
      <c r="D342" s="57">
        <v>46152</v>
      </c>
    </row>
    <row r="343" spans="2:4" ht="15.5" customHeight="1" thickBot="1" x14ac:dyDescent="0.4">
      <c r="B343" s="55"/>
      <c r="C343" s="56" t="s">
        <v>1075</v>
      </c>
      <c r="D343" s="57">
        <v>62845</v>
      </c>
    </row>
    <row r="344" spans="2:4" ht="15.5" customHeight="1" thickBot="1" x14ac:dyDescent="0.4">
      <c r="B344" s="55"/>
      <c r="C344" s="56" t="s">
        <v>1076</v>
      </c>
      <c r="D344" s="57">
        <v>422655</v>
      </c>
    </row>
    <row r="345" spans="2:4" ht="15.5" customHeight="1" thickBot="1" x14ac:dyDescent="0.4">
      <c r="B345" s="55"/>
      <c r="C345" s="56" t="s">
        <v>1077</v>
      </c>
      <c r="D345" s="57">
        <v>66363</v>
      </c>
    </row>
    <row r="346" spans="2:4" ht="15.5" customHeight="1" thickBot="1" x14ac:dyDescent="0.4">
      <c r="B346" s="55"/>
      <c r="C346" s="56" t="s">
        <v>1078</v>
      </c>
      <c r="D346" s="57">
        <v>49183</v>
      </c>
    </row>
    <row r="347" spans="2:4" ht="15.5" customHeight="1" thickBot="1" x14ac:dyDescent="0.4">
      <c r="B347" s="55"/>
      <c r="C347" s="56" t="s">
        <v>1079</v>
      </c>
      <c r="D347" s="57">
        <v>5409</v>
      </c>
    </row>
    <row r="348" spans="2:4" ht="15.5" customHeight="1" thickBot="1" x14ac:dyDescent="0.4">
      <c r="B348" s="55"/>
      <c r="C348" s="56" t="s">
        <v>1080</v>
      </c>
      <c r="D348" s="57">
        <v>51207</v>
      </c>
    </row>
    <row r="349" spans="2:4" ht="15.5" customHeight="1" thickBot="1" x14ac:dyDescent="0.4">
      <c r="B349" s="55"/>
      <c r="C349" s="56" t="s">
        <v>1081</v>
      </c>
      <c r="D349" s="57">
        <v>8350</v>
      </c>
    </row>
    <row r="350" spans="2:4" ht="15.5" customHeight="1" thickBot="1" x14ac:dyDescent="0.4">
      <c r="B350" s="55"/>
      <c r="C350" s="56" t="s">
        <v>1082</v>
      </c>
      <c r="D350" s="57">
        <v>88995</v>
      </c>
    </row>
    <row r="351" spans="2:4" ht="15.5" customHeight="1" thickBot="1" x14ac:dyDescent="0.4">
      <c r="B351" s="55"/>
      <c r="C351" s="56" t="s">
        <v>1083</v>
      </c>
      <c r="D351" s="57">
        <v>4810</v>
      </c>
    </row>
    <row r="352" spans="2:4" ht="15.5" customHeight="1" thickBot="1" x14ac:dyDescent="0.4">
      <c r="B352" s="52"/>
      <c r="C352" s="53" t="s">
        <v>1084</v>
      </c>
      <c r="D352" s="54">
        <v>182798</v>
      </c>
    </row>
    <row r="353" spans="2:4" ht="15.5" customHeight="1" thickBot="1" x14ac:dyDescent="0.4">
      <c r="B353" s="55"/>
      <c r="C353" s="56" t="s">
        <v>1085</v>
      </c>
      <c r="D353" s="57">
        <v>81589</v>
      </c>
    </row>
    <row r="354" spans="2:4" ht="15.5" customHeight="1" thickBot="1" x14ac:dyDescent="0.4">
      <c r="B354" s="55"/>
      <c r="C354" s="56" t="s">
        <v>1086</v>
      </c>
      <c r="D354" s="57">
        <v>32186</v>
      </c>
    </row>
    <row r="355" spans="2:4" ht="15.5" customHeight="1" thickBot="1" x14ac:dyDescent="0.4">
      <c r="B355" s="55"/>
      <c r="C355" s="56" t="s">
        <v>1087</v>
      </c>
      <c r="D355" s="57">
        <v>10980</v>
      </c>
    </row>
    <row r="356" spans="2:4" ht="15.5" customHeight="1" thickBot="1" x14ac:dyDescent="0.4">
      <c r="B356" s="55"/>
      <c r="C356" s="56" t="s">
        <v>1088</v>
      </c>
      <c r="D356" s="57">
        <v>58043</v>
      </c>
    </row>
    <row r="357" spans="2:4" ht="15.5" customHeight="1" thickBot="1" x14ac:dyDescent="0.4">
      <c r="B357" s="52">
        <v>17</v>
      </c>
      <c r="C357" s="53" t="s">
        <v>103</v>
      </c>
      <c r="D357" s="54">
        <v>18454593</v>
      </c>
    </row>
    <row r="358" spans="2:4" ht="15.5" customHeight="1" thickBot="1" x14ac:dyDescent="0.4">
      <c r="B358" s="52"/>
      <c r="C358" s="53" t="s">
        <v>1089</v>
      </c>
      <c r="D358" s="54">
        <v>3479424</v>
      </c>
    </row>
    <row r="359" spans="2:4" ht="15.5" customHeight="1" thickBot="1" x14ac:dyDescent="0.4">
      <c r="B359" s="55"/>
      <c r="C359" s="56" t="s">
        <v>1090</v>
      </c>
      <c r="D359" s="57">
        <v>73714</v>
      </c>
    </row>
    <row r="360" spans="2:4" ht="15.5" customHeight="1" thickBot="1" x14ac:dyDescent="0.4">
      <c r="B360" s="55"/>
      <c r="C360" s="56" t="s">
        <v>1091</v>
      </c>
      <c r="D360" s="57">
        <v>1450582</v>
      </c>
    </row>
    <row r="361" spans="2:4" ht="15.5" customHeight="1" thickBot="1" x14ac:dyDescent="0.4">
      <c r="B361" s="55"/>
      <c r="C361" s="56" t="s">
        <v>1092</v>
      </c>
      <c r="D361" s="57">
        <v>199964</v>
      </c>
    </row>
    <row r="362" spans="2:4" ht="15.5" customHeight="1" thickBot="1" x14ac:dyDescent="0.4">
      <c r="B362" s="55"/>
      <c r="C362" s="56" t="s">
        <v>1093</v>
      </c>
      <c r="D362" s="57">
        <v>45153</v>
      </c>
    </row>
    <row r="363" spans="2:4" ht="15.5" customHeight="1" thickBot="1" x14ac:dyDescent="0.4">
      <c r="B363" s="55"/>
      <c r="C363" s="56" t="s">
        <v>1094</v>
      </c>
      <c r="D363" s="57">
        <v>9852</v>
      </c>
    </row>
    <row r="364" spans="2:4" ht="15.5" customHeight="1" thickBot="1" x14ac:dyDescent="0.4">
      <c r="B364" s="55"/>
      <c r="C364" s="56" t="s">
        <v>1095</v>
      </c>
      <c r="D364" s="57">
        <v>1681723</v>
      </c>
    </row>
    <row r="365" spans="2:4" ht="15.5" customHeight="1" thickBot="1" x14ac:dyDescent="0.4">
      <c r="B365" s="55"/>
      <c r="C365" s="56" t="s">
        <v>1096</v>
      </c>
      <c r="D365" s="57">
        <v>18436</v>
      </c>
    </row>
    <row r="366" spans="2:4" ht="15.5" customHeight="1" thickBot="1" x14ac:dyDescent="0.4">
      <c r="B366" s="52"/>
      <c r="C366" s="53" t="s">
        <v>1097</v>
      </c>
      <c r="D366" s="54">
        <v>1521099</v>
      </c>
    </row>
    <row r="367" spans="2:4" ht="15.5" customHeight="1" thickBot="1" x14ac:dyDescent="0.4">
      <c r="B367" s="55"/>
      <c r="C367" s="56" t="s">
        <v>1098</v>
      </c>
      <c r="D367" s="57">
        <v>1122130</v>
      </c>
    </row>
    <row r="368" spans="2:4" ht="15.5" customHeight="1" thickBot="1" x14ac:dyDescent="0.4">
      <c r="B368" s="55"/>
      <c r="C368" s="56" t="s">
        <v>1099</v>
      </c>
      <c r="D368" s="57">
        <v>301614</v>
      </c>
    </row>
    <row r="369" spans="2:4" ht="15.5" customHeight="1" thickBot="1" x14ac:dyDescent="0.4">
      <c r="B369" s="55"/>
      <c r="C369" s="56" t="s">
        <v>1100</v>
      </c>
      <c r="D369" s="57">
        <v>97355</v>
      </c>
    </row>
    <row r="370" spans="2:4" ht="15.5" customHeight="1" thickBot="1" x14ac:dyDescent="0.4">
      <c r="B370" s="52"/>
      <c r="C370" s="53" t="s">
        <v>1101</v>
      </c>
      <c r="D370" s="54">
        <v>406460</v>
      </c>
    </row>
    <row r="371" spans="2:4" ht="15.5" customHeight="1" thickBot="1" x14ac:dyDescent="0.4">
      <c r="B371" s="55"/>
      <c r="C371" s="56" t="s">
        <v>1102</v>
      </c>
      <c r="D371" s="57">
        <v>205735</v>
      </c>
    </row>
    <row r="372" spans="2:4" ht="15.5" customHeight="1" thickBot="1" x14ac:dyDescent="0.4">
      <c r="B372" s="55"/>
      <c r="C372" s="56" t="s">
        <v>1103</v>
      </c>
      <c r="D372" s="57">
        <v>128474</v>
      </c>
    </row>
    <row r="373" spans="2:4" ht="15.5" customHeight="1" thickBot="1" x14ac:dyDescent="0.4">
      <c r="B373" s="55"/>
      <c r="C373" s="56" t="s">
        <v>1104</v>
      </c>
      <c r="D373" s="57">
        <v>72251</v>
      </c>
    </row>
    <row r="374" spans="2:4" ht="15.5" customHeight="1" thickBot="1" x14ac:dyDescent="0.4">
      <c r="B374" s="52"/>
      <c r="C374" s="53" t="s">
        <v>1105</v>
      </c>
      <c r="D374" s="54">
        <v>126899</v>
      </c>
    </row>
    <row r="375" spans="2:4" ht="15.5" customHeight="1" thickBot="1" x14ac:dyDescent="0.4">
      <c r="B375" s="55"/>
      <c r="C375" s="56" t="s">
        <v>1106</v>
      </c>
      <c r="D375" s="57">
        <v>11078</v>
      </c>
    </row>
    <row r="376" spans="2:4" ht="15.5" customHeight="1" thickBot="1" x14ac:dyDescent="0.4">
      <c r="B376" s="55"/>
      <c r="C376" s="56" t="s">
        <v>1107</v>
      </c>
      <c r="D376" s="57">
        <v>42947</v>
      </c>
    </row>
    <row r="377" spans="2:4" ht="15.5" customHeight="1" thickBot="1" x14ac:dyDescent="0.4">
      <c r="B377" s="55"/>
      <c r="C377" s="56" t="s">
        <v>1108</v>
      </c>
      <c r="D377" s="57">
        <v>11805</v>
      </c>
    </row>
    <row r="378" spans="2:4" ht="15.5" customHeight="1" thickBot="1" x14ac:dyDescent="0.4">
      <c r="B378" s="55"/>
      <c r="C378" s="56" t="s">
        <v>1109</v>
      </c>
      <c r="D378" s="57">
        <v>61069</v>
      </c>
    </row>
    <row r="379" spans="2:4" ht="15.5" customHeight="1" thickBot="1" x14ac:dyDescent="0.4">
      <c r="B379" s="52"/>
      <c r="C379" s="53" t="s">
        <v>1110</v>
      </c>
      <c r="D379" s="54">
        <v>623274</v>
      </c>
    </row>
    <row r="380" spans="2:4" ht="15.5" customHeight="1" thickBot="1" x14ac:dyDescent="0.4">
      <c r="B380" s="55"/>
      <c r="C380" s="56" t="s">
        <v>1111</v>
      </c>
      <c r="D380" s="57">
        <v>23444</v>
      </c>
    </row>
    <row r="381" spans="2:4" ht="15.5" customHeight="1" thickBot="1" x14ac:dyDescent="0.4">
      <c r="B381" s="55"/>
      <c r="C381" s="56" t="s">
        <v>1112</v>
      </c>
      <c r="D381" s="57">
        <v>599830</v>
      </c>
    </row>
    <row r="382" spans="2:4" ht="15.5" customHeight="1" thickBot="1" x14ac:dyDescent="0.4">
      <c r="B382" s="52"/>
      <c r="C382" s="53" t="s">
        <v>1113</v>
      </c>
      <c r="D382" s="54">
        <v>467946</v>
      </c>
    </row>
    <row r="383" spans="2:4" ht="15.5" customHeight="1" thickBot="1" x14ac:dyDescent="0.4">
      <c r="B383" s="55"/>
      <c r="C383" s="56" t="s">
        <v>1114</v>
      </c>
      <c r="D383" s="57">
        <v>467946</v>
      </c>
    </row>
    <row r="384" spans="2:4" ht="15.5" customHeight="1" thickBot="1" x14ac:dyDescent="0.4">
      <c r="B384" s="52"/>
      <c r="C384" s="53" t="s">
        <v>1115</v>
      </c>
      <c r="D384" s="54">
        <v>1030426</v>
      </c>
    </row>
    <row r="385" spans="2:4" ht="15.5" customHeight="1" thickBot="1" x14ac:dyDescent="0.4">
      <c r="B385" s="55"/>
      <c r="C385" s="56" t="s">
        <v>1116</v>
      </c>
      <c r="D385" s="57">
        <v>286384</v>
      </c>
    </row>
    <row r="386" spans="2:4" ht="15.5" customHeight="1" thickBot="1" x14ac:dyDescent="0.4">
      <c r="B386" s="55"/>
      <c r="C386" s="56" t="s">
        <v>1117</v>
      </c>
      <c r="D386" s="57">
        <v>276042</v>
      </c>
    </row>
    <row r="387" spans="2:4" ht="15.5" customHeight="1" thickBot="1" x14ac:dyDescent="0.4">
      <c r="B387" s="55"/>
      <c r="C387" s="56" t="s">
        <v>1118</v>
      </c>
      <c r="D387" s="57">
        <v>460000</v>
      </c>
    </row>
    <row r="388" spans="2:4" ht="15.5" customHeight="1" thickBot="1" x14ac:dyDescent="0.4">
      <c r="B388" s="55"/>
      <c r="C388" s="56" t="s">
        <v>1119</v>
      </c>
      <c r="D388" s="57">
        <v>8000</v>
      </c>
    </row>
    <row r="389" spans="2:4" ht="15.5" customHeight="1" thickBot="1" x14ac:dyDescent="0.4">
      <c r="B389" s="52"/>
      <c r="C389" s="53" t="s">
        <v>1120</v>
      </c>
      <c r="D389" s="54">
        <v>1869801</v>
      </c>
    </row>
    <row r="390" spans="2:4" ht="15.5" customHeight="1" thickBot="1" x14ac:dyDescent="0.4">
      <c r="B390" s="55"/>
      <c r="C390" s="56" t="s">
        <v>1121</v>
      </c>
      <c r="D390" s="57">
        <v>1451114</v>
      </c>
    </row>
    <row r="391" spans="2:4" ht="15.5" customHeight="1" thickBot="1" x14ac:dyDescent="0.4">
      <c r="B391" s="55"/>
      <c r="C391" s="56" t="s">
        <v>1122</v>
      </c>
      <c r="D391" s="57">
        <v>288714</v>
      </c>
    </row>
    <row r="392" spans="2:4" ht="15.5" customHeight="1" thickBot="1" x14ac:dyDescent="0.4">
      <c r="B392" s="55"/>
      <c r="C392" s="56" t="s">
        <v>1123</v>
      </c>
      <c r="D392" s="57">
        <v>79718</v>
      </c>
    </row>
    <row r="393" spans="2:4" ht="15.5" customHeight="1" thickBot="1" x14ac:dyDescent="0.4">
      <c r="B393" s="55"/>
      <c r="C393" s="56" t="s">
        <v>1124</v>
      </c>
      <c r="D393" s="57">
        <v>50175</v>
      </c>
    </row>
    <row r="394" spans="2:4" ht="15.5" customHeight="1" thickBot="1" x14ac:dyDescent="0.4">
      <c r="B394" s="55"/>
      <c r="C394" s="56" t="s">
        <v>1125</v>
      </c>
      <c r="D394" s="58">
        <v>80</v>
      </c>
    </row>
    <row r="395" spans="2:4" ht="15.5" customHeight="1" thickBot="1" x14ac:dyDescent="0.4">
      <c r="B395" s="52"/>
      <c r="C395" s="53" t="s">
        <v>1126</v>
      </c>
      <c r="D395" s="54">
        <v>98246</v>
      </c>
    </row>
    <row r="396" spans="2:4" ht="15.5" customHeight="1" thickBot="1" x14ac:dyDescent="0.4">
      <c r="B396" s="55"/>
      <c r="C396" s="56" t="s">
        <v>1127</v>
      </c>
      <c r="D396" s="57">
        <v>16327</v>
      </c>
    </row>
    <row r="397" spans="2:4" ht="15.5" customHeight="1" thickBot="1" x14ac:dyDescent="0.4">
      <c r="B397" s="55"/>
      <c r="C397" s="56" t="s">
        <v>1128</v>
      </c>
      <c r="D397" s="57">
        <v>81919</v>
      </c>
    </row>
    <row r="398" spans="2:4" ht="15.5" customHeight="1" thickBot="1" x14ac:dyDescent="0.4">
      <c r="B398" s="52"/>
      <c r="C398" s="53" t="s">
        <v>1129</v>
      </c>
      <c r="D398" s="54">
        <v>608444</v>
      </c>
    </row>
    <row r="399" spans="2:4" ht="15.5" customHeight="1" thickBot="1" x14ac:dyDescent="0.4">
      <c r="B399" s="55"/>
      <c r="C399" s="56" t="s">
        <v>1130</v>
      </c>
      <c r="D399" s="57">
        <v>608444</v>
      </c>
    </row>
    <row r="400" spans="2:4" ht="15.5" customHeight="1" thickBot="1" x14ac:dyDescent="0.4">
      <c r="B400" s="52"/>
      <c r="C400" s="53" t="s">
        <v>1131</v>
      </c>
      <c r="D400" s="54">
        <v>85675</v>
      </c>
    </row>
    <row r="401" spans="2:4" ht="15.5" customHeight="1" thickBot="1" x14ac:dyDescent="0.4">
      <c r="B401" s="55"/>
      <c r="C401" s="56" t="s">
        <v>1132</v>
      </c>
      <c r="D401" s="57">
        <v>9721</v>
      </c>
    </row>
    <row r="402" spans="2:4" ht="15.5" customHeight="1" thickBot="1" x14ac:dyDescent="0.4">
      <c r="B402" s="55"/>
      <c r="C402" s="56" t="s">
        <v>1133</v>
      </c>
      <c r="D402" s="57">
        <v>3471</v>
      </c>
    </row>
    <row r="403" spans="2:4" ht="15.5" customHeight="1" thickBot="1" x14ac:dyDescent="0.4">
      <c r="B403" s="55"/>
      <c r="C403" s="56" t="s">
        <v>1134</v>
      </c>
      <c r="D403" s="58">
        <v>483</v>
      </c>
    </row>
    <row r="404" spans="2:4" ht="15.5" customHeight="1" thickBot="1" x14ac:dyDescent="0.4">
      <c r="B404" s="55"/>
      <c r="C404" s="56" t="s">
        <v>1135</v>
      </c>
      <c r="D404" s="57">
        <v>24144</v>
      </c>
    </row>
    <row r="405" spans="2:4" ht="15.5" customHeight="1" thickBot="1" x14ac:dyDescent="0.4">
      <c r="B405" s="55"/>
      <c r="C405" s="56" t="s">
        <v>1136</v>
      </c>
      <c r="D405" s="57">
        <v>47856</v>
      </c>
    </row>
    <row r="406" spans="2:4" ht="15.5" customHeight="1" thickBot="1" x14ac:dyDescent="0.4">
      <c r="B406" s="52"/>
      <c r="C406" s="53" t="s">
        <v>1137</v>
      </c>
      <c r="D406" s="54">
        <v>351733</v>
      </c>
    </row>
    <row r="407" spans="2:4" ht="15.5" customHeight="1" thickBot="1" x14ac:dyDescent="0.4">
      <c r="B407" s="55"/>
      <c r="C407" s="56" t="s">
        <v>1138</v>
      </c>
      <c r="D407" s="57">
        <v>59053</v>
      </c>
    </row>
    <row r="408" spans="2:4" ht="15.5" customHeight="1" thickBot="1" x14ac:dyDescent="0.4">
      <c r="B408" s="55"/>
      <c r="C408" s="56" t="s">
        <v>1139</v>
      </c>
      <c r="D408" s="57">
        <v>290680</v>
      </c>
    </row>
    <row r="409" spans="2:4" ht="15.5" customHeight="1" thickBot="1" x14ac:dyDescent="0.4">
      <c r="B409" s="55"/>
      <c r="C409" s="56" t="s">
        <v>1140</v>
      </c>
      <c r="D409" s="57">
        <v>2000</v>
      </c>
    </row>
    <row r="410" spans="2:4" ht="15.5" customHeight="1" thickBot="1" x14ac:dyDescent="0.4">
      <c r="B410" s="52"/>
      <c r="C410" s="53" t="s">
        <v>1141</v>
      </c>
      <c r="D410" s="54">
        <v>2555518</v>
      </c>
    </row>
    <row r="411" spans="2:4" ht="15.5" customHeight="1" thickBot="1" x14ac:dyDescent="0.4">
      <c r="B411" s="55"/>
      <c r="C411" s="56" t="s">
        <v>1142</v>
      </c>
      <c r="D411" s="57">
        <v>2366811</v>
      </c>
    </row>
    <row r="412" spans="2:4" ht="15.5" customHeight="1" thickBot="1" x14ac:dyDescent="0.4">
      <c r="B412" s="55"/>
      <c r="C412" s="56" t="s">
        <v>1143</v>
      </c>
      <c r="D412" s="57">
        <v>52164</v>
      </c>
    </row>
    <row r="413" spans="2:4" ht="15.5" customHeight="1" thickBot="1" x14ac:dyDescent="0.4">
      <c r="B413" s="55"/>
      <c r="C413" s="56" t="s">
        <v>1144</v>
      </c>
      <c r="D413" s="57">
        <v>97785</v>
      </c>
    </row>
    <row r="414" spans="2:4" ht="15.5" customHeight="1" thickBot="1" x14ac:dyDescent="0.4">
      <c r="B414" s="55"/>
      <c r="C414" s="56" t="s">
        <v>1145</v>
      </c>
      <c r="D414" s="57">
        <v>15000</v>
      </c>
    </row>
    <row r="415" spans="2:4" ht="15.5" customHeight="1" thickBot="1" x14ac:dyDescent="0.4">
      <c r="B415" s="55"/>
      <c r="C415" s="56" t="s">
        <v>1146</v>
      </c>
      <c r="D415" s="57">
        <v>23758</v>
      </c>
    </row>
    <row r="416" spans="2:4" ht="15.5" customHeight="1" thickBot="1" x14ac:dyDescent="0.4">
      <c r="B416" s="52"/>
      <c r="C416" s="53" t="s">
        <v>1147</v>
      </c>
      <c r="D416" s="54">
        <v>5152272</v>
      </c>
    </row>
    <row r="417" spans="2:4" ht="15.5" customHeight="1" thickBot="1" x14ac:dyDescent="0.4">
      <c r="B417" s="55"/>
      <c r="C417" s="56" t="s">
        <v>1148</v>
      </c>
      <c r="D417" s="57">
        <v>4829783</v>
      </c>
    </row>
    <row r="418" spans="2:4" ht="15.5" customHeight="1" thickBot="1" x14ac:dyDescent="0.4">
      <c r="B418" s="55"/>
      <c r="C418" s="56" t="s">
        <v>1149</v>
      </c>
      <c r="D418" s="57">
        <v>60331</v>
      </c>
    </row>
    <row r="419" spans="2:4" ht="15.5" customHeight="1" thickBot="1" x14ac:dyDescent="0.4">
      <c r="B419" s="55"/>
      <c r="C419" s="56" t="s">
        <v>1150</v>
      </c>
      <c r="D419" s="57">
        <v>60000</v>
      </c>
    </row>
    <row r="420" spans="2:4" ht="15.5" customHeight="1" thickBot="1" x14ac:dyDescent="0.4">
      <c r="B420" s="55"/>
      <c r="C420" s="56" t="s">
        <v>1151</v>
      </c>
      <c r="D420" s="57">
        <v>202158</v>
      </c>
    </row>
    <row r="421" spans="2:4" ht="15.5" customHeight="1" thickBot="1" x14ac:dyDescent="0.4">
      <c r="B421" s="52"/>
      <c r="C421" s="53" t="s">
        <v>1152</v>
      </c>
      <c r="D421" s="54">
        <v>77376</v>
      </c>
    </row>
    <row r="422" spans="2:4" ht="15.5" customHeight="1" thickBot="1" x14ac:dyDescent="0.4">
      <c r="B422" s="55"/>
      <c r="C422" s="56" t="s">
        <v>1153</v>
      </c>
      <c r="D422" s="57">
        <v>77376</v>
      </c>
    </row>
    <row r="423" spans="2:4" ht="15.5" customHeight="1" thickBot="1" x14ac:dyDescent="0.4">
      <c r="B423" s="52">
        <v>18</v>
      </c>
      <c r="C423" s="53" t="s">
        <v>109</v>
      </c>
      <c r="D423" s="54">
        <v>7025334</v>
      </c>
    </row>
    <row r="424" spans="2:4" ht="15.5" customHeight="1" thickBot="1" x14ac:dyDescent="0.4">
      <c r="B424" s="52"/>
      <c r="C424" s="53" t="s">
        <v>1154</v>
      </c>
      <c r="D424" s="54">
        <v>6753094</v>
      </c>
    </row>
    <row r="425" spans="2:4" ht="15.5" customHeight="1" thickBot="1" x14ac:dyDescent="0.4">
      <c r="B425" s="55"/>
      <c r="C425" s="56" t="s">
        <v>1155</v>
      </c>
      <c r="D425" s="57">
        <v>20600</v>
      </c>
    </row>
    <row r="426" spans="2:4" ht="15.5" customHeight="1" thickBot="1" x14ac:dyDescent="0.4">
      <c r="B426" s="55"/>
      <c r="C426" s="56" t="s">
        <v>1156</v>
      </c>
      <c r="D426" s="57">
        <v>12500</v>
      </c>
    </row>
    <row r="427" spans="2:4" ht="15.5" customHeight="1" thickBot="1" x14ac:dyDescent="0.4">
      <c r="B427" s="55"/>
      <c r="C427" s="56" t="s">
        <v>1157</v>
      </c>
      <c r="D427" s="57">
        <v>43000</v>
      </c>
    </row>
    <row r="428" spans="2:4" ht="15.5" customHeight="1" thickBot="1" x14ac:dyDescent="0.4">
      <c r="B428" s="55"/>
      <c r="C428" s="56" t="s">
        <v>1158</v>
      </c>
      <c r="D428" s="57">
        <v>316330</v>
      </c>
    </row>
    <row r="429" spans="2:4" ht="15.5" customHeight="1" thickBot="1" x14ac:dyDescent="0.4">
      <c r="B429" s="55"/>
      <c r="C429" s="56" t="s">
        <v>1159</v>
      </c>
      <c r="D429" s="57">
        <v>56847</v>
      </c>
    </row>
    <row r="430" spans="2:4" ht="15.5" customHeight="1" thickBot="1" x14ac:dyDescent="0.4">
      <c r="B430" s="55"/>
      <c r="C430" s="56" t="s">
        <v>1160</v>
      </c>
      <c r="D430" s="57">
        <v>688817</v>
      </c>
    </row>
    <row r="431" spans="2:4" ht="15.5" customHeight="1" thickBot="1" x14ac:dyDescent="0.4">
      <c r="B431" s="55"/>
      <c r="C431" s="56" t="s">
        <v>1161</v>
      </c>
      <c r="D431" s="57">
        <v>1565000</v>
      </c>
    </row>
    <row r="432" spans="2:4" ht="15.5" customHeight="1" thickBot="1" x14ac:dyDescent="0.4">
      <c r="B432" s="55"/>
      <c r="C432" s="56" t="s">
        <v>1162</v>
      </c>
      <c r="D432" s="57">
        <v>4050000</v>
      </c>
    </row>
    <row r="433" spans="2:4" ht="15.5" customHeight="1" thickBot="1" x14ac:dyDescent="0.4">
      <c r="B433" s="52"/>
      <c r="C433" s="53" t="s">
        <v>1163</v>
      </c>
      <c r="D433" s="54">
        <v>272240</v>
      </c>
    </row>
    <row r="434" spans="2:4" ht="15.5" customHeight="1" thickBot="1" x14ac:dyDescent="0.4">
      <c r="B434" s="55"/>
      <c r="C434" s="56" t="s">
        <v>1164</v>
      </c>
      <c r="D434" s="57">
        <v>169873</v>
      </c>
    </row>
    <row r="435" spans="2:4" ht="15.5" customHeight="1" thickBot="1" x14ac:dyDescent="0.4">
      <c r="B435" s="55"/>
      <c r="C435" s="56" t="s">
        <v>1165</v>
      </c>
      <c r="D435" s="57">
        <v>53792</v>
      </c>
    </row>
    <row r="436" spans="2:4" ht="15.5" customHeight="1" thickBot="1" x14ac:dyDescent="0.4">
      <c r="B436" s="55"/>
      <c r="C436" s="56" t="s">
        <v>1166</v>
      </c>
      <c r="D436" s="57">
        <v>30642</v>
      </c>
    </row>
    <row r="437" spans="2:4" ht="15.5" customHeight="1" thickBot="1" x14ac:dyDescent="0.4">
      <c r="B437" s="55"/>
      <c r="C437" s="56" t="s">
        <v>1167</v>
      </c>
      <c r="D437" s="57">
        <v>13559</v>
      </c>
    </row>
    <row r="438" spans="2:4" ht="15.5" customHeight="1" thickBot="1" x14ac:dyDescent="0.4">
      <c r="B438" s="55"/>
      <c r="C438" s="56" t="s">
        <v>1168</v>
      </c>
      <c r="D438" s="57">
        <v>4374</v>
      </c>
    </row>
    <row r="439" spans="2:4" ht="15.5" customHeight="1" thickBot="1" x14ac:dyDescent="0.4">
      <c r="B439" s="52">
        <v>19</v>
      </c>
      <c r="C439" s="53" t="s">
        <v>1169</v>
      </c>
      <c r="D439" s="54">
        <v>5241801</v>
      </c>
    </row>
    <row r="440" spans="2:4" ht="15.5" customHeight="1" thickBot="1" x14ac:dyDescent="0.4">
      <c r="B440" s="55"/>
      <c r="C440" s="56" t="s">
        <v>1170</v>
      </c>
      <c r="D440" s="57">
        <v>2560937</v>
      </c>
    </row>
    <row r="441" spans="2:4" ht="15.5" customHeight="1" thickBot="1" x14ac:dyDescent="0.4">
      <c r="B441" s="55"/>
      <c r="C441" s="56" t="s">
        <v>1171</v>
      </c>
      <c r="D441" s="57">
        <v>430864</v>
      </c>
    </row>
    <row r="442" spans="2:4" ht="15.5" customHeight="1" thickBot="1" x14ac:dyDescent="0.4">
      <c r="B442" s="55"/>
      <c r="C442" s="56" t="s">
        <v>1172</v>
      </c>
      <c r="D442" s="57">
        <v>1600000</v>
      </c>
    </row>
    <row r="443" spans="2:4" ht="15.5" customHeight="1" thickBot="1" x14ac:dyDescent="0.4">
      <c r="B443" s="55"/>
      <c r="C443" s="56" t="s">
        <v>1173</v>
      </c>
      <c r="D443" s="57">
        <v>650000</v>
      </c>
    </row>
    <row r="444" spans="2:4" ht="15.5" customHeight="1" thickBot="1" x14ac:dyDescent="0.4">
      <c r="B444" s="52">
        <v>20</v>
      </c>
      <c r="C444" s="53" t="s">
        <v>118</v>
      </c>
      <c r="D444" s="54">
        <v>21851580</v>
      </c>
    </row>
    <row r="445" spans="2:4" ht="15.5" customHeight="1" thickBot="1" x14ac:dyDescent="0.4">
      <c r="B445" s="52"/>
      <c r="C445" s="53" t="s">
        <v>1174</v>
      </c>
      <c r="D445" s="54">
        <v>20618509</v>
      </c>
    </row>
    <row r="446" spans="2:4" ht="15.5" customHeight="1" thickBot="1" x14ac:dyDescent="0.4">
      <c r="B446" s="55"/>
      <c r="C446" s="56" t="s">
        <v>1175</v>
      </c>
      <c r="D446" s="57">
        <v>645033</v>
      </c>
    </row>
    <row r="447" spans="2:4" ht="15.5" customHeight="1" thickBot="1" x14ac:dyDescent="0.4">
      <c r="B447" s="55"/>
      <c r="C447" s="56" t="s">
        <v>1176</v>
      </c>
      <c r="D447" s="57">
        <v>513714</v>
      </c>
    </row>
    <row r="448" spans="2:4" ht="15.5" customHeight="1" thickBot="1" x14ac:dyDescent="0.4">
      <c r="B448" s="55"/>
      <c r="C448" s="56" t="s">
        <v>1177</v>
      </c>
      <c r="D448" s="57">
        <v>2064035</v>
      </c>
    </row>
    <row r="449" spans="2:4" ht="15.5" customHeight="1" thickBot="1" x14ac:dyDescent="0.4">
      <c r="B449" s="55"/>
      <c r="C449" s="56" t="s">
        <v>1178</v>
      </c>
      <c r="D449" s="57">
        <v>1167318</v>
      </c>
    </row>
    <row r="450" spans="2:4" ht="15.5" customHeight="1" thickBot="1" x14ac:dyDescent="0.4">
      <c r="B450" s="55"/>
      <c r="C450" s="56" t="s">
        <v>1179</v>
      </c>
      <c r="D450" s="57">
        <v>96825</v>
      </c>
    </row>
    <row r="451" spans="2:4" ht="15.5" customHeight="1" thickBot="1" x14ac:dyDescent="0.4">
      <c r="B451" s="55"/>
      <c r="C451" s="56" t="s">
        <v>1180</v>
      </c>
      <c r="D451" s="57">
        <v>298094</v>
      </c>
    </row>
    <row r="452" spans="2:4" ht="15.5" customHeight="1" thickBot="1" x14ac:dyDescent="0.4">
      <c r="B452" s="55"/>
      <c r="C452" s="56" t="s">
        <v>1181</v>
      </c>
      <c r="D452" s="57">
        <v>282131</v>
      </c>
    </row>
    <row r="453" spans="2:4" ht="15.5" customHeight="1" thickBot="1" x14ac:dyDescent="0.4">
      <c r="B453" s="55"/>
      <c r="C453" s="56" t="s">
        <v>1182</v>
      </c>
      <c r="D453" s="57">
        <v>3510000</v>
      </c>
    </row>
    <row r="454" spans="2:4" ht="15.5" customHeight="1" thickBot="1" x14ac:dyDescent="0.4">
      <c r="B454" s="55"/>
      <c r="C454" s="56" t="s">
        <v>1183</v>
      </c>
      <c r="D454" s="57">
        <v>298143</v>
      </c>
    </row>
    <row r="455" spans="2:4" ht="15.5" customHeight="1" thickBot="1" x14ac:dyDescent="0.4">
      <c r="B455" s="55"/>
      <c r="C455" s="56" t="s">
        <v>1184</v>
      </c>
      <c r="D455" s="57">
        <v>140000</v>
      </c>
    </row>
    <row r="456" spans="2:4" ht="15.5" customHeight="1" thickBot="1" x14ac:dyDescent="0.4">
      <c r="B456" s="55"/>
      <c r="C456" s="56" t="s">
        <v>1185</v>
      </c>
      <c r="D456" s="57">
        <v>1579565</v>
      </c>
    </row>
    <row r="457" spans="2:4" ht="15.5" customHeight="1" thickBot="1" x14ac:dyDescent="0.4">
      <c r="B457" s="55"/>
      <c r="C457" s="56" t="s">
        <v>1186</v>
      </c>
      <c r="D457" s="57">
        <v>154100</v>
      </c>
    </row>
    <row r="458" spans="2:4" ht="15.5" customHeight="1" thickBot="1" x14ac:dyDescent="0.4">
      <c r="B458" s="55"/>
      <c r="C458" s="56" t="s">
        <v>1187</v>
      </c>
      <c r="D458" s="57">
        <v>47400</v>
      </c>
    </row>
    <row r="459" spans="2:4" ht="15.5" customHeight="1" thickBot="1" x14ac:dyDescent="0.4">
      <c r="B459" s="55"/>
      <c r="C459" s="56" t="s">
        <v>1188</v>
      </c>
      <c r="D459" s="57">
        <v>3725500</v>
      </c>
    </row>
    <row r="460" spans="2:4" ht="15.5" customHeight="1" thickBot="1" x14ac:dyDescent="0.4">
      <c r="B460" s="55"/>
      <c r="C460" s="56" t="s">
        <v>1189</v>
      </c>
      <c r="D460" s="57">
        <v>307151</v>
      </c>
    </row>
    <row r="461" spans="2:4" ht="15.5" customHeight="1" thickBot="1" x14ac:dyDescent="0.4">
      <c r="B461" s="55"/>
      <c r="C461" s="56" t="s">
        <v>1190</v>
      </c>
      <c r="D461" s="57">
        <v>2755000</v>
      </c>
    </row>
    <row r="462" spans="2:4" ht="15.5" customHeight="1" thickBot="1" x14ac:dyDescent="0.4">
      <c r="B462" s="55"/>
      <c r="C462" s="56" t="s">
        <v>1191</v>
      </c>
      <c r="D462" s="57">
        <v>1600500</v>
      </c>
    </row>
    <row r="463" spans="2:4" ht="15.5" customHeight="1" thickBot="1" x14ac:dyDescent="0.4">
      <c r="B463" s="55"/>
      <c r="C463" s="56" t="s">
        <v>1192</v>
      </c>
      <c r="D463" s="57">
        <v>200000</v>
      </c>
    </row>
    <row r="464" spans="2:4" ht="15.5" customHeight="1" thickBot="1" x14ac:dyDescent="0.4">
      <c r="B464" s="55"/>
      <c r="C464" s="56" t="s">
        <v>1193</v>
      </c>
      <c r="D464" s="57">
        <v>909000</v>
      </c>
    </row>
    <row r="465" spans="2:4" ht="15.5" customHeight="1" thickBot="1" x14ac:dyDescent="0.4">
      <c r="B465" s="55"/>
      <c r="C465" s="56" t="s">
        <v>1194</v>
      </c>
      <c r="D465" s="57">
        <v>215000</v>
      </c>
    </row>
    <row r="466" spans="2:4" ht="15.5" customHeight="1" thickBot="1" x14ac:dyDescent="0.4">
      <c r="B466" s="55"/>
      <c r="C466" s="56" t="s">
        <v>1195</v>
      </c>
      <c r="D466" s="57">
        <v>10000</v>
      </c>
    </row>
    <row r="467" spans="2:4" ht="15.5" customHeight="1" thickBot="1" x14ac:dyDescent="0.4">
      <c r="B467" s="55"/>
      <c r="C467" s="56" t="s">
        <v>1196</v>
      </c>
      <c r="D467" s="57">
        <v>100000</v>
      </c>
    </row>
    <row r="468" spans="2:4" ht="15.5" customHeight="1" thickBot="1" x14ac:dyDescent="0.4">
      <c r="B468" s="52"/>
      <c r="C468" s="53" t="s">
        <v>1197</v>
      </c>
      <c r="D468" s="54">
        <v>1233071</v>
      </c>
    </row>
    <row r="469" spans="2:4" ht="15.5" customHeight="1" thickBot="1" x14ac:dyDescent="0.4">
      <c r="B469" s="55"/>
      <c r="C469" s="56" t="s">
        <v>1198</v>
      </c>
      <c r="D469" s="57">
        <v>128163</v>
      </c>
    </row>
    <row r="470" spans="2:4" ht="15.5" customHeight="1" thickBot="1" x14ac:dyDescent="0.4">
      <c r="B470" s="55"/>
      <c r="C470" s="56" t="s">
        <v>1199</v>
      </c>
      <c r="D470" s="57">
        <v>1104908</v>
      </c>
    </row>
    <row r="471" spans="2:4" ht="15.5" customHeight="1" thickBot="1" x14ac:dyDescent="0.4">
      <c r="B471" s="52">
        <v>21</v>
      </c>
      <c r="C471" s="53" t="s">
        <v>127</v>
      </c>
      <c r="D471" s="54">
        <v>4454924</v>
      </c>
    </row>
    <row r="472" spans="2:4" ht="15.5" customHeight="1" thickBot="1" x14ac:dyDescent="0.4">
      <c r="B472" s="55"/>
      <c r="C472" s="56" t="s">
        <v>1200</v>
      </c>
      <c r="D472" s="57">
        <v>419387</v>
      </c>
    </row>
    <row r="473" spans="2:4" ht="15.5" customHeight="1" thickBot="1" x14ac:dyDescent="0.4">
      <c r="B473" s="55"/>
      <c r="C473" s="56" t="s">
        <v>1201</v>
      </c>
      <c r="D473" s="57">
        <v>118000</v>
      </c>
    </row>
    <row r="474" spans="2:4" ht="15.5" customHeight="1" thickBot="1" x14ac:dyDescent="0.4">
      <c r="B474" s="55"/>
      <c r="C474" s="56" t="s">
        <v>1202</v>
      </c>
      <c r="D474" s="57">
        <v>25000</v>
      </c>
    </row>
    <row r="475" spans="2:4" ht="15.5" customHeight="1" thickBot="1" x14ac:dyDescent="0.4">
      <c r="B475" s="55"/>
      <c r="C475" s="56" t="s">
        <v>1203</v>
      </c>
      <c r="D475" s="57">
        <v>1432723</v>
      </c>
    </row>
    <row r="476" spans="2:4" ht="15.5" customHeight="1" thickBot="1" x14ac:dyDescent="0.4">
      <c r="B476" s="55"/>
      <c r="C476" s="56" t="s">
        <v>1204</v>
      </c>
      <c r="D476" s="57">
        <v>600000</v>
      </c>
    </row>
    <row r="477" spans="2:4" ht="15.5" customHeight="1" thickBot="1" x14ac:dyDescent="0.4">
      <c r="B477" s="55"/>
      <c r="C477" s="56" t="s">
        <v>1205</v>
      </c>
      <c r="D477" s="57">
        <v>184294</v>
      </c>
    </row>
    <row r="478" spans="2:4" ht="15.5" customHeight="1" thickBot="1" x14ac:dyDescent="0.4">
      <c r="B478" s="55"/>
      <c r="C478" s="56" t="s">
        <v>1206</v>
      </c>
      <c r="D478" s="57">
        <v>1077600</v>
      </c>
    </row>
    <row r="479" spans="2:4" ht="15.5" customHeight="1" thickBot="1" x14ac:dyDescent="0.4">
      <c r="B479" s="55"/>
      <c r="C479" s="56" t="s">
        <v>1207</v>
      </c>
      <c r="D479" s="57">
        <v>361000</v>
      </c>
    </row>
    <row r="480" spans="2:4" ht="15.5" customHeight="1" thickBot="1" x14ac:dyDescent="0.4">
      <c r="B480" s="55"/>
      <c r="C480" s="56" t="s">
        <v>1208</v>
      </c>
      <c r="D480" s="57">
        <v>25328</v>
      </c>
    </row>
    <row r="481" spans="2:4" ht="15.5" customHeight="1" thickBot="1" x14ac:dyDescent="0.4">
      <c r="B481" s="55"/>
      <c r="C481" s="56" t="s">
        <v>1209</v>
      </c>
      <c r="D481" s="57">
        <v>140000</v>
      </c>
    </row>
    <row r="482" spans="2:4" ht="15.5" customHeight="1" thickBot="1" x14ac:dyDescent="0.4">
      <c r="B482" s="55"/>
      <c r="C482" s="56" t="s">
        <v>1210</v>
      </c>
      <c r="D482" s="57">
        <v>71592</v>
      </c>
    </row>
    <row r="483" spans="2:4" ht="15.5" customHeight="1" thickBot="1" x14ac:dyDescent="0.4">
      <c r="B483" s="52">
        <v>22</v>
      </c>
      <c r="C483" s="53" t="s">
        <v>131</v>
      </c>
      <c r="D483" s="54">
        <v>76964552</v>
      </c>
    </row>
    <row r="484" spans="2:4" ht="15.5" customHeight="1" thickBot="1" x14ac:dyDescent="0.4">
      <c r="B484" s="52"/>
      <c r="C484" s="53" t="s">
        <v>1211</v>
      </c>
      <c r="D484" s="54">
        <v>74693861</v>
      </c>
    </row>
    <row r="485" spans="2:4" ht="15.5" customHeight="1" thickBot="1" x14ac:dyDescent="0.4">
      <c r="B485" s="55"/>
      <c r="C485" s="56" t="s">
        <v>1212</v>
      </c>
      <c r="D485" s="57">
        <v>31929785</v>
      </c>
    </row>
    <row r="486" spans="2:4" ht="15.5" customHeight="1" thickBot="1" x14ac:dyDescent="0.4">
      <c r="B486" s="55"/>
      <c r="C486" s="56" t="s">
        <v>1213</v>
      </c>
      <c r="D486" s="57">
        <v>30402263</v>
      </c>
    </row>
    <row r="487" spans="2:4" ht="15.5" customHeight="1" thickBot="1" x14ac:dyDescent="0.4">
      <c r="B487" s="55"/>
      <c r="C487" s="56" t="s">
        <v>1214</v>
      </c>
      <c r="D487" s="57">
        <v>1426106</v>
      </c>
    </row>
    <row r="488" spans="2:4" ht="15.5" customHeight="1" thickBot="1" x14ac:dyDescent="0.4">
      <c r="B488" s="55"/>
      <c r="C488" s="56" t="s">
        <v>1215</v>
      </c>
      <c r="D488" s="57">
        <v>369108</v>
      </c>
    </row>
    <row r="489" spans="2:4" ht="15.5" customHeight="1" thickBot="1" x14ac:dyDescent="0.4">
      <c r="B489" s="55"/>
      <c r="C489" s="56" t="s">
        <v>1216</v>
      </c>
      <c r="D489" s="57">
        <v>146184</v>
      </c>
    </row>
    <row r="490" spans="2:4" ht="15.5" customHeight="1" thickBot="1" x14ac:dyDescent="0.4">
      <c r="B490" s="55"/>
      <c r="C490" s="56" t="s">
        <v>1217</v>
      </c>
      <c r="D490" s="57">
        <v>128813</v>
      </c>
    </row>
    <row r="491" spans="2:4" ht="15.5" customHeight="1" thickBot="1" x14ac:dyDescent="0.4">
      <c r="B491" s="55"/>
      <c r="C491" s="56" t="s">
        <v>1218</v>
      </c>
      <c r="D491" s="57">
        <v>1038000</v>
      </c>
    </row>
    <row r="492" spans="2:4" ht="15.5" customHeight="1" thickBot="1" x14ac:dyDescent="0.4">
      <c r="B492" s="55"/>
      <c r="C492" s="56" t="s">
        <v>1219</v>
      </c>
      <c r="D492" s="57">
        <v>30557</v>
      </c>
    </row>
    <row r="493" spans="2:4" ht="15.5" customHeight="1" thickBot="1" x14ac:dyDescent="0.4">
      <c r="B493" s="55"/>
      <c r="C493" s="56" t="s">
        <v>1220</v>
      </c>
      <c r="D493" s="57">
        <v>82037</v>
      </c>
    </row>
    <row r="494" spans="2:4" ht="15.5" customHeight="1" thickBot="1" x14ac:dyDescent="0.4">
      <c r="B494" s="55"/>
      <c r="C494" s="56" t="s">
        <v>1221</v>
      </c>
      <c r="D494" s="57">
        <v>690000</v>
      </c>
    </row>
    <row r="495" spans="2:4" ht="15.5" customHeight="1" thickBot="1" x14ac:dyDescent="0.4">
      <c r="B495" s="55"/>
      <c r="C495" s="56" t="s">
        <v>1222</v>
      </c>
      <c r="D495" s="57">
        <v>1943400</v>
      </c>
    </row>
    <row r="496" spans="2:4" ht="15.5" customHeight="1" thickBot="1" x14ac:dyDescent="0.4">
      <c r="B496" s="55"/>
      <c r="C496" s="56" t="s">
        <v>1223</v>
      </c>
      <c r="D496" s="57">
        <v>2367233</v>
      </c>
    </row>
    <row r="497" spans="2:4" ht="15.5" customHeight="1" thickBot="1" x14ac:dyDescent="0.4">
      <c r="B497" s="55"/>
      <c r="C497" s="56" t="s">
        <v>1224</v>
      </c>
      <c r="D497" s="57">
        <v>69709</v>
      </c>
    </row>
    <row r="498" spans="2:4" ht="15.5" customHeight="1" thickBot="1" x14ac:dyDescent="0.4">
      <c r="B498" s="55"/>
      <c r="C498" s="56" t="s">
        <v>1225</v>
      </c>
      <c r="D498" s="57">
        <v>1025200</v>
      </c>
    </row>
    <row r="499" spans="2:4" ht="15.5" customHeight="1" thickBot="1" x14ac:dyDescent="0.4">
      <c r="B499" s="55"/>
      <c r="C499" s="56" t="s">
        <v>1226</v>
      </c>
      <c r="D499" s="57">
        <v>1550000</v>
      </c>
    </row>
    <row r="500" spans="2:4" ht="15.5" customHeight="1" thickBot="1" x14ac:dyDescent="0.4">
      <c r="B500" s="55"/>
      <c r="C500" s="56" t="s">
        <v>1227</v>
      </c>
      <c r="D500" s="57">
        <v>45000</v>
      </c>
    </row>
    <row r="501" spans="2:4" ht="15.5" customHeight="1" thickBot="1" x14ac:dyDescent="0.4">
      <c r="B501" s="55"/>
      <c r="C501" s="56" t="s">
        <v>1228</v>
      </c>
      <c r="D501" s="57">
        <v>299000</v>
      </c>
    </row>
    <row r="502" spans="2:4" ht="15.5" customHeight="1" thickBot="1" x14ac:dyDescent="0.4">
      <c r="B502" s="55"/>
      <c r="C502" s="56" t="s">
        <v>1229</v>
      </c>
      <c r="D502" s="57">
        <v>1000000</v>
      </c>
    </row>
    <row r="503" spans="2:4" ht="15.5" customHeight="1" thickBot="1" x14ac:dyDescent="0.4">
      <c r="B503" s="55"/>
      <c r="C503" s="56" t="s">
        <v>1230</v>
      </c>
      <c r="D503" s="57">
        <v>151466</v>
      </c>
    </row>
    <row r="504" spans="2:4" ht="15.5" customHeight="1" thickBot="1" x14ac:dyDescent="0.4">
      <c r="B504" s="52"/>
      <c r="C504" s="53" t="s">
        <v>1231</v>
      </c>
      <c r="D504" s="54">
        <v>2270691</v>
      </c>
    </row>
    <row r="505" spans="2:4" ht="15.5" customHeight="1" thickBot="1" x14ac:dyDescent="0.4">
      <c r="B505" s="55"/>
      <c r="C505" s="56" t="s">
        <v>1232</v>
      </c>
      <c r="D505" s="57">
        <v>87679</v>
      </c>
    </row>
    <row r="506" spans="2:4" ht="15.5" customHeight="1" thickBot="1" x14ac:dyDescent="0.4">
      <c r="B506" s="55"/>
      <c r="C506" s="56" t="s">
        <v>1233</v>
      </c>
      <c r="D506" s="57">
        <v>136278</v>
      </c>
    </row>
    <row r="507" spans="2:4" ht="15.5" customHeight="1" thickBot="1" x14ac:dyDescent="0.4">
      <c r="B507" s="55"/>
      <c r="C507" s="56" t="s">
        <v>1234</v>
      </c>
      <c r="D507" s="57">
        <v>28037</v>
      </c>
    </row>
    <row r="508" spans="2:4" ht="15.5" customHeight="1" thickBot="1" x14ac:dyDescent="0.4">
      <c r="B508" s="55"/>
      <c r="C508" s="56" t="s">
        <v>1235</v>
      </c>
      <c r="D508" s="57">
        <v>104844</v>
      </c>
    </row>
    <row r="509" spans="2:4" ht="15.5" customHeight="1" thickBot="1" x14ac:dyDescent="0.4">
      <c r="B509" s="55"/>
      <c r="C509" s="56" t="s">
        <v>1236</v>
      </c>
      <c r="D509" s="57">
        <v>1561014</v>
      </c>
    </row>
    <row r="510" spans="2:4" ht="15.5" customHeight="1" thickBot="1" x14ac:dyDescent="0.4">
      <c r="B510" s="55"/>
      <c r="C510" s="56" t="s">
        <v>1237</v>
      </c>
      <c r="D510" s="57">
        <v>156845</v>
      </c>
    </row>
    <row r="511" spans="2:4" ht="15.5" customHeight="1" thickBot="1" x14ac:dyDescent="0.4">
      <c r="B511" s="55"/>
      <c r="C511" s="56" t="s">
        <v>1238</v>
      </c>
      <c r="D511" s="57">
        <v>195994</v>
      </c>
    </row>
    <row r="512" spans="2:4" ht="15.5" customHeight="1" thickBot="1" x14ac:dyDescent="0.4">
      <c r="B512" s="52">
        <v>23</v>
      </c>
      <c r="C512" s="53" t="s">
        <v>136</v>
      </c>
      <c r="D512" s="54">
        <v>22044754</v>
      </c>
    </row>
    <row r="513" spans="2:4" ht="15.5" customHeight="1" thickBot="1" x14ac:dyDescent="0.4">
      <c r="B513" s="55"/>
      <c r="C513" s="56" t="s">
        <v>1239</v>
      </c>
      <c r="D513" s="57">
        <v>622925</v>
      </c>
    </row>
    <row r="514" spans="2:4" ht="15.5" customHeight="1" thickBot="1" x14ac:dyDescent="0.4">
      <c r="B514" s="55"/>
      <c r="C514" s="56" t="s">
        <v>1240</v>
      </c>
      <c r="D514" s="57">
        <v>1066073</v>
      </c>
    </row>
    <row r="515" spans="2:4" ht="15.5" customHeight="1" thickBot="1" x14ac:dyDescent="0.4">
      <c r="B515" s="55"/>
      <c r="C515" s="56" t="s">
        <v>1241</v>
      </c>
      <c r="D515" s="57">
        <v>165256</v>
      </c>
    </row>
    <row r="516" spans="2:4" ht="15.5" customHeight="1" thickBot="1" x14ac:dyDescent="0.4">
      <c r="B516" s="55"/>
      <c r="C516" s="56" t="s">
        <v>1242</v>
      </c>
      <c r="D516" s="57">
        <v>133940</v>
      </c>
    </row>
    <row r="517" spans="2:4" ht="15.5" customHeight="1" thickBot="1" x14ac:dyDescent="0.4">
      <c r="B517" s="55"/>
      <c r="C517" s="56" t="s">
        <v>1243</v>
      </c>
      <c r="D517" s="57">
        <v>9933</v>
      </c>
    </row>
    <row r="518" spans="2:4" ht="15.5" customHeight="1" thickBot="1" x14ac:dyDescent="0.4">
      <c r="B518" s="55"/>
      <c r="C518" s="56" t="s">
        <v>1244</v>
      </c>
      <c r="D518" s="57">
        <v>183349</v>
      </c>
    </row>
    <row r="519" spans="2:4" ht="15.5" customHeight="1" thickBot="1" x14ac:dyDescent="0.4">
      <c r="B519" s="55"/>
      <c r="C519" s="56" t="s">
        <v>1245</v>
      </c>
      <c r="D519" s="57">
        <v>52778</v>
      </c>
    </row>
    <row r="520" spans="2:4" ht="15.5" customHeight="1" thickBot="1" x14ac:dyDescent="0.4">
      <c r="B520" s="55"/>
      <c r="C520" s="56" t="s">
        <v>1246</v>
      </c>
      <c r="D520" s="57">
        <v>615698</v>
      </c>
    </row>
    <row r="521" spans="2:4" ht="15.5" customHeight="1" thickBot="1" x14ac:dyDescent="0.4">
      <c r="B521" s="55"/>
      <c r="C521" s="56" t="s">
        <v>1247</v>
      </c>
      <c r="D521" s="57">
        <v>15000</v>
      </c>
    </row>
    <row r="522" spans="2:4" ht="15.5" customHeight="1" thickBot="1" x14ac:dyDescent="0.4">
      <c r="B522" s="55"/>
      <c r="C522" s="56" t="s">
        <v>1248</v>
      </c>
      <c r="D522" s="57">
        <v>6982048</v>
      </c>
    </row>
    <row r="523" spans="2:4" ht="15.5" customHeight="1" thickBot="1" x14ac:dyDescent="0.4">
      <c r="B523" s="55"/>
      <c r="C523" s="56" t="s">
        <v>1249</v>
      </c>
      <c r="D523" s="57">
        <v>167000</v>
      </c>
    </row>
    <row r="524" spans="2:4" ht="15.5" customHeight="1" thickBot="1" x14ac:dyDescent="0.4">
      <c r="B524" s="55"/>
      <c r="C524" s="56" t="s">
        <v>1250</v>
      </c>
      <c r="D524" s="57">
        <v>36200</v>
      </c>
    </row>
    <row r="525" spans="2:4" ht="15.5" customHeight="1" thickBot="1" x14ac:dyDescent="0.4">
      <c r="B525" s="55"/>
      <c r="C525" s="56" t="s">
        <v>1251</v>
      </c>
      <c r="D525" s="57">
        <v>174200</v>
      </c>
    </row>
    <row r="526" spans="2:4" ht="15.5" customHeight="1" thickBot="1" x14ac:dyDescent="0.4">
      <c r="B526" s="55"/>
      <c r="C526" s="56" t="s">
        <v>1252</v>
      </c>
      <c r="D526" s="57">
        <v>344398</v>
      </c>
    </row>
    <row r="527" spans="2:4" ht="15.5" customHeight="1" thickBot="1" x14ac:dyDescent="0.4">
      <c r="B527" s="55"/>
      <c r="C527" s="56" t="s">
        <v>1253</v>
      </c>
      <c r="D527" s="57">
        <v>204160</v>
      </c>
    </row>
    <row r="528" spans="2:4" ht="15.5" customHeight="1" thickBot="1" x14ac:dyDescent="0.4">
      <c r="B528" s="55"/>
      <c r="C528" s="56" t="s">
        <v>1254</v>
      </c>
      <c r="D528" s="57">
        <v>46913</v>
      </c>
    </row>
    <row r="529" spans="2:4" ht="15.5" customHeight="1" thickBot="1" x14ac:dyDescent="0.4">
      <c r="B529" s="55"/>
      <c r="C529" s="56" t="s">
        <v>1255</v>
      </c>
      <c r="D529" s="57">
        <v>3783297</v>
      </c>
    </row>
    <row r="530" spans="2:4" ht="15.5" customHeight="1" thickBot="1" x14ac:dyDescent="0.4">
      <c r="B530" s="55"/>
      <c r="C530" s="56" t="s">
        <v>1256</v>
      </c>
      <c r="D530" s="57">
        <v>4088310</v>
      </c>
    </row>
    <row r="531" spans="2:4" ht="15.5" customHeight="1" thickBot="1" x14ac:dyDescent="0.4">
      <c r="B531" s="55"/>
      <c r="C531" s="56" t="s">
        <v>1257</v>
      </c>
      <c r="D531" s="57">
        <v>42330</v>
      </c>
    </row>
    <row r="532" spans="2:4" ht="15.5" customHeight="1" thickBot="1" x14ac:dyDescent="0.4">
      <c r="B532" s="55"/>
      <c r="C532" s="56" t="s">
        <v>1258</v>
      </c>
      <c r="D532" s="57">
        <v>24116</v>
      </c>
    </row>
    <row r="533" spans="2:4" ht="15.5" customHeight="1" thickBot="1" x14ac:dyDescent="0.4">
      <c r="B533" s="55"/>
      <c r="C533" s="56" t="s">
        <v>1259</v>
      </c>
      <c r="D533" s="57">
        <v>1529</v>
      </c>
    </row>
    <row r="534" spans="2:4" ht="15.5" customHeight="1" thickBot="1" x14ac:dyDescent="0.4">
      <c r="B534" s="55"/>
      <c r="C534" s="56" t="s">
        <v>1260</v>
      </c>
      <c r="D534" s="57">
        <v>125915</v>
      </c>
    </row>
    <row r="535" spans="2:4" ht="15.5" customHeight="1" thickBot="1" x14ac:dyDescent="0.4">
      <c r="B535" s="55"/>
      <c r="C535" s="56" t="s">
        <v>1261</v>
      </c>
      <c r="D535" s="57">
        <v>2134808</v>
      </c>
    </row>
    <row r="536" spans="2:4" ht="15.5" customHeight="1" thickBot="1" x14ac:dyDescent="0.4">
      <c r="B536" s="55"/>
      <c r="C536" s="56" t="s">
        <v>1262</v>
      </c>
      <c r="D536" s="57">
        <v>713664</v>
      </c>
    </row>
    <row r="537" spans="2:4" ht="15.5" customHeight="1" thickBot="1" x14ac:dyDescent="0.4">
      <c r="B537" s="55"/>
      <c r="C537" s="56" t="s">
        <v>1263</v>
      </c>
      <c r="D537" s="57">
        <v>1177</v>
      </c>
    </row>
    <row r="538" spans="2:4" ht="15.5" customHeight="1" thickBot="1" x14ac:dyDescent="0.4">
      <c r="B538" s="55"/>
      <c r="C538" s="56" t="s">
        <v>1264</v>
      </c>
      <c r="D538" s="57">
        <v>73237</v>
      </c>
    </row>
    <row r="539" spans="2:4" ht="15.5" customHeight="1" thickBot="1" x14ac:dyDescent="0.4">
      <c r="B539" s="55"/>
      <c r="C539" s="56" t="s">
        <v>1265</v>
      </c>
      <c r="D539" s="57">
        <v>15000</v>
      </c>
    </row>
    <row r="540" spans="2:4" ht="15.5" customHeight="1" thickBot="1" x14ac:dyDescent="0.4">
      <c r="B540" s="55"/>
      <c r="C540" s="56" t="s">
        <v>1266</v>
      </c>
      <c r="D540" s="57">
        <v>101500</v>
      </c>
    </row>
    <row r="541" spans="2:4" ht="15.5" customHeight="1" thickBot="1" x14ac:dyDescent="0.4">
      <c r="B541" s="55"/>
      <c r="C541" s="56" t="s">
        <v>1267</v>
      </c>
      <c r="D541" s="57">
        <v>120000</v>
      </c>
    </row>
    <row r="542" spans="2:4" ht="15.5" customHeight="1" thickBot="1" x14ac:dyDescent="0.4">
      <c r="B542" s="52">
        <v>24</v>
      </c>
      <c r="C542" s="53" t="s">
        <v>142</v>
      </c>
      <c r="D542" s="54">
        <v>9344901</v>
      </c>
    </row>
    <row r="543" spans="2:4" ht="15.5" customHeight="1" thickBot="1" x14ac:dyDescent="0.4">
      <c r="B543" s="52"/>
      <c r="C543" s="53" t="s">
        <v>1268</v>
      </c>
      <c r="D543" s="54">
        <v>8641459</v>
      </c>
    </row>
    <row r="544" spans="2:4" ht="15.5" customHeight="1" thickBot="1" x14ac:dyDescent="0.4">
      <c r="B544" s="55"/>
      <c r="C544" s="56" t="s">
        <v>1269</v>
      </c>
      <c r="D544" s="57">
        <v>279816</v>
      </c>
    </row>
    <row r="545" spans="2:4" ht="15.5" customHeight="1" thickBot="1" x14ac:dyDescent="0.4">
      <c r="B545" s="55"/>
      <c r="C545" s="56" t="s">
        <v>1270</v>
      </c>
      <c r="D545" s="57">
        <v>3540255</v>
      </c>
    </row>
    <row r="546" spans="2:4" ht="15.5" customHeight="1" thickBot="1" x14ac:dyDescent="0.4">
      <c r="B546" s="55"/>
      <c r="C546" s="56" t="s">
        <v>1271</v>
      </c>
      <c r="D546" s="57">
        <v>997268</v>
      </c>
    </row>
    <row r="547" spans="2:4" ht="15.5" customHeight="1" thickBot="1" x14ac:dyDescent="0.4">
      <c r="B547" s="55"/>
      <c r="C547" s="56" t="s">
        <v>1272</v>
      </c>
      <c r="D547" s="57">
        <v>663677</v>
      </c>
    </row>
    <row r="548" spans="2:4" ht="15.5" customHeight="1" thickBot="1" x14ac:dyDescent="0.4">
      <c r="B548" s="55"/>
      <c r="C548" s="56" t="s">
        <v>1273</v>
      </c>
      <c r="D548" s="57">
        <v>905942</v>
      </c>
    </row>
    <row r="549" spans="2:4" ht="15.5" customHeight="1" thickBot="1" x14ac:dyDescent="0.4">
      <c r="B549" s="55"/>
      <c r="C549" s="56" t="s">
        <v>1274</v>
      </c>
      <c r="D549" s="57">
        <v>67146</v>
      </c>
    </row>
    <row r="550" spans="2:4" ht="15.5" customHeight="1" thickBot="1" x14ac:dyDescent="0.4">
      <c r="B550" s="55"/>
      <c r="C550" s="56" t="s">
        <v>1275</v>
      </c>
      <c r="D550" s="57">
        <v>124613</v>
      </c>
    </row>
    <row r="551" spans="2:4" ht="15.5" customHeight="1" thickBot="1" x14ac:dyDescent="0.4">
      <c r="B551" s="55"/>
      <c r="C551" s="56" t="s">
        <v>1276</v>
      </c>
      <c r="D551" s="57">
        <v>255310</v>
      </c>
    </row>
    <row r="552" spans="2:4" ht="15.5" customHeight="1" thickBot="1" x14ac:dyDescent="0.4">
      <c r="B552" s="55"/>
      <c r="C552" s="56" t="s">
        <v>1277</v>
      </c>
      <c r="D552" s="57">
        <v>5923</v>
      </c>
    </row>
    <row r="553" spans="2:4" ht="15.5" customHeight="1" thickBot="1" x14ac:dyDescent="0.4">
      <c r="B553" s="55"/>
      <c r="C553" s="56" t="s">
        <v>1278</v>
      </c>
      <c r="D553" s="57">
        <v>14000</v>
      </c>
    </row>
    <row r="554" spans="2:4" ht="15.5" customHeight="1" thickBot="1" x14ac:dyDescent="0.4">
      <c r="B554" s="55"/>
      <c r="C554" s="56" t="s">
        <v>1279</v>
      </c>
      <c r="D554" s="57">
        <v>65542</v>
      </c>
    </row>
    <row r="555" spans="2:4" ht="15.5" customHeight="1" thickBot="1" x14ac:dyDescent="0.4">
      <c r="B555" s="55"/>
      <c r="C555" s="56" t="s">
        <v>1280</v>
      </c>
      <c r="D555" s="57">
        <v>8327</v>
      </c>
    </row>
    <row r="556" spans="2:4" ht="15.5" customHeight="1" thickBot="1" x14ac:dyDescent="0.4">
      <c r="B556" s="55"/>
      <c r="C556" s="56" t="s">
        <v>1281</v>
      </c>
      <c r="D556" s="57">
        <v>169438</v>
      </c>
    </row>
    <row r="557" spans="2:4" ht="15.5" customHeight="1" thickBot="1" x14ac:dyDescent="0.4">
      <c r="B557" s="55"/>
      <c r="C557" s="56" t="s">
        <v>1282</v>
      </c>
      <c r="D557" s="57">
        <v>10804</v>
      </c>
    </row>
    <row r="558" spans="2:4" ht="15.5" customHeight="1" thickBot="1" x14ac:dyDescent="0.4">
      <c r="B558" s="55"/>
      <c r="C558" s="56" t="s">
        <v>1283</v>
      </c>
      <c r="D558" s="57">
        <v>122510</v>
      </c>
    </row>
    <row r="559" spans="2:4" ht="15.5" customHeight="1" thickBot="1" x14ac:dyDescent="0.4">
      <c r="B559" s="55"/>
      <c r="C559" s="56" t="s">
        <v>1284</v>
      </c>
      <c r="D559" s="57">
        <v>18850</v>
      </c>
    </row>
    <row r="560" spans="2:4" ht="15.5" customHeight="1" thickBot="1" x14ac:dyDescent="0.4">
      <c r="B560" s="55"/>
      <c r="C560" s="56" t="s">
        <v>1285</v>
      </c>
      <c r="D560" s="57">
        <v>1000</v>
      </c>
    </row>
    <row r="561" spans="2:4" ht="15.5" customHeight="1" thickBot="1" x14ac:dyDescent="0.4">
      <c r="B561" s="55"/>
      <c r="C561" s="56" t="s">
        <v>1286</v>
      </c>
      <c r="D561" s="57">
        <v>16860</v>
      </c>
    </row>
    <row r="562" spans="2:4" ht="15.5" customHeight="1" thickBot="1" x14ac:dyDescent="0.4">
      <c r="B562" s="55"/>
      <c r="C562" s="56" t="s">
        <v>1287</v>
      </c>
      <c r="D562" s="57">
        <v>18000</v>
      </c>
    </row>
    <row r="563" spans="2:4" ht="15.5" customHeight="1" thickBot="1" x14ac:dyDescent="0.4">
      <c r="B563" s="55"/>
      <c r="C563" s="56" t="s">
        <v>1288</v>
      </c>
      <c r="D563" s="57">
        <v>269472</v>
      </c>
    </row>
    <row r="564" spans="2:4" ht="15.5" customHeight="1" thickBot="1" x14ac:dyDescent="0.4">
      <c r="B564" s="55"/>
      <c r="C564" s="56" t="s">
        <v>1289</v>
      </c>
      <c r="D564" s="57">
        <v>335706</v>
      </c>
    </row>
    <row r="565" spans="2:4" ht="15.5" customHeight="1" thickBot="1" x14ac:dyDescent="0.4">
      <c r="B565" s="55"/>
      <c r="C565" s="56" t="s">
        <v>1290</v>
      </c>
      <c r="D565" s="57">
        <v>365000</v>
      </c>
    </row>
    <row r="566" spans="2:4" ht="15.5" customHeight="1" thickBot="1" x14ac:dyDescent="0.4">
      <c r="B566" s="55"/>
      <c r="C566" s="56" t="s">
        <v>1291</v>
      </c>
      <c r="D566" s="57">
        <v>386000</v>
      </c>
    </row>
    <row r="567" spans="2:4" ht="15.5" customHeight="1" thickBot="1" x14ac:dyDescent="0.4">
      <c r="B567" s="52"/>
      <c r="C567" s="53" t="s">
        <v>1292</v>
      </c>
      <c r="D567" s="54">
        <v>703442</v>
      </c>
    </row>
    <row r="568" spans="2:4" ht="15.5" customHeight="1" thickBot="1" x14ac:dyDescent="0.4">
      <c r="B568" s="55"/>
      <c r="C568" s="56" t="s">
        <v>1293</v>
      </c>
      <c r="D568" s="57">
        <v>25956</v>
      </c>
    </row>
    <row r="569" spans="2:4" ht="15.5" customHeight="1" thickBot="1" x14ac:dyDescent="0.4">
      <c r="B569" s="55"/>
      <c r="C569" s="56" t="s">
        <v>1294</v>
      </c>
      <c r="D569" s="57">
        <v>91494</v>
      </c>
    </row>
    <row r="570" spans="2:4" ht="15.5" customHeight="1" thickBot="1" x14ac:dyDescent="0.4">
      <c r="B570" s="55"/>
      <c r="C570" s="56" t="s">
        <v>1295</v>
      </c>
      <c r="D570" s="57">
        <v>361367</v>
      </c>
    </row>
    <row r="571" spans="2:4" ht="15.5" customHeight="1" thickBot="1" x14ac:dyDescent="0.4">
      <c r="B571" s="55"/>
      <c r="C571" s="56" t="s">
        <v>1296</v>
      </c>
      <c r="D571" s="57">
        <v>72772</v>
      </c>
    </row>
    <row r="572" spans="2:4" ht="15.5" customHeight="1" thickBot="1" x14ac:dyDescent="0.4">
      <c r="B572" s="55"/>
      <c r="C572" s="56" t="s">
        <v>1297</v>
      </c>
      <c r="D572" s="57">
        <v>20517</v>
      </c>
    </row>
    <row r="573" spans="2:4" ht="15.5" customHeight="1" thickBot="1" x14ac:dyDescent="0.4">
      <c r="B573" s="55"/>
      <c r="C573" s="56" t="s">
        <v>1298</v>
      </c>
      <c r="D573" s="57">
        <v>31336</v>
      </c>
    </row>
    <row r="574" spans="2:4" ht="15.5" customHeight="1" thickBot="1" x14ac:dyDescent="0.4">
      <c r="B574" s="55"/>
      <c r="C574" s="56" t="s">
        <v>1299</v>
      </c>
      <c r="D574" s="57">
        <v>100000</v>
      </c>
    </row>
    <row r="575" spans="2:4" ht="15.5" customHeight="1" thickBot="1" x14ac:dyDescent="0.4">
      <c r="B575" s="52">
        <v>25</v>
      </c>
      <c r="C575" s="53" t="s">
        <v>1300</v>
      </c>
      <c r="D575" s="54">
        <v>152322194</v>
      </c>
    </row>
    <row r="576" spans="2:4" ht="15.5" customHeight="1" thickBot="1" x14ac:dyDescent="0.4">
      <c r="B576" s="55"/>
      <c r="C576" s="56" t="s">
        <v>1301</v>
      </c>
      <c r="D576" s="57">
        <v>147046689</v>
      </c>
    </row>
    <row r="577" spans="2:4" ht="15.5" customHeight="1" thickBot="1" x14ac:dyDescent="0.4">
      <c r="B577" s="55"/>
      <c r="C577" s="56" t="s">
        <v>1302</v>
      </c>
      <c r="D577" s="57">
        <v>4718355</v>
      </c>
    </row>
    <row r="578" spans="2:4" ht="15.5" customHeight="1" thickBot="1" x14ac:dyDescent="0.4">
      <c r="B578" s="55"/>
      <c r="C578" s="56" t="s">
        <v>1303</v>
      </c>
      <c r="D578" s="57">
        <v>7150</v>
      </c>
    </row>
    <row r="579" spans="2:4" ht="15.5" customHeight="1" thickBot="1" x14ac:dyDescent="0.4">
      <c r="B579" s="55"/>
      <c r="C579" s="56" t="s">
        <v>1304</v>
      </c>
      <c r="D579" s="57">
        <v>250000</v>
      </c>
    </row>
    <row r="580" spans="2:4" ht="15.5" customHeight="1" thickBot="1" x14ac:dyDescent="0.4">
      <c r="B580" s="55"/>
      <c r="C580" s="56" t="s">
        <v>1305</v>
      </c>
      <c r="D580" s="57">
        <v>300000</v>
      </c>
    </row>
    <row r="581" spans="2:4" ht="15.5" customHeight="1" thickBot="1" x14ac:dyDescent="0.4">
      <c r="B581" s="52">
        <v>26</v>
      </c>
      <c r="C581" s="53" t="s">
        <v>1306</v>
      </c>
      <c r="D581" s="54">
        <v>12155200</v>
      </c>
    </row>
    <row r="582" spans="2:4" ht="15.5" customHeight="1" thickBot="1" x14ac:dyDescent="0.4">
      <c r="B582" s="55"/>
      <c r="C582" s="56" t="s">
        <v>1307</v>
      </c>
      <c r="D582" s="57">
        <v>12000000</v>
      </c>
    </row>
    <row r="583" spans="2:4" ht="15.5" customHeight="1" thickBot="1" x14ac:dyDescent="0.4">
      <c r="B583" s="55"/>
      <c r="C583" s="56" t="s">
        <v>1308</v>
      </c>
      <c r="D583" s="57">
        <v>10000</v>
      </c>
    </row>
    <row r="584" spans="2:4" ht="15.5" customHeight="1" thickBot="1" x14ac:dyDescent="0.4">
      <c r="B584" s="55"/>
      <c r="C584" s="56" t="s">
        <v>1309</v>
      </c>
      <c r="D584" s="57">
        <v>145200</v>
      </c>
    </row>
    <row r="585" spans="2:4" ht="15.5" customHeight="1" thickBot="1" x14ac:dyDescent="0.4">
      <c r="B585" s="52">
        <v>27</v>
      </c>
      <c r="C585" s="53" t="s">
        <v>1310</v>
      </c>
      <c r="D585" s="54">
        <v>47836848</v>
      </c>
    </row>
    <row r="586" spans="2:4" ht="15.5" customHeight="1" thickBot="1" x14ac:dyDescent="0.4">
      <c r="B586" s="55"/>
      <c r="C586" s="56" t="s">
        <v>1311</v>
      </c>
      <c r="D586" s="57">
        <v>47836848</v>
      </c>
    </row>
    <row r="587" spans="2:4" ht="15.5" customHeight="1" thickBot="1" x14ac:dyDescent="0.4">
      <c r="B587" s="59"/>
      <c r="C587" s="60" t="s">
        <v>1312</v>
      </c>
      <c r="D587" s="61">
        <v>1204219603</v>
      </c>
    </row>
    <row r="588" spans="2:4" ht="15" thickTop="1" x14ac:dyDescent="0.35"/>
  </sheetData>
  <mergeCells count="2">
    <mergeCell ref="B4:C5"/>
    <mergeCell ref="D4: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3BC89-AA50-49A9-B8D5-0572187B68C5}">
  <dimension ref="A1:C460"/>
  <sheetViews>
    <sheetView topLeftCell="A25" workbookViewId="0">
      <selection activeCell="M37" sqref="M37"/>
    </sheetView>
  </sheetViews>
  <sheetFormatPr defaultRowHeight="14.5" x14ac:dyDescent="0.35"/>
  <cols>
    <col min="1" max="1" width="9.81640625" style="16" customWidth="1"/>
    <col min="2" max="2" width="75.26953125" customWidth="1"/>
    <col min="3" max="3" width="15.90625" style="20" customWidth="1"/>
  </cols>
  <sheetData>
    <row r="1" spans="1:3" ht="16" customHeight="1" thickBot="1" x14ac:dyDescent="0.4">
      <c r="A1" s="13"/>
      <c r="B1" s="14"/>
      <c r="C1" s="15" t="s">
        <v>157</v>
      </c>
    </row>
    <row r="2" spans="1:3" ht="16" customHeight="1" x14ac:dyDescent="0.35">
      <c r="C2" s="17"/>
    </row>
    <row r="3" spans="1:3" ht="16" customHeight="1" x14ac:dyDescent="0.35">
      <c r="B3" s="18" t="s">
        <v>158</v>
      </c>
      <c r="C3" s="19">
        <f>SUM(C5,C31)</f>
        <v>1356049890</v>
      </c>
    </row>
    <row r="4" spans="1:3" ht="16" customHeight="1" x14ac:dyDescent="0.35"/>
    <row r="5" spans="1:3" ht="16" customHeight="1" x14ac:dyDescent="0.35">
      <c r="A5" s="21" t="s">
        <v>159</v>
      </c>
      <c r="B5" s="22" t="s">
        <v>160</v>
      </c>
      <c r="C5" s="23">
        <v>699968626</v>
      </c>
    </row>
    <row r="6" spans="1:3" ht="16" customHeight="1" x14ac:dyDescent="0.35"/>
    <row r="7" spans="1:3" ht="16" customHeight="1" x14ac:dyDescent="0.35">
      <c r="A7" s="24" t="s">
        <v>161</v>
      </c>
      <c r="B7" s="25" t="s">
        <v>162</v>
      </c>
      <c r="C7" s="26">
        <v>883829564</v>
      </c>
    </row>
    <row r="8" spans="1:3" ht="16" customHeight="1" x14ac:dyDescent="0.35">
      <c r="A8" s="16" t="s">
        <v>163</v>
      </c>
      <c r="B8" s="27" t="s">
        <v>164</v>
      </c>
      <c r="C8" s="28">
        <v>54707724</v>
      </c>
    </row>
    <row r="9" spans="1:3" ht="16" customHeight="1" x14ac:dyDescent="0.35">
      <c r="A9" s="29" t="s">
        <v>165</v>
      </c>
      <c r="B9" s="30" t="s">
        <v>166</v>
      </c>
      <c r="C9" s="31">
        <v>829121840</v>
      </c>
    </row>
    <row r="10" spans="1:3" ht="16" customHeight="1" x14ac:dyDescent="0.35"/>
    <row r="11" spans="1:3" ht="16" customHeight="1" x14ac:dyDescent="0.35">
      <c r="A11" s="24" t="s">
        <v>167</v>
      </c>
      <c r="B11" s="25" t="s">
        <v>168</v>
      </c>
      <c r="C11" s="26">
        <v>142000175</v>
      </c>
    </row>
    <row r="12" spans="1:3" ht="16" customHeight="1" x14ac:dyDescent="0.35">
      <c r="A12" s="29" t="s">
        <v>169</v>
      </c>
      <c r="B12" s="30" t="s">
        <v>170</v>
      </c>
      <c r="C12" s="31">
        <v>142000175</v>
      </c>
    </row>
    <row r="13" spans="1:3" ht="16" customHeight="1" x14ac:dyDescent="0.35"/>
    <row r="14" spans="1:3" ht="16" customHeight="1" x14ac:dyDescent="0.35">
      <c r="A14" s="24" t="s">
        <v>171</v>
      </c>
      <c r="B14" s="25" t="s">
        <v>172</v>
      </c>
      <c r="C14" s="26">
        <v>0</v>
      </c>
    </row>
    <row r="15" spans="1:3" ht="16" customHeight="1" x14ac:dyDescent="0.35">
      <c r="A15" s="29" t="s">
        <v>173</v>
      </c>
      <c r="B15" s="30" t="s">
        <v>174</v>
      </c>
      <c r="C15" s="31">
        <v>0</v>
      </c>
    </row>
    <row r="16" spans="1:3" ht="16" customHeight="1" x14ac:dyDescent="0.35"/>
    <row r="17" spans="1:3" ht="16" customHeight="1" x14ac:dyDescent="0.35">
      <c r="A17" s="24" t="s">
        <v>175</v>
      </c>
      <c r="B17" s="25" t="s">
        <v>176</v>
      </c>
      <c r="C17" s="26">
        <v>-325861113</v>
      </c>
    </row>
    <row r="18" spans="1:3" ht="16" customHeight="1" x14ac:dyDescent="0.35">
      <c r="A18" s="16" t="s">
        <v>177</v>
      </c>
      <c r="B18" s="27" t="s">
        <v>170</v>
      </c>
      <c r="C18" s="28">
        <v>-141969545</v>
      </c>
    </row>
    <row r="19" spans="1:3" ht="16" customHeight="1" x14ac:dyDescent="0.35">
      <c r="A19" s="16" t="s">
        <v>178</v>
      </c>
      <c r="B19" s="27" t="s">
        <v>179</v>
      </c>
      <c r="C19" s="28">
        <v>-388746</v>
      </c>
    </row>
    <row r="20" spans="1:3" ht="16" customHeight="1" x14ac:dyDescent="0.35">
      <c r="A20" s="16" t="s">
        <v>180</v>
      </c>
      <c r="B20" s="27" t="s">
        <v>181</v>
      </c>
      <c r="C20" s="28">
        <v>-50735</v>
      </c>
    </row>
    <row r="21" spans="1:3" ht="16" customHeight="1" x14ac:dyDescent="0.35">
      <c r="A21" s="16" t="s">
        <v>182</v>
      </c>
      <c r="B21" s="27" t="s">
        <v>183</v>
      </c>
      <c r="C21" s="28">
        <v>-136055728</v>
      </c>
    </row>
    <row r="22" spans="1:3" ht="16" customHeight="1" x14ac:dyDescent="0.35">
      <c r="A22" s="16" t="s">
        <v>184</v>
      </c>
      <c r="B22" s="27" t="s">
        <v>185</v>
      </c>
      <c r="C22" s="28">
        <v>-19562983</v>
      </c>
    </row>
    <row r="23" spans="1:3" ht="16" customHeight="1" x14ac:dyDescent="0.35">
      <c r="A23" s="16" t="s">
        <v>186</v>
      </c>
      <c r="B23" s="27" t="s">
        <v>187</v>
      </c>
      <c r="C23" s="28">
        <v>-100000</v>
      </c>
    </row>
    <row r="24" spans="1:3" ht="16" customHeight="1" x14ac:dyDescent="0.35">
      <c r="A24" s="16" t="s">
        <v>188</v>
      </c>
      <c r="B24" s="27" t="s">
        <v>189</v>
      </c>
      <c r="C24" s="28">
        <v>-5078336</v>
      </c>
    </row>
    <row r="25" spans="1:3" ht="16" customHeight="1" x14ac:dyDescent="0.35">
      <c r="A25" s="16" t="s">
        <v>190</v>
      </c>
      <c r="B25" s="27" t="s">
        <v>191</v>
      </c>
      <c r="C25" s="28">
        <v>-1340887</v>
      </c>
    </row>
    <row r="26" spans="1:3" ht="16" customHeight="1" x14ac:dyDescent="0.35">
      <c r="A26" s="16" t="s">
        <v>192</v>
      </c>
      <c r="B26" s="27" t="s">
        <v>193</v>
      </c>
      <c r="C26" s="28">
        <v>-3044027</v>
      </c>
    </row>
    <row r="27" spans="1:3" ht="16" customHeight="1" x14ac:dyDescent="0.35">
      <c r="A27" s="16" t="s">
        <v>194</v>
      </c>
      <c r="B27" s="27" t="s">
        <v>195</v>
      </c>
      <c r="C27" s="28">
        <v>-100346</v>
      </c>
    </row>
    <row r="28" spans="1:3" ht="16" customHeight="1" x14ac:dyDescent="0.35">
      <c r="A28" s="16" t="s">
        <v>196</v>
      </c>
      <c r="B28" s="27" t="s">
        <v>197</v>
      </c>
      <c r="C28" s="28">
        <v>-198000</v>
      </c>
    </row>
    <row r="29" spans="1:3" ht="16" customHeight="1" x14ac:dyDescent="0.35">
      <c r="A29" s="29" t="s">
        <v>198</v>
      </c>
      <c r="B29" s="30" t="s">
        <v>199</v>
      </c>
      <c r="C29" s="31">
        <v>-17971780</v>
      </c>
    </row>
    <row r="30" spans="1:3" ht="16" customHeight="1" x14ac:dyDescent="0.35"/>
    <row r="31" spans="1:3" ht="16" customHeight="1" x14ac:dyDescent="0.35">
      <c r="A31" s="21" t="s">
        <v>200</v>
      </c>
      <c r="B31" s="22" t="s">
        <v>201</v>
      </c>
      <c r="C31" s="23">
        <v>656081264</v>
      </c>
    </row>
    <row r="32" spans="1:3" ht="16" customHeight="1" x14ac:dyDescent="0.35"/>
    <row r="33" spans="1:3" ht="16" customHeight="1" x14ac:dyDescent="0.35">
      <c r="A33" s="24" t="s">
        <v>202</v>
      </c>
      <c r="B33" s="25" t="s">
        <v>203</v>
      </c>
      <c r="C33" s="26">
        <v>650550006</v>
      </c>
    </row>
    <row r="34" spans="1:3" ht="16" customHeight="1" x14ac:dyDescent="0.35">
      <c r="A34" s="16" t="s">
        <v>204</v>
      </c>
      <c r="B34" s="27" t="s">
        <v>205</v>
      </c>
      <c r="C34" s="28">
        <v>70291091</v>
      </c>
    </row>
    <row r="35" spans="1:3" ht="16" customHeight="1" x14ac:dyDescent="0.35">
      <c r="A35" s="16" t="s">
        <v>206</v>
      </c>
      <c r="B35" s="27" t="s">
        <v>207</v>
      </c>
      <c r="C35" s="28">
        <v>51480799</v>
      </c>
    </row>
    <row r="36" spans="1:3" ht="16" customHeight="1" x14ac:dyDescent="0.35">
      <c r="A36" s="16" t="s">
        <v>208</v>
      </c>
      <c r="B36" s="27" t="s">
        <v>209</v>
      </c>
      <c r="C36" s="28">
        <v>3960061</v>
      </c>
    </row>
    <row r="37" spans="1:3" ht="16" customHeight="1" x14ac:dyDescent="0.35">
      <c r="A37" s="16" t="s">
        <v>210</v>
      </c>
      <c r="B37" s="27" t="s">
        <v>211</v>
      </c>
      <c r="C37" s="28">
        <v>214450401</v>
      </c>
    </row>
    <row r="38" spans="1:3" ht="16" customHeight="1" x14ac:dyDescent="0.35">
      <c r="A38" s="16" t="s">
        <v>212</v>
      </c>
      <c r="B38" s="27" t="s">
        <v>213</v>
      </c>
      <c r="C38" s="28">
        <v>11880184</v>
      </c>
    </row>
    <row r="39" spans="1:3" ht="16" customHeight="1" x14ac:dyDescent="0.35">
      <c r="A39" s="16" t="s">
        <v>214</v>
      </c>
      <c r="B39" s="27" t="s">
        <v>215</v>
      </c>
      <c r="C39" s="28">
        <v>51662374</v>
      </c>
    </row>
    <row r="40" spans="1:3" ht="16" customHeight="1" x14ac:dyDescent="0.35">
      <c r="A40" s="16" t="s">
        <v>216</v>
      </c>
      <c r="B40" s="27" t="s">
        <v>217</v>
      </c>
      <c r="C40" s="28">
        <v>230079571</v>
      </c>
    </row>
    <row r="41" spans="1:3" ht="16" customHeight="1" x14ac:dyDescent="0.35">
      <c r="A41" s="16" t="s">
        <v>218</v>
      </c>
      <c r="B41" s="27" t="s">
        <v>219</v>
      </c>
      <c r="C41" s="28">
        <v>0</v>
      </c>
    </row>
    <row r="42" spans="1:3" ht="16" customHeight="1" x14ac:dyDescent="0.35">
      <c r="A42" s="29" t="s">
        <v>220</v>
      </c>
      <c r="B42" s="30" t="s">
        <v>221</v>
      </c>
      <c r="C42" s="31">
        <v>16745525</v>
      </c>
    </row>
    <row r="43" spans="1:3" ht="16" customHeight="1" x14ac:dyDescent="0.35"/>
    <row r="44" spans="1:3" ht="16" customHeight="1" x14ac:dyDescent="0.35">
      <c r="A44" s="24" t="s">
        <v>222</v>
      </c>
      <c r="B44" s="25" t="s">
        <v>223</v>
      </c>
      <c r="C44" s="26">
        <v>13916853</v>
      </c>
    </row>
    <row r="45" spans="1:3" ht="16" customHeight="1" x14ac:dyDescent="0.35">
      <c r="A45" s="16" t="s">
        <v>224</v>
      </c>
      <c r="B45" s="27" t="s">
        <v>225</v>
      </c>
      <c r="C45" s="28">
        <v>541849</v>
      </c>
    </row>
    <row r="46" spans="1:3" ht="16" customHeight="1" x14ac:dyDescent="0.35">
      <c r="A46" s="16" t="s">
        <v>226</v>
      </c>
      <c r="B46" s="27" t="s">
        <v>207</v>
      </c>
      <c r="C46" s="28">
        <v>912726</v>
      </c>
    </row>
    <row r="47" spans="1:3" ht="16" customHeight="1" x14ac:dyDescent="0.35">
      <c r="A47" s="16" t="s">
        <v>227</v>
      </c>
      <c r="B47" s="27" t="s">
        <v>209</v>
      </c>
      <c r="C47" s="28">
        <v>84482</v>
      </c>
    </row>
    <row r="48" spans="1:3" ht="16" customHeight="1" x14ac:dyDescent="0.35">
      <c r="A48" s="16" t="s">
        <v>228</v>
      </c>
      <c r="B48" s="27" t="s">
        <v>229</v>
      </c>
      <c r="C48" s="28">
        <v>5096042</v>
      </c>
    </row>
    <row r="49" spans="1:3" ht="16" customHeight="1" x14ac:dyDescent="0.35">
      <c r="A49" s="16" t="s">
        <v>230</v>
      </c>
      <c r="B49" s="27" t="s">
        <v>213</v>
      </c>
      <c r="C49" s="28">
        <v>253685</v>
      </c>
    </row>
    <row r="50" spans="1:3" ht="16" customHeight="1" x14ac:dyDescent="0.35">
      <c r="A50" s="16" t="s">
        <v>231</v>
      </c>
      <c r="B50" s="27" t="s">
        <v>215</v>
      </c>
      <c r="C50" s="28">
        <v>42177</v>
      </c>
    </row>
    <row r="51" spans="1:3" ht="16" customHeight="1" x14ac:dyDescent="0.35">
      <c r="A51" s="16" t="s">
        <v>232</v>
      </c>
      <c r="B51" s="27" t="s">
        <v>217</v>
      </c>
      <c r="C51" s="28">
        <v>4783011</v>
      </c>
    </row>
    <row r="52" spans="1:3" ht="16" customHeight="1" x14ac:dyDescent="0.35">
      <c r="A52" s="16" t="s">
        <v>233</v>
      </c>
      <c r="B52" s="27" t="s">
        <v>219</v>
      </c>
      <c r="C52" s="28">
        <v>0</v>
      </c>
    </row>
    <row r="53" spans="1:3" ht="16" customHeight="1" x14ac:dyDescent="0.35">
      <c r="A53" s="29" t="s">
        <v>234</v>
      </c>
      <c r="B53" s="30" t="s">
        <v>235</v>
      </c>
      <c r="C53" s="31">
        <v>2202881</v>
      </c>
    </row>
    <row r="54" spans="1:3" ht="16" customHeight="1" x14ac:dyDescent="0.35"/>
    <row r="55" spans="1:3" ht="16" customHeight="1" x14ac:dyDescent="0.35">
      <c r="A55" s="24" t="s">
        <v>236</v>
      </c>
      <c r="B55" s="25" t="s">
        <v>237</v>
      </c>
      <c r="C55" s="26">
        <v>-44607084</v>
      </c>
    </row>
    <row r="56" spans="1:3" ht="16" customHeight="1" x14ac:dyDescent="0.35">
      <c r="A56" s="29">
        <v>1261</v>
      </c>
      <c r="B56" s="30" t="s">
        <v>237</v>
      </c>
      <c r="C56" s="31">
        <v>-44607084</v>
      </c>
    </row>
    <row r="57" spans="1:3" ht="16" customHeight="1" x14ac:dyDescent="0.35"/>
    <row r="58" spans="1:3" ht="16" customHeight="1" x14ac:dyDescent="0.35">
      <c r="A58" s="24" t="s">
        <v>238</v>
      </c>
      <c r="B58" s="25" t="s">
        <v>239</v>
      </c>
      <c r="C58" s="26">
        <v>54580049</v>
      </c>
    </row>
    <row r="59" spans="1:3" ht="16" customHeight="1" x14ac:dyDescent="0.35">
      <c r="A59" s="16" t="s">
        <v>240</v>
      </c>
      <c r="B59" s="27" t="s">
        <v>241</v>
      </c>
      <c r="C59" s="28">
        <v>48608687</v>
      </c>
    </row>
    <row r="60" spans="1:3" ht="16" customHeight="1" x14ac:dyDescent="0.35">
      <c r="A60" s="16" t="s">
        <v>242</v>
      </c>
      <c r="B60" s="27" t="s">
        <v>243</v>
      </c>
      <c r="C60" s="28">
        <v>4642011</v>
      </c>
    </row>
    <row r="61" spans="1:3" ht="16" customHeight="1" x14ac:dyDescent="0.35">
      <c r="A61" s="16" t="s">
        <v>244</v>
      </c>
      <c r="B61" s="27" t="s">
        <v>245</v>
      </c>
      <c r="C61" s="28">
        <v>589782</v>
      </c>
    </row>
    <row r="62" spans="1:3" ht="16" customHeight="1" x14ac:dyDescent="0.35">
      <c r="A62" s="16" t="s">
        <v>246</v>
      </c>
      <c r="B62" s="27" t="s">
        <v>247</v>
      </c>
      <c r="C62" s="28">
        <v>739569</v>
      </c>
    </row>
    <row r="63" spans="1:3" ht="16" customHeight="1" x14ac:dyDescent="0.35">
      <c r="A63" s="29" t="s">
        <v>248</v>
      </c>
      <c r="B63" s="30" t="s">
        <v>249</v>
      </c>
      <c r="C63" s="31">
        <v>0</v>
      </c>
    </row>
    <row r="64" spans="1:3" ht="16" customHeight="1" x14ac:dyDescent="0.35"/>
    <row r="65" spans="1:3" ht="16" customHeight="1" x14ac:dyDescent="0.35">
      <c r="A65" s="24" t="s">
        <v>250</v>
      </c>
      <c r="B65" s="25" t="s">
        <v>251</v>
      </c>
      <c r="C65" s="26">
        <v>-18948405</v>
      </c>
    </row>
    <row r="66" spans="1:3" ht="16" customHeight="1" x14ac:dyDescent="0.35">
      <c r="A66" s="16" t="s">
        <v>252</v>
      </c>
      <c r="B66" s="27" t="s">
        <v>253</v>
      </c>
      <c r="C66" s="28">
        <v>-16745525</v>
      </c>
    </row>
    <row r="67" spans="1:3" ht="16" customHeight="1" x14ac:dyDescent="0.35">
      <c r="A67" s="16" t="s">
        <v>254</v>
      </c>
      <c r="B67" s="27" t="s">
        <v>255</v>
      </c>
      <c r="C67" s="28">
        <v>-2128525</v>
      </c>
    </row>
    <row r="68" spans="1:3" ht="16" customHeight="1" x14ac:dyDescent="0.35">
      <c r="A68" s="29" t="s">
        <v>256</v>
      </c>
      <c r="B68" s="30" t="s">
        <v>257</v>
      </c>
      <c r="C68" s="31">
        <v>-74355</v>
      </c>
    </row>
    <row r="69" spans="1:3" ht="16" customHeight="1" x14ac:dyDescent="0.35"/>
    <row r="70" spans="1:3" ht="16" customHeight="1" x14ac:dyDescent="0.35">
      <c r="A70" s="24" t="s">
        <v>258</v>
      </c>
      <c r="B70" s="25" t="s">
        <v>259</v>
      </c>
      <c r="C70" s="26">
        <v>589845</v>
      </c>
    </row>
    <row r="71" spans="1:3" ht="16" customHeight="1" x14ac:dyDescent="0.35">
      <c r="A71" s="29" t="s">
        <v>260</v>
      </c>
      <c r="B71" s="30" t="s">
        <v>261</v>
      </c>
      <c r="C71" s="31">
        <v>589845</v>
      </c>
    </row>
    <row r="72" spans="1:3" ht="16" customHeight="1" x14ac:dyDescent="0.35"/>
    <row r="73" spans="1:3" ht="16" customHeight="1" x14ac:dyDescent="0.35">
      <c r="A73" s="21" t="s">
        <v>262</v>
      </c>
      <c r="B73" s="22" t="s">
        <v>263</v>
      </c>
      <c r="C73" s="23">
        <v>316724321</v>
      </c>
    </row>
    <row r="74" spans="1:3" ht="16" customHeight="1" x14ac:dyDescent="0.35"/>
    <row r="75" spans="1:3" ht="16" customHeight="1" x14ac:dyDescent="0.35">
      <c r="A75" s="24" t="s">
        <v>264</v>
      </c>
      <c r="B75" s="25" t="s">
        <v>265</v>
      </c>
      <c r="C75" s="26">
        <v>86042613</v>
      </c>
    </row>
    <row r="76" spans="1:3" ht="16" customHeight="1" x14ac:dyDescent="0.35">
      <c r="A76" s="16" t="s">
        <v>266</v>
      </c>
      <c r="B76" s="27" t="s">
        <v>267</v>
      </c>
      <c r="C76" s="28">
        <v>110804941</v>
      </c>
    </row>
    <row r="77" spans="1:3" ht="16" customHeight="1" x14ac:dyDescent="0.35">
      <c r="A77" s="16" t="s">
        <v>268</v>
      </c>
      <c r="B77" s="27" t="s">
        <v>269</v>
      </c>
      <c r="C77" s="28">
        <v>-24774345</v>
      </c>
    </row>
    <row r="78" spans="1:3" ht="16" customHeight="1" x14ac:dyDescent="0.35">
      <c r="A78" s="29" t="s">
        <v>270</v>
      </c>
      <c r="B78" s="30" t="s">
        <v>271</v>
      </c>
      <c r="C78" s="31">
        <v>12017</v>
      </c>
    </row>
    <row r="79" spans="1:3" ht="16" customHeight="1" x14ac:dyDescent="0.35"/>
    <row r="80" spans="1:3" ht="16" customHeight="1" x14ac:dyDescent="0.35">
      <c r="A80" s="24" t="s">
        <v>272</v>
      </c>
      <c r="B80" s="25" t="s">
        <v>273</v>
      </c>
      <c r="C80" s="26">
        <v>166837235</v>
      </c>
    </row>
    <row r="81" spans="1:3" ht="16" customHeight="1" x14ac:dyDescent="0.35">
      <c r="A81" s="16" t="s">
        <v>274</v>
      </c>
      <c r="B81" s="27" t="s">
        <v>275</v>
      </c>
      <c r="C81" s="28">
        <v>168239369</v>
      </c>
    </row>
    <row r="82" spans="1:3" ht="16" customHeight="1" x14ac:dyDescent="0.35">
      <c r="A82" s="29" t="s">
        <v>276</v>
      </c>
      <c r="B82" s="30" t="s">
        <v>277</v>
      </c>
      <c r="C82" s="31">
        <v>-1402134</v>
      </c>
    </row>
    <row r="83" spans="1:3" ht="16" customHeight="1" x14ac:dyDescent="0.35"/>
    <row r="84" spans="1:3" ht="16" customHeight="1" x14ac:dyDescent="0.35">
      <c r="A84" s="24" t="s">
        <v>278</v>
      </c>
      <c r="B84" s="25" t="s">
        <v>279</v>
      </c>
      <c r="C84" s="26">
        <v>5759753</v>
      </c>
    </row>
    <row r="85" spans="1:3" ht="16" customHeight="1" x14ac:dyDescent="0.35">
      <c r="A85" s="29" t="s">
        <v>280</v>
      </c>
      <c r="B85" s="30" t="s">
        <v>281</v>
      </c>
      <c r="C85" s="31">
        <v>5759753</v>
      </c>
    </row>
    <row r="86" spans="1:3" ht="16" customHeight="1" x14ac:dyDescent="0.35"/>
    <row r="87" spans="1:3" ht="16" customHeight="1" x14ac:dyDescent="0.35">
      <c r="A87" s="24" t="s">
        <v>282</v>
      </c>
      <c r="B87" s="25" t="s">
        <v>283</v>
      </c>
      <c r="C87" s="26">
        <v>7423010</v>
      </c>
    </row>
    <row r="88" spans="1:3" ht="16" customHeight="1" x14ac:dyDescent="0.35">
      <c r="A88" s="16" t="s">
        <v>284</v>
      </c>
      <c r="B88" s="27" t="s">
        <v>285</v>
      </c>
      <c r="C88" s="28">
        <v>176531</v>
      </c>
    </row>
    <row r="89" spans="1:3" ht="16" customHeight="1" x14ac:dyDescent="0.35">
      <c r="A89" s="16" t="s">
        <v>286</v>
      </c>
      <c r="B89" s="27" t="s">
        <v>287</v>
      </c>
      <c r="C89" s="28">
        <v>7145780</v>
      </c>
    </row>
    <row r="90" spans="1:3" ht="16" customHeight="1" x14ac:dyDescent="0.35">
      <c r="A90" s="29" t="s">
        <v>288</v>
      </c>
      <c r="B90" s="30" t="s">
        <v>289</v>
      </c>
      <c r="C90" s="31">
        <v>100699</v>
      </c>
    </row>
    <row r="91" spans="1:3" ht="16" customHeight="1" x14ac:dyDescent="0.35"/>
    <row r="92" spans="1:3" ht="16" customHeight="1" x14ac:dyDescent="0.35">
      <c r="A92" s="24" t="s">
        <v>290</v>
      </c>
      <c r="B92" s="25" t="s">
        <v>291</v>
      </c>
      <c r="C92" s="26">
        <v>35927402</v>
      </c>
    </row>
    <row r="93" spans="1:3" ht="16" customHeight="1" x14ac:dyDescent="0.35">
      <c r="A93" s="16" t="s">
        <v>292</v>
      </c>
      <c r="B93" s="27" t="s">
        <v>293</v>
      </c>
      <c r="C93" s="28">
        <v>786868</v>
      </c>
    </row>
    <row r="94" spans="1:3" ht="16" customHeight="1" x14ac:dyDescent="0.35">
      <c r="A94" s="16" t="s">
        <v>294</v>
      </c>
      <c r="B94" s="27" t="s">
        <v>295</v>
      </c>
      <c r="C94" s="28">
        <v>14213842</v>
      </c>
    </row>
    <row r="95" spans="1:3" ht="16" customHeight="1" x14ac:dyDescent="0.35">
      <c r="A95" s="16" t="s">
        <v>296</v>
      </c>
      <c r="B95" s="27" t="s">
        <v>297</v>
      </c>
      <c r="C95" s="28">
        <v>16652538</v>
      </c>
    </row>
    <row r="96" spans="1:3" ht="16" customHeight="1" x14ac:dyDescent="0.35">
      <c r="A96" s="29" t="s">
        <v>298</v>
      </c>
      <c r="B96" s="30" t="s">
        <v>299</v>
      </c>
      <c r="C96" s="31">
        <v>4274154</v>
      </c>
    </row>
    <row r="97" spans="1:3" ht="16" customHeight="1" x14ac:dyDescent="0.35"/>
    <row r="98" spans="1:3" ht="16" customHeight="1" x14ac:dyDescent="0.35">
      <c r="A98" s="24" t="s">
        <v>300</v>
      </c>
      <c r="B98" s="25" t="s">
        <v>301</v>
      </c>
      <c r="C98" s="26">
        <v>14734308</v>
      </c>
    </row>
    <row r="99" spans="1:3" ht="16" customHeight="1" x14ac:dyDescent="0.35">
      <c r="A99" s="29">
        <v>1361</v>
      </c>
      <c r="B99" s="30" t="s">
        <v>302</v>
      </c>
      <c r="C99" s="31">
        <v>14734308</v>
      </c>
    </row>
    <row r="100" spans="1:3" ht="16" customHeight="1" x14ac:dyDescent="0.35"/>
    <row r="101" spans="1:3" ht="16" customHeight="1" x14ac:dyDescent="0.35">
      <c r="A101" s="21" t="s">
        <v>303</v>
      </c>
      <c r="B101" s="22" t="s">
        <v>304</v>
      </c>
      <c r="C101" s="23">
        <v>671957954</v>
      </c>
    </row>
    <row r="102" spans="1:3" ht="16" customHeight="1" x14ac:dyDescent="0.35"/>
    <row r="103" spans="1:3" ht="16" customHeight="1" x14ac:dyDescent="0.35">
      <c r="A103" s="24" t="s">
        <v>305</v>
      </c>
      <c r="B103" s="25" t="s">
        <v>306</v>
      </c>
      <c r="C103" s="26">
        <v>526816803</v>
      </c>
    </row>
    <row r="104" spans="1:3" ht="16" customHeight="1" x14ac:dyDescent="0.35">
      <c r="A104" s="29" t="s">
        <v>307</v>
      </c>
      <c r="B104" s="30" t="s">
        <v>308</v>
      </c>
      <c r="C104" s="31">
        <v>526816803</v>
      </c>
    </row>
    <row r="105" spans="1:3" ht="16" customHeight="1" x14ac:dyDescent="0.35"/>
    <row r="106" spans="1:3" ht="16" customHeight="1" x14ac:dyDescent="0.35">
      <c r="A106" s="24" t="s">
        <v>309</v>
      </c>
      <c r="B106" s="25" t="s">
        <v>310</v>
      </c>
      <c r="C106" s="26">
        <v>28519640</v>
      </c>
    </row>
    <row r="107" spans="1:3" ht="16" customHeight="1" x14ac:dyDescent="0.35">
      <c r="A107" s="16" t="s">
        <v>311</v>
      </c>
      <c r="B107" s="27" t="s">
        <v>312</v>
      </c>
      <c r="C107" s="28">
        <v>11992724</v>
      </c>
    </row>
    <row r="108" spans="1:3" ht="16" customHeight="1" x14ac:dyDescent="0.35">
      <c r="A108" s="16" t="s">
        <v>313</v>
      </c>
      <c r="B108" s="27" t="s">
        <v>314</v>
      </c>
      <c r="C108" s="28">
        <v>5289614</v>
      </c>
    </row>
    <row r="109" spans="1:3" ht="16" customHeight="1" x14ac:dyDescent="0.35">
      <c r="A109" s="16" t="s">
        <v>315</v>
      </c>
      <c r="B109" s="27" t="s">
        <v>316</v>
      </c>
      <c r="C109" s="28">
        <v>6471140</v>
      </c>
    </row>
    <row r="110" spans="1:3" ht="16" customHeight="1" x14ac:dyDescent="0.35">
      <c r="A110" s="16" t="s">
        <v>317</v>
      </c>
      <c r="B110" s="27" t="s">
        <v>318</v>
      </c>
      <c r="C110" s="28">
        <v>143194</v>
      </c>
    </row>
    <row r="111" spans="1:3" ht="16" customHeight="1" x14ac:dyDescent="0.35">
      <c r="A111" s="16" t="s">
        <v>319</v>
      </c>
      <c r="B111" s="27" t="s">
        <v>320</v>
      </c>
      <c r="C111" s="28">
        <v>4432699</v>
      </c>
    </row>
    <row r="112" spans="1:3" ht="16" customHeight="1" x14ac:dyDescent="0.35">
      <c r="A112" s="16" t="s">
        <v>321</v>
      </c>
      <c r="B112" s="27" t="s">
        <v>322</v>
      </c>
      <c r="C112" s="28">
        <v>6362</v>
      </c>
    </row>
    <row r="113" spans="1:3" ht="16" customHeight="1" x14ac:dyDescent="0.35">
      <c r="A113" s="29" t="s">
        <v>323</v>
      </c>
      <c r="B113" s="30" t="s">
        <v>324</v>
      </c>
      <c r="C113" s="31">
        <v>183907</v>
      </c>
    </row>
    <row r="114" spans="1:3" ht="16" customHeight="1" x14ac:dyDescent="0.35"/>
    <row r="115" spans="1:3" ht="16" customHeight="1" x14ac:dyDescent="0.35">
      <c r="A115" s="24" t="s">
        <v>325</v>
      </c>
      <c r="B115" s="25" t="s">
        <v>326</v>
      </c>
      <c r="C115" s="26">
        <v>56482051</v>
      </c>
    </row>
    <row r="116" spans="1:3" ht="16" customHeight="1" x14ac:dyDescent="0.35">
      <c r="A116" s="16" t="s">
        <v>327</v>
      </c>
      <c r="B116" s="27" t="s">
        <v>328</v>
      </c>
      <c r="C116" s="28">
        <v>28969092</v>
      </c>
    </row>
    <row r="117" spans="1:3" ht="16" customHeight="1" x14ac:dyDescent="0.35">
      <c r="A117" s="16" t="s">
        <v>329</v>
      </c>
      <c r="B117" s="27" t="s">
        <v>330</v>
      </c>
      <c r="C117" s="28">
        <v>12145581</v>
      </c>
    </row>
    <row r="118" spans="1:3" ht="16" customHeight="1" x14ac:dyDescent="0.35">
      <c r="A118" s="16" t="s">
        <v>331</v>
      </c>
      <c r="B118" s="27" t="s">
        <v>332</v>
      </c>
      <c r="C118" s="28">
        <v>14699526</v>
      </c>
    </row>
    <row r="119" spans="1:3" ht="16" customHeight="1" x14ac:dyDescent="0.35">
      <c r="A119" s="29" t="s">
        <v>333</v>
      </c>
      <c r="B119" s="30" t="s">
        <v>334</v>
      </c>
      <c r="C119" s="31">
        <v>667852</v>
      </c>
    </row>
    <row r="120" spans="1:3" ht="16" customHeight="1" x14ac:dyDescent="0.35"/>
    <row r="121" spans="1:3" ht="16" customHeight="1" x14ac:dyDescent="0.35">
      <c r="A121" s="24" t="s">
        <v>335</v>
      </c>
      <c r="B121" s="25" t="s">
        <v>336</v>
      </c>
      <c r="C121" s="26">
        <v>21954815</v>
      </c>
    </row>
    <row r="122" spans="1:3" ht="16" customHeight="1" x14ac:dyDescent="0.35">
      <c r="A122" s="16" t="s">
        <v>337</v>
      </c>
      <c r="B122" s="27" t="s">
        <v>338</v>
      </c>
      <c r="C122" s="28">
        <v>7881952</v>
      </c>
    </row>
    <row r="123" spans="1:3" ht="16" customHeight="1" x14ac:dyDescent="0.35">
      <c r="A123" s="16" t="s">
        <v>339</v>
      </c>
      <c r="B123" s="27" t="s">
        <v>340</v>
      </c>
      <c r="C123" s="28">
        <v>13913270</v>
      </c>
    </row>
    <row r="124" spans="1:3" ht="16" customHeight="1" x14ac:dyDescent="0.35">
      <c r="A124" s="29" t="s">
        <v>341</v>
      </c>
      <c r="B124" s="30" t="s">
        <v>342</v>
      </c>
      <c r="C124" s="31">
        <v>159593</v>
      </c>
    </row>
    <row r="125" spans="1:3" ht="16" customHeight="1" x14ac:dyDescent="0.35"/>
    <row r="126" spans="1:3" ht="16" customHeight="1" x14ac:dyDescent="0.35">
      <c r="A126" s="24" t="s">
        <v>343</v>
      </c>
      <c r="B126" s="25" t="s">
        <v>344</v>
      </c>
      <c r="C126" s="26">
        <v>7223481</v>
      </c>
    </row>
    <row r="127" spans="1:3" ht="16" customHeight="1" x14ac:dyDescent="0.35">
      <c r="A127" s="16" t="s">
        <v>345</v>
      </c>
      <c r="B127" s="27" t="s">
        <v>346</v>
      </c>
      <c r="C127" s="28">
        <v>9810</v>
      </c>
    </row>
    <row r="128" spans="1:3" ht="16" customHeight="1" x14ac:dyDescent="0.35">
      <c r="A128" s="16" t="s">
        <v>347</v>
      </c>
      <c r="B128" s="27" t="s">
        <v>348</v>
      </c>
      <c r="C128" s="28">
        <v>0</v>
      </c>
    </row>
    <row r="129" spans="1:3" ht="16" customHeight="1" x14ac:dyDescent="0.35">
      <c r="A129" s="16" t="s">
        <v>349</v>
      </c>
      <c r="B129" s="27" t="s">
        <v>350</v>
      </c>
      <c r="C129" s="28">
        <v>63163</v>
      </c>
    </row>
    <row r="130" spans="1:3" ht="16" customHeight="1" x14ac:dyDescent="0.35">
      <c r="A130" s="16" t="s">
        <v>351</v>
      </c>
      <c r="B130" s="27" t="s">
        <v>352</v>
      </c>
      <c r="C130" s="28">
        <v>142739</v>
      </c>
    </row>
    <row r="131" spans="1:3" ht="16" customHeight="1" x14ac:dyDescent="0.35">
      <c r="A131" s="16" t="s">
        <v>353</v>
      </c>
      <c r="B131" s="27" t="s">
        <v>354</v>
      </c>
      <c r="C131" s="28">
        <v>202452</v>
      </c>
    </row>
    <row r="132" spans="1:3" ht="16" customHeight="1" x14ac:dyDescent="0.35">
      <c r="A132" s="16" t="s">
        <v>355</v>
      </c>
      <c r="B132" s="27" t="s">
        <v>356</v>
      </c>
      <c r="C132" s="28">
        <v>51617</v>
      </c>
    </row>
    <row r="133" spans="1:3" ht="16" customHeight="1" x14ac:dyDescent="0.35">
      <c r="A133" s="16" t="s">
        <v>357</v>
      </c>
      <c r="B133" s="27" t="s">
        <v>358</v>
      </c>
      <c r="C133" s="28">
        <v>179247</v>
      </c>
    </row>
    <row r="134" spans="1:3" ht="16" customHeight="1" x14ac:dyDescent="0.35">
      <c r="A134" s="16" t="s">
        <v>359</v>
      </c>
      <c r="B134" s="27" t="s">
        <v>360</v>
      </c>
      <c r="C134" s="28">
        <v>2676266</v>
      </c>
    </row>
    <row r="135" spans="1:3" ht="16" customHeight="1" x14ac:dyDescent="0.35">
      <c r="A135" s="16" t="s">
        <v>361</v>
      </c>
      <c r="B135" s="27" t="s">
        <v>362</v>
      </c>
      <c r="C135" s="28">
        <v>1683010</v>
      </c>
    </row>
    <row r="136" spans="1:3" ht="16" customHeight="1" x14ac:dyDescent="0.35">
      <c r="A136" s="16" t="s">
        <v>363</v>
      </c>
      <c r="B136" s="27" t="s">
        <v>364</v>
      </c>
      <c r="C136" s="28">
        <v>699177</v>
      </c>
    </row>
    <row r="137" spans="1:3" ht="16" customHeight="1" x14ac:dyDescent="0.35">
      <c r="A137" s="16" t="s">
        <v>365</v>
      </c>
      <c r="B137" s="27" t="s">
        <v>366</v>
      </c>
      <c r="C137" s="28">
        <v>450000</v>
      </c>
    </row>
    <row r="138" spans="1:3" ht="16" customHeight="1" x14ac:dyDescent="0.35">
      <c r="A138" s="16" t="s">
        <v>367</v>
      </c>
      <c r="B138" s="27" t="s">
        <v>368</v>
      </c>
      <c r="C138" s="28">
        <v>400000</v>
      </c>
    </row>
    <row r="139" spans="1:3" ht="16" customHeight="1" x14ac:dyDescent="0.35">
      <c r="A139" s="29" t="s">
        <v>369</v>
      </c>
      <c r="B139" s="30" t="s">
        <v>370</v>
      </c>
      <c r="C139" s="31">
        <v>666000</v>
      </c>
    </row>
    <row r="140" spans="1:3" ht="16" customHeight="1" x14ac:dyDescent="0.35"/>
    <row r="141" spans="1:3" ht="16" customHeight="1" x14ac:dyDescent="0.35">
      <c r="A141" s="24" t="s">
        <v>371</v>
      </c>
      <c r="B141" s="25" t="s">
        <v>372</v>
      </c>
      <c r="C141" s="26">
        <v>23400368</v>
      </c>
    </row>
    <row r="142" spans="1:3" ht="16" customHeight="1" x14ac:dyDescent="0.35">
      <c r="A142" s="16" t="s">
        <v>373</v>
      </c>
      <c r="B142" s="27" t="s">
        <v>374</v>
      </c>
      <c r="C142" s="28">
        <v>16102315</v>
      </c>
    </row>
    <row r="143" spans="1:3" ht="16" customHeight="1" x14ac:dyDescent="0.35">
      <c r="A143" s="16" t="s">
        <v>375</v>
      </c>
      <c r="B143" s="27" t="s">
        <v>376</v>
      </c>
      <c r="C143" s="28">
        <v>1309830</v>
      </c>
    </row>
    <row r="144" spans="1:3" ht="16" customHeight="1" x14ac:dyDescent="0.35">
      <c r="A144" s="16" t="s">
        <v>377</v>
      </c>
      <c r="B144" s="27" t="s">
        <v>378</v>
      </c>
      <c r="C144" s="28">
        <v>3110000</v>
      </c>
    </row>
    <row r="145" spans="1:3" ht="16" customHeight="1" x14ac:dyDescent="0.35">
      <c r="A145" s="29" t="s">
        <v>379</v>
      </c>
      <c r="B145" s="30" t="s">
        <v>380</v>
      </c>
      <c r="C145" s="31">
        <v>2878223</v>
      </c>
    </row>
    <row r="146" spans="1:3" ht="16" customHeight="1" x14ac:dyDescent="0.35"/>
    <row r="147" spans="1:3" ht="16" customHeight="1" x14ac:dyDescent="0.35">
      <c r="A147" s="24" t="s">
        <v>381</v>
      </c>
      <c r="B147" s="25" t="s">
        <v>382</v>
      </c>
      <c r="C147" s="26">
        <v>7560796</v>
      </c>
    </row>
    <row r="148" spans="1:3" ht="16" customHeight="1" x14ac:dyDescent="0.35">
      <c r="A148" s="16" t="s">
        <v>383</v>
      </c>
      <c r="B148" s="27" t="s">
        <v>384</v>
      </c>
      <c r="C148" s="28">
        <v>252815</v>
      </c>
    </row>
    <row r="149" spans="1:3" ht="16" customHeight="1" x14ac:dyDescent="0.35">
      <c r="A149" s="16" t="s">
        <v>385</v>
      </c>
      <c r="B149" s="27" t="s">
        <v>386</v>
      </c>
      <c r="C149" s="28">
        <v>2889000</v>
      </c>
    </row>
    <row r="150" spans="1:3" ht="16" customHeight="1" x14ac:dyDescent="0.35">
      <c r="A150" s="16" t="s">
        <v>387</v>
      </c>
      <c r="B150" s="27" t="s">
        <v>388</v>
      </c>
      <c r="C150" s="28">
        <v>4261981</v>
      </c>
    </row>
    <row r="151" spans="1:3" ht="16" customHeight="1" x14ac:dyDescent="0.35">
      <c r="A151" s="16" t="s">
        <v>389</v>
      </c>
      <c r="B151" s="27" t="s">
        <v>390</v>
      </c>
      <c r="C151" s="28">
        <v>57000</v>
      </c>
    </row>
    <row r="152" spans="1:3" ht="16" customHeight="1" x14ac:dyDescent="0.35">
      <c r="A152" s="16" t="s">
        <v>391</v>
      </c>
      <c r="B152" s="27" t="s">
        <v>392</v>
      </c>
      <c r="C152" s="28">
        <v>0</v>
      </c>
    </row>
    <row r="153" spans="1:3" ht="16" customHeight="1" x14ac:dyDescent="0.35">
      <c r="A153" s="29" t="s">
        <v>393</v>
      </c>
      <c r="B153" s="30" t="s">
        <v>394</v>
      </c>
      <c r="C153" s="31">
        <v>100000</v>
      </c>
    </row>
    <row r="154" spans="1:3" ht="16" customHeight="1" x14ac:dyDescent="0.35"/>
    <row r="155" spans="1:3" ht="16" customHeight="1" x14ac:dyDescent="0.35">
      <c r="A155" s="21" t="s">
        <v>395</v>
      </c>
      <c r="B155" s="22" t="s">
        <v>396</v>
      </c>
      <c r="C155" s="23">
        <v>6990812</v>
      </c>
    </row>
    <row r="156" spans="1:3" ht="16" customHeight="1" x14ac:dyDescent="0.35"/>
    <row r="157" spans="1:3" ht="16" customHeight="1" x14ac:dyDescent="0.35">
      <c r="A157" s="24" t="s">
        <v>397</v>
      </c>
      <c r="B157" s="25" t="s">
        <v>396</v>
      </c>
      <c r="C157" s="26">
        <v>6990812</v>
      </c>
    </row>
    <row r="158" spans="1:3" ht="16" customHeight="1" x14ac:dyDescent="0.35">
      <c r="A158" s="16" t="s">
        <v>398</v>
      </c>
      <c r="B158" s="27" t="s">
        <v>399</v>
      </c>
      <c r="C158" s="28">
        <v>6990812</v>
      </c>
    </row>
    <row r="159" spans="1:3" ht="16" customHeight="1" x14ac:dyDescent="0.35">
      <c r="A159" s="29" t="s">
        <v>400</v>
      </c>
      <c r="B159" s="30" t="s">
        <v>401</v>
      </c>
      <c r="C159" s="31">
        <v>0</v>
      </c>
    </row>
    <row r="160" spans="1:3" ht="16" customHeight="1" x14ac:dyDescent="0.35"/>
    <row r="161" spans="1:3" ht="16" customHeight="1" x14ac:dyDescent="0.35">
      <c r="A161" s="21" t="s">
        <v>402</v>
      </c>
      <c r="B161" s="22" t="s">
        <v>403</v>
      </c>
      <c r="C161" s="23">
        <v>14227748</v>
      </c>
    </row>
    <row r="162" spans="1:3" ht="16" customHeight="1" x14ac:dyDescent="0.35"/>
    <row r="163" spans="1:3" ht="16" customHeight="1" x14ac:dyDescent="0.35">
      <c r="A163" s="24" t="s">
        <v>404</v>
      </c>
      <c r="B163" s="25" t="s">
        <v>405</v>
      </c>
      <c r="C163" s="26">
        <v>-5955961</v>
      </c>
    </row>
    <row r="164" spans="1:3" ht="16" customHeight="1" x14ac:dyDescent="0.35">
      <c r="A164" s="16" t="s">
        <v>406</v>
      </c>
      <c r="B164" s="27" t="s">
        <v>407</v>
      </c>
      <c r="C164" s="28">
        <v>-843568</v>
      </c>
    </row>
    <row r="165" spans="1:3" ht="16" customHeight="1" x14ac:dyDescent="0.35">
      <c r="A165" s="29" t="s">
        <v>408</v>
      </c>
      <c r="B165" s="30" t="s">
        <v>409</v>
      </c>
      <c r="C165" s="31">
        <v>-5112393</v>
      </c>
    </row>
    <row r="166" spans="1:3" ht="16" customHeight="1" x14ac:dyDescent="0.35"/>
    <row r="167" spans="1:3" ht="16" customHeight="1" x14ac:dyDescent="0.35">
      <c r="A167" s="24" t="s">
        <v>410</v>
      </c>
      <c r="B167" s="25" t="s">
        <v>411</v>
      </c>
      <c r="C167" s="26">
        <v>5084756</v>
      </c>
    </row>
    <row r="168" spans="1:3" ht="16" customHeight="1" x14ac:dyDescent="0.35">
      <c r="A168" s="16" t="s">
        <v>412</v>
      </c>
      <c r="B168" s="27" t="s">
        <v>413</v>
      </c>
      <c r="C168" s="28">
        <v>-469687</v>
      </c>
    </row>
    <row r="169" spans="1:3" ht="16" customHeight="1" x14ac:dyDescent="0.35">
      <c r="A169" s="16" t="s">
        <v>414</v>
      </c>
      <c r="B169" s="27" t="s">
        <v>415</v>
      </c>
      <c r="C169" s="28">
        <v>613040</v>
      </c>
    </row>
    <row r="170" spans="1:3" ht="16" customHeight="1" x14ac:dyDescent="0.35">
      <c r="A170" s="16" t="s">
        <v>416</v>
      </c>
      <c r="B170" s="27" t="s">
        <v>417</v>
      </c>
      <c r="C170" s="28">
        <v>500000</v>
      </c>
    </row>
    <row r="171" spans="1:3" ht="16" customHeight="1" x14ac:dyDescent="0.35">
      <c r="A171" s="16" t="s">
        <v>418</v>
      </c>
      <c r="B171" s="27" t="s">
        <v>358</v>
      </c>
      <c r="C171" s="28">
        <v>4142863</v>
      </c>
    </row>
    <row r="172" spans="1:3" ht="16" customHeight="1" x14ac:dyDescent="0.35">
      <c r="A172" s="16" t="s">
        <v>419</v>
      </c>
      <c r="B172" s="27" t="s">
        <v>420</v>
      </c>
      <c r="C172" s="28">
        <v>150663</v>
      </c>
    </row>
    <row r="173" spans="1:3" ht="16" customHeight="1" x14ac:dyDescent="0.35">
      <c r="A173" s="29" t="s">
        <v>421</v>
      </c>
      <c r="B173" s="30" t="s">
        <v>422</v>
      </c>
      <c r="C173" s="31">
        <v>147877</v>
      </c>
    </row>
    <row r="174" spans="1:3" ht="16" customHeight="1" x14ac:dyDescent="0.35"/>
    <row r="175" spans="1:3" ht="16" customHeight="1" x14ac:dyDescent="0.35">
      <c r="A175" s="24" t="s">
        <v>423</v>
      </c>
      <c r="B175" s="25" t="s">
        <v>424</v>
      </c>
      <c r="C175" s="26">
        <v>-467678</v>
      </c>
    </row>
    <row r="176" spans="1:3" ht="16" customHeight="1" x14ac:dyDescent="0.35">
      <c r="A176" s="16" t="s">
        <v>425</v>
      </c>
      <c r="B176" s="27" t="s">
        <v>413</v>
      </c>
      <c r="C176" s="28">
        <v>-1579138</v>
      </c>
    </row>
    <row r="177" spans="1:3" ht="16" customHeight="1" x14ac:dyDescent="0.35">
      <c r="A177" s="16" t="s">
        <v>426</v>
      </c>
      <c r="B177" s="27" t="s">
        <v>415</v>
      </c>
      <c r="C177" s="28">
        <v>0</v>
      </c>
    </row>
    <row r="178" spans="1:3" ht="16" customHeight="1" x14ac:dyDescent="0.35">
      <c r="A178" s="16" t="s">
        <v>427</v>
      </c>
      <c r="B178" s="27" t="s">
        <v>417</v>
      </c>
      <c r="C178" s="28">
        <v>-500000</v>
      </c>
    </row>
    <row r="179" spans="1:3" ht="16" customHeight="1" x14ac:dyDescent="0.35">
      <c r="A179" s="16" t="s">
        <v>428</v>
      </c>
      <c r="B179" s="27" t="s">
        <v>358</v>
      </c>
      <c r="C179" s="28">
        <v>-10000</v>
      </c>
    </row>
    <row r="180" spans="1:3" ht="16" customHeight="1" x14ac:dyDescent="0.35">
      <c r="A180" s="16" t="s">
        <v>429</v>
      </c>
      <c r="B180" s="27" t="s">
        <v>420</v>
      </c>
      <c r="C180" s="28">
        <v>1149337</v>
      </c>
    </row>
    <row r="181" spans="1:3" ht="16" customHeight="1" x14ac:dyDescent="0.35">
      <c r="A181" s="29" t="s">
        <v>430</v>
      </c>
      <c r="B181" s="30" t="s">
        <v>422</v>
      </c>
      <c r="C181" s="31">
        <v>472123</v>
      </c>
    </row>
    <row r="182" spans="1:3" ht="16" customHeight="1" x14ac:dyDescent="0.35"/>
    <row r="183" spans="1:3" ht="16" customHeight="1" x14ac:dyDescent="0.35">
      <c r="A183" s="24" t="s">
        <v>431</v>
      </c>
      <c r="B183" s="25" t="s">
        <v>432</v>
      </c>
      <c r="C183" s="26">
        <v>6042111</v>
      </c>
    </row>
    <row r="184" spans="1:3" ht="16" customHeight="1" x14ac:dyDescent="0.35">
      <c r="A184" s="16" t="s">
        <v>433</v>
      </c>
      <c r="B184" s="27" t="s">
        <v>434</v>
      </c>
      <c r="C184" s="28">
        <v>1807916</v>
      </c>
    </row>
    <row r="185" spans="1:3" ht="16" customHeight="1" x14ac:dyDescent="0.35">
      <c r="A185" s="16" t="s">
        <v>435</v>
      </c>
      <c r="B185" s="27" t="s">
        <v>436</v>
      </c>
      <c r="C185" s="28">
        <v>1335</v>
      </c>
    </row>
    <row r="186" spans="1:3" ht="16" customHeight="1" x14ac:dyDescent="0.35">
      <c r="A186" s="16" t="s">
        <v>437</v>
      </c>
      <c r="B186" s="27" t="s">
        <v>438</v>
      </c>
      <c r="C186" s="28">
        <v>603860</v>
      </c>
    </row>
    <row r="187" spans="1:3" ht="16" customHeight="1" x14ac:dyDescent="0.35">
      <c r="A187" s="29" t="s">
        <v>439</v>
      </c>
      <c r="B187" s="30" t="s">
        <v>440</v>
      </c>
      <c r="C187" s="31">
        <v>3629000</v>
      </c>
    </row>
    <row r="188" spans="1:3" ht="16" customHeight="1" x14ac:dyDescent="0.35"/>
    <row r="189" spans="1:3" ht="16" customHeight="1" x14ac:dyDescent="0.35">
      <c r="A189" s="24" t="s">
        <v>441</v>
      </c>
      <c r="B189" s="25" t="s">
        <v>442</v>
      </c>
      <c r="C189" s="26">
        <v>9524520</v>
      </c>
    </row>
    <row r="190" spans="1:3" ht="16" customHeight="1" x14ac:dyDescent="0.35">
      <c r="A190" s="29" t="s">
        <v>443</v>
      </c>
      <c r="B190" s="30" t="s">
        <v>442</v>
      </c>
      <c r="C190" s="31">
        <v>9524520</v>
      </c>
    </row>
    <row r="191" spans="1:3" ht="16" customHeight="1" x14ac:dyDescent="0.35"/>
    <row r="192" spans="1:3" ht="16" customHeight="1" x14ac:dyDescent="0.35">
      <c r="A192" s="124" t="s">
        <v>444</v>
      </c>
      <c r="B192" s="125"/>
      <c r="C192" s="33">
        <v>2365950725</v>
      </c>
    </row>
    <row r="193" spans="1:3" ht="16" customHeight="1" x14ac:dyDescent="0.35">
      <c r="A193" s="34"/>
      <c r="B193" s="35"/>
      <c r="C193" s="36"/>
    </row>
    <row r="194" spans="1:3" ht="16" customHeight="1" x14ac:dyDescent="0.35"/>
    <row r="195" spans="1:3" ht="16" customHeight="1" x14ac:dyDescent="0.35">
      <c r="A195" s="21" t="s">
        <v>445</v>
      </c>
      <c r="B195" s="22" t="s">
        <v>446</v>
      </c>
      <c r="C195" s="23">
        <v>-6990812</v>
      </c>
    </row>
    <row r="196" spans="1:3" ht="16" customHeight="1" x14ac:dyDescent="0.35"/>
    <row r="197" spans="1:3" ht="16" customHeight="1" x14ac:dyDescent="0.35">
      <c r="A197" s="24" t="s">
        <v>447</v>
      </c>
      <c r="B197" s="25" t="s">
        <v>448</v>
      </c>
      <c r="C197" s="26">
        <v>-6990812</v>
      </c>
    </row>
    <row r="198" spans="1:3" ht="16" customHeight="1" x14ac:dyDescent="0.35">
      <c r="A198" s="29" t="s">
        <v>449</v>
      </c>
      <c r="B198" s="30" t="s">
        <v>450</v>
      </c>
      <c r="C198" s="31">
        <v>-6990812</v>
      </c>
    </row>
    <row r="199" spans="1:3" ht="16" customHeight="1" x14ac:dyDescent="0.35"/>
    <row r="200" spans="1:3" ht="16" customHeight="1" x14ac:dyDescent="0.35">
      <c r="A200" s="124" t="s">
        <v>451</v>
      </c>
      <c r="B200" s="125"/>
      <c r="C200" s="33">
        <v>2358959913</v>
      </c>
    </row>
    <row r="201" spans="1:3" ht="16" customHeight="1" x14ac:dyDescent="0.35">
      <c r="A201" s="34"/>
      <c r="B201" s="35"/>
      <c r="C201" s="36"/>
    </row>
    <row r="202" spans="1:3" ht="16" customHeight="1" x14ac:dyDescent="0.35"/>
    <row r="203" spans="1:3" ht="16" customHeight="1" x14ac:dyDescent="0.35">
      <c r="A203" s="21" t="s">
        <v>452</v>
      </c>
      <c r="B203" s="22" t="s">
        <v>453</v>
      </c>
      <c r="C203" s="23">
        <v>-1142287113</v>
      </c>
    </row>
    <row r="204" spans="1:3" ht="16" customHeight="1" x14ac:dyDescent="0.35"/>
    <row r="205" spans="1:3" ht="16" customHeight="1" x14ac:dyDescent="0.35">
      <c r="A205" s="24" t="s">
        <v>454</v>
      </c>
      <c r="B205" s="25" t="s">
        <v>455</v>
      </c>
      <c r="C205" s="26">
        <v>-1142287113</v>
      </c>
    </row>
    <row r="206" spans="1:3" ht="16" customHeight="1" x14ac:dyDescent="0.35">
      <c r="A206" s="16" t="s">
        <v>456</v>
      </c>
      <c r="B206" s="27" t="s">
        <v>457</v>
      </c>
      <c r="C206" s="28">
        <v>-849628700</v>
      </c>
    </row>
    <row r="207" spans="1:3" ht="16" customHeight="1" x14ac:dyDescent="0.35">
      <c r="A207" s="29" t="s">
        <v>458</v>
      </c>
      <c r="B207" s="30" t="s">
        <v>459</v>
      </c>
      <c r="C207" s="31">
        <v>-292658413</v>
      </c>
    </row>
    <row r="208" spans="1:3" ht="16" customHeight="1" x14ac:dyDescent="0.35"/>
    <row r="209" spans="1:3" ht="16" customHeight="1" x14ac:dyDescent="0.35">
      <c r="A209" s="124" t="s">
        <v>460</v>
      </c>
      <c r="B209" s="125"/>
      <c r="C209" s="33">
        <v>1216672800</v>
      </c>
    </row>
    <row r="210" spans="1:3" ht="16" customHeight="1" x14ac:dyDescent="0.35">
      <c r="A210" s="34"/>
      <c r="B210" s="35"/>
      <c r="C210" s="36"/>
    </row>
    <row r="211" spans="1:3" ht="16" customHeight="1" x14ac:dyDescent="0.35"/>
    <row r="212" spans="1:3" ht="16" customHeight="1" x14ac:dyDescent="0.35">
      <c r="A212" s="21" t="s">
        <v>461</v>
      </c>
      <c r="B212" s="22" t="s">
        <v>462</v>
      </c>
      <c r="C212" s="23">
        <v>5124024</v>
      </c>
    </row>
    <row r="213" spans="1:3" ht="16" customHeight="1" x14ac:dyDescent="0.35"/>
    <row r="214" spans="1:3" ht="16" customHeight="1" x14ac:dyDescent="0.35">
      <c r="A214" s="24" t="s">
        <v>463</v>
      </c>
      <c r="B214" s="25" t="s">
        <v>464</v>
      </c>
      <c r="C214" s="26">
        <v>-8120005</v>
      </c>
    </row>
    <row r="215" spans="1:3" ht="16" customHeight="1" x14ac:dyDescent="0.35">
      <c r="A215" s="29" t="s">
        <v>465</v>
      </c>
      <c r="B215" s="30" t="s">
        <v>466</v>
      </c>
      <c r="C215" s="31">
        <v>-8120005</v>
      </c>
    </row>
    <row r="216" spans="1:3" ht="16" customHeight="1" x14ac:dyDescent="0.35"/>
    <row r="217" spans="1:3" ht="16" customHeight="1" x14ac:dyDescent="0.35">
      <c r="A217" s="24" t="s">
        <v>467</v>
      </c>
      <c r="B217" s="25" t="s">
        <v>468</v>
      </c>
      <c r="C217" s="26">
        <v>-55971</v>
      </c>
    </row>
    <row r="218" spans="1:3" ht="16" customHeight="1" x14ac:dyDescent="0.35">
      <c r="A218" s="16" t="s">
        <v>469</v>
      </c>
      <c r="B218" s="27" t="s">
        <v>470</v>
      </c>
      <c r="C218" s="28">
        <v>10027844</v>
      </c>
    </row>
    <row r="219" spans="1:3" ht="16" customHeight="1" x14ac:dyDescent="0.35">
      <c r="A219" s="16" t="s">
        <v>471</v>
      </c>
      <c r="B219" s="27" t="s">
        <v>472</v>
      </c>
      <c r="C219" s="28">
        <v>-1924274</v>
      </c>
    </row>
    <row r="220" spans="1:3" ht="16" customHeight="1" x14ac:dyDescent="0.35">
      <c r="A220" s="16" t="s">
        <v>473</v>
      </c>
      <c r="B220" s="27" t="s">
        <v>474</v>
      </c>
      <c r="C220" s="28">
        <v>-8098960</v>
      </c>
    </row>
    <row r="221" spans="1:3" ht="16" customHeight="1" x14ac:dyDescent="0.35">
      <c r="A221" s="16" t="s">
        <v>475</v>
      </c>
      <c r="B221" s="27" t="s">
        <v>476</v>
      </c>
      <c r="C221" s="28">
        <v>-101135</v>
      </c>
    </row>
    <row r="222" spans="1:3" ht="16" customHeight="1" x14ac:dyDescent="0.35">
      <c r="A222" s="29">
        <v>1925</v>
      </c>
      <c r="B222" s="30" t="s">
        <v>477</v>
      </c>
      <c r="C222" s="31">
        <v>40554</v>
      </c>
    </row>
    <row r="223" spans="1:3" ht="16" customHeight="1" x14ac:dyDescent="0.35"/>
    <row r="224" spans="1:3" ht="16" customHeight="1" x14ac:dyDescent="0.35">
      <c r="A224" s="24" t="s">
        <v>478</v>
      </c>
      <c r="B224" s="25" t="s">
        <v>479</v>
      </c>
      <c r="C224" s="26">
        <v>13300000</v>
      </c>
    </row>
    <row r="225" spans="1:3" ht="16" customHeight="1" x14ac:dyDescent="0.35">
      <c r="A225" s="29" t="s">
        <v>480</v>
      </c>
      <c r="B225" s="30" t="s">
        <v>417</v>
      </c>
      <c r="C225" s="31">
        <v>13300000</v>
      </c>
    </row>
    <row r="226" spans="1:3" ht="16" customHeight="1" x14ac:dyDescent="0.35"/>
    <row r="227" spans="1:3" ht="16" customHeight="1" x14ac:dyDescent="0.35">
      <c r="A227" s="37" t="s">
        <v>481</v>
      </c>
      <c r="B227" s="32" t="s">
        <v>482</v>
      </c>
      <c r="C227" s="33">
        <v>1221796824</v>
      </c>
    </row>
    <row r="228" spans="1:3" ht="16" customHeight="1" x14ac:dyDescent="0.35">
      <c r="A228" s="38"/>
      <c r="B228" s="34"/>
      <c r="C228" s="36"/>
    </row>
    <row r="229" spans="1:3" ht="16" customHeight="1" x14ac:dyDescent="0.35"/>
    <row r="230" spans="1:3" ht="16" customHeight="1" x14ac:dyDescent="0.35">
      <c r="A230" s="37"/>
      <c r="B230" s="32" t="s">
        <v>483</v>
      </c>
      <c r="C230" s="33">
        <v>-30802590</v>
      </c>
    </row>
    <row r="231" spans="1:3" ht="16" customHeight="1" x14ac:dyDescent="0.35">
      <c r="A231" s="38"/>
      <c r="B231" s="34"/>
      <c r="C231" s="36"/>
    </row>
    <row r="232" spans="1:3" ht="16" customHeight="1" x14ac:dyDescent="0.35"/>
    <row r="233" spans="1:3" ht="16" customHeight="1" x14ac:dyDescent="0.35">
      <c r="A233" s="21" t="s">
        <v>484</v>
      </c>
      <c r="B233" s="22" t="s">
        <v>485</v>
      </c>
      <c r="C233" s="23">
        <v>2854315</v>
      </c>
    </row>
    <row r="234" spans="1:3" ht="16" customHeight="1" x14ac:dyDescent="0.35"/>
    <row r="235" spans="1:3" ht="16" customHeight="1" x14ac:dyDescent="0.35">
      <c r="A235" s="24" t="s">
        <v>486</v>
      </c>
      <c r="B235" s="25" t="s">
        <v>487</v>
      </c>
      <c r="C235" s="26">
        <v>363000</v>
      </c>
    </row>
    <row r="236" spans="1:3" ht="16" customHeight="1" x14ac:dyDescent="0.35">
      <c r="A236" s="16" t="s">
        <v>488</v>
      </c>
      <c r="B236" s="27" t="s">
        <v>489</v>
      </c>
      <c r="C236" s="28">
        <v>0</v>
      </c>
    </row>
    <row r="237" spans="1:3" ht="16" customHeight="1" x14ac:dyDescent="0.35">
      <c r="A237" s="16" t="s">
        <v>490</v>
      </c>
      <c r="B237" s="27" t="s">
        <v>491</v>
      </c>
      <c r="C237" s="28">
        <v>363000</v>
      </c>
    </row>
    <row r="238" spans="1:3" ht="16" customHeight="1" x14ac:dyDescent="0.35">
      <c r="A238" s="29" t="s">
        <v>492</v>
      </c>
      <c r="B238" s="30" t="s">
        <v>493</v>
      </c>
      <c r="C238" s="31">
        <v>0</v>
      </c>
    </row>
    <row r="239" spans="1:3" ht="16" customHeight="1" x14ac:dyDescent="0.35"/>
    <row r="240" spans="1:3" ht="16" customHeight="1" x14ac:dyDescent="0.35">
      <c r="A240" s="24" t="s">
        <v>494</v>
      </c>
      <c r="B240" s="25" t="s">
        <v>495</v>
      </c>
      <c r="C240" s="26">
        <v>491315</v>
      </c>
    </row>
    <row r="241" spans="1:3" ht="16" customHeight="1" x14ac:dyDescent="0.35">
      <c r="A241" s="16" t="s">
        <v>496</v>
      </c>
      <c r="B241" s="39" t="s">
        <v>497</v>
      </c>
      <c r="C241" s="28">
        <v>85519</v>
      </c>
    </row>
    <row r="242" spans="1:3" ht="16" customHeight="1" x14ac:dyDescent="0.35">
      <c r="A242" s="16" t="s">
        <v>498</v>
      </c>
      <c r="B242" s="27" t="s">
        <v>499</v>
      </c>
      <c r="C242" s="28">
        <v>0</v>
      </c>
    </row>
    <row r="243" spans="1:3" ht="16" customHeight="1" x14ac:dyDescent="0.35">
      <c r="A243" s="29" t="s">
        <v>500</v>
      </c>
      <c r="B243" s="30" t="s">
        <v>501</v>
      </c>
      <c r="C243" s="31">
        <v>405796</v>
      </c>
    </row>
    <row r="244" spans="1:3" ht="16" customHeight="1" x14ac:dyDescent="0.35"/>
    <row r="245" spans="1:3" ht="16" customHeight="1" x14ac:dyDescent="0.35">
      <c r="A245" s="24" t="s">
        <v>502</v>
      </c>
      <c r="B245" s="25" t="s">
        <v>503</v>
      </c>
      <c r="C245" s="26">
        <v>2000000</v>
      </c>
    </row>
    <row r="246" spans="1:3" ht="16" customHeight="1" x14ac:dyDescent="0.35">
      <c r="A246" s="29" t="s">
        <v>504</v>
      </c>
      <c r="B246" s="30" t="s">
        <v>503</v>
      </c>
      <c r="C246" s="31">
        <v>2000000</v>
      </c>
    </row>
    <row r="247" spans="1:3" ht="16" customHeight="1" x14ac:dyDescent="0.35"/>
    <row r="248" spans="1:3" ht="16" customHeight="1" x14ac:dyDescent="0.35">
      <c r="A248" s="21" t="s">
        <v>505</v>
      </c>
      <c r="B248" s="22" t="s">
        <v>506</v>
      </c>
      <c r="C248" s="23">
        <v>501000</v>
      </c>
    </row>
    <row r="249" spans="1:3" ht="16" customHeight="1" x14ac:dyDescent="0.35"/>
    <row r="250" spans="1:3" ht="16" customHeight="1" x14ac:dyDescent="0.35">
      <c r="A250" s="24" t="s">
        <v>507</v>
      </c>
      <c r="B250" s="25" t="s">
        <v>508</v>
      </c>
      <c r="C250" s="26">
        <v>501000</v>
      </c>
    </row>
    <row r="251" spans="1:3" ht="16" customHeight="1" x14ac:dyDescent="0.35">
      <c r="A251" s="29" t="s">
        <v>509</v>
      </c>
      <c r="B251" s="30" t="s">
        <v>510</v>
      </c>
      <c r="C251" s="31">
        <v>501000</v>
      </c>
    </row>
    <row r="252" spans="1:3" ht="16" customHeight="1" x14ac:dyDescent="0.35"/>
    <row r="253" spans="1:3" ht="16" customHeight="1" x14ac:dyDescent="0.35">
      <c r="A253" s="21" t="s">
        <v>511</v>
      </c>
      <c r="B253" s="22" t="s">
        <v>512</v>
      </c>
      <c r="C253" s="23">
        <v>2056380</v>
      </c>
    </row>
    <row r="254" spans="1:3" ht="16" customHeight="1" x14ac:dyDescent="0.35"/>
    <row r="255" spans="1:3" ht="16" customHeight="1" x14ac:dyDescent="0.35">
      <c r="A255" s="24" t="s">
        <v>513</v>
      </c>
      <c r="B255" s="25" t="s">
        <v>514</v>
      </c>
      <c r="C255" s="26">
        <v>0</v>
      </c>
    </row>
    <row r="256" spans="1:3" ht="16" customHeight="1" x14ac:dyDescent="0.35">
      <c r="A256" s="16" t="s">
        <v>515</v>
      </c>
      <c r="B256" s="27" t="s">
        <v>516</v>
      </c>
      <c r="C256" s="28">
        <v>0</v>
      </c>
    </row>
    <row r="257" spans="1:3" ht="16" customHeight="1" x14ac:dyDescent="0.35">
      <c r="A257" s="16" t="s">
        <v>517</v>
      </c>
      <c r="B257" s="27" t="s">
        <v>518</v>
      </c>
      <c r="C257" s="28">
        <v>0</v>
      </c>
    </row>
    <row r="258" spans="1:3" ht="16" customHeight="1" x14ac:dyDescent="0.35">
      <c r="A258" s="16" t="s">
        <v>519</v>
      </c>
      <c r="B258" s="27" t="s">
        <v>518</v>
      </c>
      <c r="C258" s="28">
        <v>0</v>
      </c>
    </row>
    <row r="259" spans="1:3" ht="16" customHeight="1" x14ac:dyDescent="0.35">
      <c r="A259" s="29" t="s">
        <v>520</v>
      </c>
      <c r="B259" s="30" t="s">
        <v>521</v>
      </c>
      <c r="C259" s="31">
        <v>0</v>
      </c>
    </row>
    <row r="260" spans="1:3" ht="16" customHeight="1" x14ac:dyDescent="0.35"/>
    <row r="261" spans="1:3" ht="16" customHeight="1" x14ac:dyDescent="0.35">
      <c r="A261" s="24" t="s">
        <v>522</v>
      </c>
      <c r="B261" s="25" t="s">
        <v>523</v>
      </c>
      <c r="C261" s="26">
        <v>21000</v>
      </c>
    </row>
    <row r="262" spans="1:3" ht="16" customHeight="1" x14ac:dyDescent="0.35">
      <c r="A262" s="29" t="s">
        <v>524</v>
      </c>
      <c r="B262" s="30" t="s">
        <v>525</v>
      </c>
      <c r="C262" s="31">
        <v>21000</v>
      </c>
    </row>
    <row r="263" spans="1:3" ht="16" customHeight="1" x14ac:dyDescent="0.35"/>
    <row r="264" spans="1:3" ht="16" customHeight="1" x14ac:dyDescent="0.35">
      <c r="A264" s="24" t="s">
        <v>526</v>
      </c>
      <c r="B264" s="25" t="s">
        <v>527</v>
      </c>
      <c r="C264" s="26">
        <v>2035380</v>
      </c>
    </row>
    <row r="265" spans="1:3" ht="16" customHeight="1" x14ac:dyDescent="0.35">
      <c r="A265" s="16" t="s">
        <v>528</v>
      </c>
      <c r="B265" s="27" t="s">
        <v>529</v>
      </c>
      <c r="C265" s="28">
        <v>0</v>
      </c>
    </row>
    <row r="266" spans="1:3" ht="16" customHeight="1" x14ac:dyDescent="0.35">
      <c r="A266" s="16" t="s">
        <v>530</v>
      </c>
      <c r="B266" s="27" t="s">
        <v>527</v>
      </c>
      <c r="C266" s="28">
        <v>35070</v>
      </c>
    </row>
    <row r="267" spans="1:3" ht="16" customHeight="1" x14ac:dyDescent="0.35">
      <c r="A267" s="29" t="s">
        <v>531</v>
      </c>
      <c r="B267" s="30" t="s">
        <v>532</v>
      </c>
      <c r="C267" s="31">
        <v>2000310</v>
      </c>
    </row>
    <row r="268" spans="1:3" ht="16" customHeight="1" x14ac:dyDescent="0.35"/>
    <row r="269" spans="1:3" ht="16" customHeight="1" x14ac:dyDescent="0.35">
      <c r="A269" s="21" t="s">
        <v>533</v>
      </c>
      <c r="B269" s="22" t="s">
        <v>534</v>
      </c>
      <c r="C269" s="23">
        <v>24000000</v>
      </c>
    </row>
    <row r="270" spans="1:3" ht="16" customHeight="1" x14ac:dyDescent="0.35"/>
    <row r="271" spans="1:3" ht="16" customHeight="1" x14ac:dyDescent="0.35">
      <c r="A271" s="24" t="s">
        <v>535</v>
      </c>
      <c r="B271" s="25" t="s">
        <v>536</v>
      </c>
      <c r="C271" s="26">
        <v>24000000</v>
      </c>
    </row>
    <row r="272" spans="1:3" ht="16" customHeight="1" x14ac:dyDescent="0.35">
      <c r="A272" s="29" t="s">
        <v>537</v>
      </c>
      <c r="B272" s="30" t="s">
        <v>536</v>
      </c>
      <c r="C272" s="31">
        <v>24000000</v>
      </c>
    </row>
    <row r="273" spans="1:3" ht="16" customHeight="1" x14ac:dyDescent="0.35"/>
    <row r="274" spans="1:3" ht="16" customHeight="1" x14ac:dyDescent="0.35">
      <c r="A274" s="21" t="s">
        <v>538</v>
      </c>
      <c r="B274" s="22" t="s">
        <v>539</v>
      </c>
      <c r="C274" s="23">
        <v>11854332</v>
      </c>
    </row>
    <row r="275" spans="1:3" ht="16" customHeight="1" x14ac:dyDescent="0.35"/>
    <row r="276" spans="1:3" ht="16" customHeight="1" x14ac:dyDescent="0.35">
      <c r="A276" s="24" t="s">
        <v>540</v>
      </c>
      <c r="B276" s="25" t="s">
        <v>539</v>
      </c>
      <c r="C276" s="26">
        <v>11854332</v>
      </c>
    </row>
    <row r="277" spans="1:3" ht="16" customHeight="1" x14ac:dyDescent="0.35">
      <c r="A277" s="16" t="s">
        <v>541</v>
      </c>
      <c r="B277" s="27" t="s">
        <v>542</v>
      </c>
      <c r="C277" s="28">
        <v>1024443</v>
      </c>
    </row>
    <row r="278" spans="1:3" ht="16" customHeight="1" x14ac:dyDescent="0.35">
      <c r="A278" s="16" t="s">
        <v>543</v>
      </c>
      <c r="B278" s="27" t="s">
        <v>544</v>
      </c>
      <c r="C278" s="28">
        <v>4333729</v>
      </c>
    </row>
    <row r="279" spans="1:3" ht="16" customHeight="1" x14ac:dyDescent="0.35">
      <c r="A279" s="16" t="s">
        <v>545</v>
      </c>
      <c r="B279" s="27" t="s">
        <v>546</v>
      </c>
      <c r="C279" s="28">
        <v>38500</v>
      </c>
    </row>
    <row r="280" spans="1:3" ht="16" customHeight="1" x14ac:dyDescent="0.35">
      <c r="A280" s="16" t="s">
        <v>547</v>
      </c>
      <c r="B280" s="27" t="s">
        <v>548</v>
      </c>
      <c r="C280" s="28">
        <v>18300</v>
      </c>
    </row>
    <row r="281" spans="1:3" ht="16" customHeight="1" x14ac:dyDescent="0.35">
      <c r="A281" s="16" t="s">
        <v>549</v>
      </c>
      <c r="B281" s="27" t="s">
        <v>550</v>
      </c>
      <c r="C281" s="28">
        <v>436500</v>
      </c>
    </row>
    <row r="282" spans="1:3" ht="16" customHeight="1" x14ac:dyDescent="0.35">
      <c r="A282" s="16" t="s">
        <v>551</v>
      </c>
      <c r="B282" s="27" t="s">
        <v>552</v>
      </c>
      <c r="C282" s="28">
        <v>2394</v>
      </c>
    </row>
    <row r="283" spans="1:3" ht="16" customHeight="1" x14ac:dyDescent="0.35">
      <c r="A283" s="16" t="s">
        <v>553</v>
      </c>
      <c r="B283" s="27" t="s">
        <v>554</v>
      </c>
      <c r="C283" s="28">
        <v>1659500</v>
      </c>
    </row>
    <row r="284" spans="1:3" ht="16" customHeight="1" x14ac:dyDescent="0.35">
      <c r="A284" s="16" t="s">
        <v>555</v>
      </c>
      <c r="B284" s="27" t="s">
        <v>556</v>
      </c>
      <c r="C284" s="28">
        <v>1592000</v>
      </c>
    </row>
    <row r="285" spans="1:3" ht="16" customHeight="1" x14ac:dyDescent="0.35">
      <c r="A285" s="16" t="s">
        <v>557</v>
      </c>
      <c r="B285" s="27" t="s">
        <v>558</v>
      </c>
      <c r="C285" s="28">
        <v>340000</v>
      </c>
    </row>
    <row r="286" spans="1:3" ht="16" customHeight="1" x14ac:dyDescent="0.35">
      <c r="A286" s="16" t="s">
        <v>559</v>
      </c>
      <c r="B286" s="27" t="s">
        <v>560</v>
      </c>
      <c r="C286" s="28">
        <v>683000</v>
      </c>
    </row>
    <row r="287" spans="1:3" ht="16" customHeight="1" x14ac:dyDescent="0.35">
      <c r="A287" s="16" t="s">
        <v>561</v>
      </c>
      <c r="B287" s="27" t="s">
        <v>562</v>
      </c>
      <c r="C287" s="28">
        <v>319000</v>
      </c>
    </row>
    <row r="288" spans="1:3" ht="16" customHeight="1" x14ac:dyDescent="0.35">
      <c r="A288" s="16" t="s">
        <v>563</v>
      </c>
      <c r="B288" s="27" t="s">
        <v>564</v>
      </c>
      <c r="C288" s="28">
        <v>515000</v>
      </c>
    </row>
    <row r="289" spans="1:3" ht="16" customHeight="1" x14ac:dyDescent="0.35">
      <c r="A289" s="16" t="s">
        <v>565</v>
      </c>
      <c r="B289" s="27" t="s">
        <v>566</v>
      </c>
      <c r="C289" s="28">
        <v>30100</v>
      </c>
    </row>
    <row r="290" spans="1:3" ht="16" customHeight="1" x14ac:dyDescent="0.35">
      <c r="A290" s="16" t="s">
        <v>567</v>
      </c>
      <c r="B290" s="27" t="s">
        <v>568</v>
      </c>
      <c r="C290" s="28">
        <v>152065</v>
      </c>
    </row>
    <row r="291" spans="1:3" ht="16" customHeight="1" x14ac:dyDescent="0.35">
      <c r="A291" s="16" t="s">
        <v>569</v>
      </c>
      <c r="B291" s="27" t="s">
        <v>570</v>
      </c>
      <c r="C291" s="28">
        <v>28432</v>
      </c>
    </row>
    <row r="292" spans="1:3" ht="16" customHeight="1" x14ac:dyDescent="0.35">
      <c r="A292" s="16" t="s">
        <v>571</v>
      </c>
      <c r="B292" s="27" t="s">
        <v>572</v>
      </c>
      <c r="C292" s="28">
        <v>19169</v>
      </c>
    </row>
    <row r="293" spans="1:3" ht="16" customHeight="1" x14ac:dyDescent="0.35">
      <c r="A293" s="29" t="s">
        <v>573</v>
      </c>
      <c r="B293" s="30" t="s">
        <v>574</v>
      </c>
      <c r="C293" s="31">
        <v>662200</v>
      </c>
    </row>
    <row r="294" spans="1:3" ht="16" customHeight="1" x14ac:dyDescent="0.35"/>
    <row r="295" spans="1:3" ht="16" customHeight="1" x14ac:dyDescent="0.35">
      <c r="A295" s="21" t="s">
        <v>575</v>
      </c>
      <c r="B295" s="22" t="s">
        <v>576</v>
      </c>
      <c r="C295" s="23">
        <v>70000</v>
      </c>
    </row>
    <row r="296" spans="1:3" ht="16" customHeight="1" x14ac:dyDescent="0.35"/>
    <row r="297" spans="1:3" ht="16" customHeight="1" x14ac:dyDescent="0.35">
      <c r="A297" s="24" t="s">
        <v>577</v>
      </c>
      <c r="B297" s="25" t="s">
        <v>576</v>
      </c>
      <c r="C297" s="26">
        <v>70000</v>
      </c>
    </row>
    <row r="298" spans="1:3" ht="16" customHeight="1" x14ac:dyDescent="0.35">
      <c r="A298" s="16" t="s">
        <v>578</v>
      </c>
      <c r="B298" s="27" t="s">
        <v>579</v>
      </c>
      <c r="C298" s="28">
        <v>70000</v>
      </c>
    </row>
    <row r="299" spans="1:3" ht="16" customHeight="1" x14ac:dyDescent="0.35">
      <c r="A299" s="29" t="s">
        <v>580</v>
      </c>
      <c r="B299" s="30" t="s">
        <v>581</v>
      </c>
      <c r="C299" s="31">
        <v>0</v>
      </c>
    </row>
    <row r="300" spans="1:3" ht="16" customHeight="1" x14ac:dyDescent="0.35"/>
    <row r="301" spans="1:3" ht="16" customHeight="1" x14ac:dyDescent="0.35">
      <c r="A301" s="21" t="s">
        <v>582</v>
      </c>
      <c r="B301" s="22" t="s">
        <v>583</v>
      </c>
      <c r="C301" s="23">
        <v>1507289</v>
      </c>
    </row>
    <row r="302" spans="1:3" ht="16" customHeight="1" x14ac:dyDescent="0.35"/>
    <row r="303" spans="1:3" ht="16" customHeight="1" x14ac:dyDescent="0.35">
      <c r="A303" s="24" t="s">
        <v>584</v>
      </c>
      <c r="B303" s="25" t="s">
        <v>583</v>
      </c>
      <c r="C303" s="26">
        <v>1507289</v>
      </c>
    </row>
    <row r="304" spans="1:3" ht="16" customHeight="1" x14ac:dyDescent="0.35">
      <c r="A304" s="16" t="s">
        <v>585</v>
      </c>
      <c r="B304" s="27" t="s">
        <v>586</v>
      </c>
      <c r="C304" s="28">
        <v>86500</v>
      </c>
    </row>
    <row r="305" spans="1:3" ht="16" customHeight="1" x14ac:dyDescent="0.35">
      <c r="A305" s="16" t="s">
        <v>587</v>
      </c>
      <c r="B305" s="27" t="s">
        <v>588</v>
      </c>
      <c r="C305" s="28">
        <v>1210000</v>
      </c>
    </row>
    <row r="306" spans="1:3" ht="16" customHeight="1" x14ac:dyDescent="0.35">
      <c r="A306" s="16" t="s">
        <v>589</v>
      </c>
      <c r="B306" s="27" t="s">
        <v>590</v>
      </c>
      <c r="C306" s="28">
        <v>0</v>
      </c>
    </row>
    <row r="307" spans="1:3" ht="16" customHeight="1" x14ac:dyDescent="0.35">
      <c r="A307" s="16" t="s">
        <v>591</v>
      </c>
      <c r="B307" s="27" t="s">
        <v>592</v>
      </c>
      <c r="C307" s="28">
        <v>156866</v>
      </c>
    </row>
    <row r="308" spans="1:3" ht="16" customHeight="1" x14ac:dyDescent="0.35">
      <c r="A308" s="29" t="s">
        <v>593</v>
      </c>
      <c r="B308" s="30" t="s">
        <v>594</v>
      </c>
      <c r="C308" s="31">
        <v>53923</v>
      </c>
    </row>
    <row r="309" spans="1:3" ht="16" customHeight="1" x14ac:dyDescent="0.35"/>
    <row r="310" spans="1:3" ht="16" customHeight="1" x14ac:dyDescent="0.35">
      <c r="A310" s="21" t="s">
        <v>595</v>
      </c>
      <c r="B310" s="22" t="s">
        <v>596</v>
      </c>
      <c r="C310" s="23">
        <v>1613000</v>
      </c>
    </row>
    <row r="311" spans="1:3" ht="16" customHeight="1" x14ac:dyDescent="0.35"/>
    <row r="312" spans="1:3" ht="16" customHeight="1" x14ac:dyDescent="0.35">
      <c r="A312" s="24" t="s">
        <v>597</v>
      </c>
      <c r="B312" s="25" t="s">
        <v>596</v>
      </c>
      <c r="C312" s="26">
        <v>1613000</v>
      </c>
    </row>
    <row r="313" spans="1:3" ht="16" customHeight="1" x14ac:dyDescent="0.35">
      <c r="A313" s="29" t="s">
        <v>598</v>
      </c>
      <c r="B313" s="30" t="s">
        <v>596</v>
      </c>
      <c r="C313" s="31">
        <v>1613000</v>
      </c>
    </row>
    <row r="314" spans="1:3" ht="16" customHeight="1" x14ac:dyDescent="0.35"/>
    <row r="315" spans="1:3" ht="16" customHeight="1" x14ac:dyDescent="0.35">
      <c r="A315" s="37" t="s">
        <v>599</v>
      </c>
      <c r="B315" s="32" t="s">
        <v>600</v>
      </c>
      <c r="C315" s="33">
        <v>44456316</v>
      </c>
    </row>
    <row r="316" spans="1:3" ht="16" customHeight="1" x14ac:dyDescent="0.35">
      <c r="A316" s="38"/>
      <c r="B316" s="34"/>
      <c r="C316" s="36"/>
    </row>
    <row r="317" spans="1:3" ht="16" customHeight="1" x14ac:dyDescent="0.35"/>
    <row r="318" spans="1:3" ht="16" customHeight="1" x14ac:dyDescent="0.35">
      <c r="A318" s="21" t="s">
        <v>601</v>
      </c>
      <c r="B318" s="22" t="s">
        <v>602</v>
      </c>
      <c r="C318" s="23">
        <v>0</v>
      </c>
    </row>
    <row r="319" spans="1:3" ht="16" customHeight="1" x14ac:dyDescent="0.35"/>
    <row r="320" spans="1:3" ht="16" customHeight="1" x14ac:dyDescent="0.35">
      <c r="A320" s="24" t="s">
        <v>603</v>
      </c>
      <c r="B320" s="25" t="s">
        <v>604</v>
      </c>
      <c r="C320" s="26">
        <v>0</v>
      </c>
    </row>
    <row r="321" spans="1:3" ht="16" customHeight="1" x14ac:dyDescent="0.35">
      <c r="A321" s="29" t="s">
        <v>605</v>
      </c>
      <c r="B321" s="30" t="s">
        <v>606</v>
      </c>
      <c r="C321" s="31">
        <v>0</v>
      </c>
    </row>
    <row r="322" spans="1:3" ht="16" customHeight="1" x14ac:dyDescent="0.35"/>
    <row r="323" spans="1:3" ht="16" customHeight="1" x14ac:dyDescent="0.35">
      <c r="A323" s="21" t="s">
        <v>607</v>
      </c>
      <c r="B323" s="22" t="s">
        <v>608</v>
      </c>
      <c r="C323" s="23">
        <v>0</v>
      </c>
    </row>
    <row r="324" spans="1:3" ht="16" customHeight="1" x14ac:dyDescent="0.35"/>
    <row r="325" spans="1:3" ht="16" customHeight="1" x14ac:dyDescent="0.35">
      <c r="A325" s="24" t="s">
        <v>609</v>
      </c>
      <c r="B325" s="25" t="s">
        <v>608</v>
      </c>
      <c r="C325" s="26">
        <v>0</v>
      </c>
    </row>
    <row r="326" spans="1:3" ht="16" customHeight="1" x14ac:dyDescent="0.35">
      <c r="A326" s="29" t="s">
        <v>610</v>
      </c>
      <c r="B326" s="30" t="s">
        <v>608</v>
      </c>
      <c r="C326" s="31">
        <v>0</v>
      </c>
    </row>
    <row r="327" spans="1:3" ht="16" customHeight="1" x14ac:dyDescent="0.35"/>
    <row r="328" spans="1:3" ht="16" customHeight="1" x14ac:dyDescent="0.35">
      <c r="A328" s="21" t="s">
        <v>611</v>
      </c>
      <c r="B328" s="22" t="s">
        <v>612</v>
      </c>
      <c r="C328" s="23">
        <v>5000000</v>
      </c>
    </row>
    <row r="329" spans="1:3" ht="16" customHeight="1" x14ac:dyDescent="0.35"/>
    <row r="330" spans="1:3" ht="16" customHeight="1" x14ac:dyDescent="0.35">
      <c r="A330" s="24" t="s">
        <v>613</v>
      </c>
      <c r="B330" s="25" t="s">
        <v>612</v>
      </c>
      <c r="C330" s="26">
        <v>5000000</v>
      </c>
    </row>
    <row r="331" spans="1:3" ht="16" customHeight="1" x14ac:dyDescent="0.35">
      <c r="A331" s="16" t="s">
        <v>614</v>
      </c>
      <c r="B331" s="27" t="s">
        <v>615</v>
      </c>
      <c r="C331" s="28">
        <v>0</v>
      </c>
    </row>
    <row r="332" spans="1:3" ht="16" customHeight="1" x14ac:dyDescent="0.35">
      <c r="A332" s="29" t="s">
        <v>616</v>
      </c>
      <c r="B332" s="30" t="s">
        <v>612</v>
      </c>
      <c r="C332" s="31">
        <v>5000000</v>
      </c>
    </row>
    <row r="333" spans="1:3" ht="16" customHeight="1" x14ac:dyDescent="0.35"/>
    <row r="334" spans="1:3" ht="16" customHeight="1" x14ac:dyDescent="0.35">
      <c r="A334" s="37" t="s">
        <v>617</v>
      </c>
      <c r="B334" s="32" t="s">
        <v>618</v>
      </c>
      <c r="C334" s="33">
        <v>5000000</v>
      </c>
    </row>
    <row r="335" spans="1:3" ht="16" customHeight="1" x14ac:dyDescent="0.35">
      <c r="A335" s="38"/>
      <c r="B335" s="34"/>
      <c r="C335" s="36"/>
    </row>
    <row r="336" spans="1:3" ht="16" customHeight="1" x14ac:dyDescent="0.35"/>
    <row r="337" spans="1:3" ht="16" customHeight="1" x14ac:dyDescent="0.35">
      <c r="A337" s="21" t="s">
        <v>619</v>
      </c>
      <c r="B337" s="22" t="s">
        <v>620</v>
      </c>
      <c r="C337" s="23">
        <v>90</v>
      </c>
    </row>
    <row r="338" spans="1:3" ht="16" customHeight="1" x14ac:dyDescent="0.35"/>
    <row r="339" spans="1:3" ht="16" customHeight="1" x14ac:dyDescent="0.35">
      <c r="A339" s="16" t="s">
        <v>621</v>
      </c>
      <c r="B339" s="27" t="s">
        <v>622</v>
      </c>
      <c r="C339" s="28">
        <v>0</v>
      </c>
    </row>
    <row r="340" spans="1:3" ht="16" customHeight="1" x14ac:dyDescent="0.35">
      <c r="A340" s="29" t="s">
        <v>623</v>
      </c>
      <c r="B340" s="30" t="s">
        <v>624</v>
      </c>
      <c r="C340" s="31">
        <v>0</v>
      </c>
    </row>
    <row r="341" spans="1:3" ht="16" customHeight="1" x14ac:dyDescent="0.35"/>
    <row r="342" spans="1:3" ht="16" customHeight="1" x14ac:dyDescent="0.35">
      <c r="A342" s="24" t="s">
        <v>625</v>
      </c>
      <c r="B342" s="25" t="s">
        <v>626</v>
      </c>
      <c r="C342" s="26">
        <v>90</v>
      </c>
    </row>
    <row r="343" spans="1:3" ht="16" customHeight="1" x14ac:dyDescent="0.35">
      <c r="A343" s="16" t="s">
        <v>627</v>
      </c>
      <c r="B343" s="27" t="s">
        <v>628</v>
      </c>
      <c r="C343" s="28">
        <v>0</v>
      </c>
    </row>
    <row r="344" spans="1:3" ht="16" customHeight="1" x14ac:dyDescent="0.35">
      <c r="A344" s="16" t="s">
        <v>629</v>
      </c>
      <c r="B344" s="27" t="s">
        <v>626</v>
      </c>
      <c r="C344" s="28">
        <v>0</v>
      </c>
    </row>
    <row r="345" spans="1:3" ht="16" customHeight="1" x14ac:dyDescent="0.35">
      <c r="A345" s="16" t="s">
        <v>630</v>
      </c>
      <c r="B345" s="27" t="s">
        <v>631</v>
      </c>
      <c r="C345" s="28">
        <v>0</v>
      </c>
    </row>
    <row r="346" spans="1:3" ht="16" customHeight="1" x14ac:dyDescent="0.35">
      <c r="A346" s="16" t="s">
        <v>632</v>
      </c>
      <c r="B346" s="27" t="s">
        <v>633</v>
      </c>
      <c r="C346" s="28">
        <v>0</v>
      </c>
    </row>
    <row r="347" spans="1:3" ht="16" customHeight="1" x14ac:dyDescent="0.35">
      <c r="A347" s="29" t="s">
        <v>634</v>
      </c>
      <c r="B347" s="30" t="s">
        <v>635</v>
      </c>
      <c r="C347" s="31">
        <v>90</v>
      </c>
    </row>
    <row r="348" spans="1:3" ht="16" customHeight="1" x14ac:dyDescent="0.35"/>
    <row r="349" spans="1:3" ht="16" customHeight="1" x14ac:dyDescent="0.35">
      <c r="A349" s="21" t="s">
        <v>636</v>
      </c>
      <c r="B349" s="22" t="s">
        <v>637</v>
      </c>
      <c r="C349" s="23">
        <v>298052</v>
      </c>
    </row>
    <row r="350" spans="1:3" ht="16" customHeight="1" x14ac:dyDescent="0.35"/>
    <row r="351" spans="1:3" ht="16" customHeight="1" x14ac:dyDescent="0.35">
      <c r="A351" s="24" t="s">
        <v>638</v>
      </c>
      <c r="B351" s="25" t="s">
        <v>637</v>
      </c>
      <c r="C351" s="26">
        <v>298052</v>
      </c>
    </row>
    <row r="352" spans="1:3" ht="16" customHeight="1" x14ac:dyDescent="0.35">
      <c r="A352" s="16" t="s">
        <v>639</v>
      </c>
      <c r="B352" s="27" t="s">
        <v>640</v>
      </c>
      <c r="C352" s="28">
        <v>52</v>
      </c>
    </row>
    <row r="353" spans="1:3" ht="16" customHeight="1" x14ac:dyDescent="0.35">
      <c r="A353" s="29" t="s">
        <v>641</v>
      </c>
      <c r="B353" s="30" t="s">
        <v>642</v>
      </c>
      <c r="C353" s="31">
        <v>298000</v>
      </c>
    </row>
    <row r="354" spans="1:3" ht="16" customHeight="1" x14ac:dyDescent="0.35"/>
    <row r="355" spans="1:3" ht="16" customHeight="1" x14ac:dyDescent="0.35">
      <c r="A355" s="21" t="s">
        <v>643</v>
      </c>
      <c r="B355" s="22" t="s">
        <v>644</v>
      </c>
      <c r="C355" s="23">
        <v>230692</v>
      </c>
    </row>
    <row r="356" spans="1:3" ht="16" customHeight="1" x14ac:dyDescent="0.35"/>
    <row r="357" spans="1:3" ht="16" customHeight="1" x14ac:dyDescent="0.35">
      <c r="A357" s="24" t="s">
        <v>645</v>
      </c>
      <c r="B357" s="25" t="s">
        <v>644</v>
      </c>
      <c r="C357" s="26">
        <v>230692</v>
      </c>
    </row>
    <row r="358" spans="1:3" ht="16" customHeight="1" x14ac:dyDescent="0.35">
      <c r="A358" s="16" t="s">
        <v>646</v>
      </c>
      <c r="B358" s="27" t="s">
        <v>647</v>
      </c>
      <c r="C358" s="28">
        <v>36701</v>
      </c>
    </row>
    <row r="359" spans="1:3" ht="16" customHeight="1" x14ac:dyDescent="0.35">
      <c r="A359" s="29" t="s">
        <v>648</v>
      </c>
      <c r="B359" s="30" t="s">
        <v>644</v>
      </c>
      <c r="C359" s="31">
        <v>193991</v>
      </c>
    </row>
    <row r="360" spans="1:3" ht="16" customHeight="1" x14ac:dyDescent="0.35"/>
    <row r="361" spans="1:3" ht="16" customHeight="1" x14ac:dyDescent="0.35">
      <c r="A361" s="37" t="s">
        <v>649</v>
      </c>
      <c r="B361" s="32" t="s">
        <v>650</v>
      </c>
      <c r="C361" s="33">
        <v>528834</v>
      </c>
    </row>
    <row r="362" spans="1:3" ht="16" customHeight="1" x14ac:dyDescent="0.35">
      <c r="A362" s="38"/>
      <c r="B362" s="34"/>
      <c r="C362" s="36"/>
    </row>
    <row r="363" spans="1:3" ht="16" customHeight="1" x14ac:dyDescent="0.35"/>
    <row r="364" spans="1:3" ht="16" customHeight="1" x14ac:dyDescent="0.35">
      <c r="A364" s="21" t="s">
        <v>651</v>
      </c>
      <c r="B364" s="22" t="s">
        <v>652</v>
      </c>
      <c r="C364" s="23">
        <v>0</v>
      </c>
    </row>
    <row r="365" spans="1:3" ht="16" customHeight="1" x14ac:dyDescent="0.35"/>
    <row r="366" spans="1:3" ht="16" customHeight="1" x14ac:dyDescent="0.35">
      <c r="A366" s="16" t="s">
        <v>653</v>
      </c>
      <c r="B366" s="27" t="s">
        <v>654</v>
      </c>
      <c r="C366" s="28">
        <v>0</v>
      </c>
    </row>
    <row r="367" spans="1:3" ht="16" customHeight="1" x14ac:dyDescent="0.35">
      <c r="A367" s="29" t="s">
        <v>655</v>
      </c>
      <c r="B367" s="30" t="s">
        <v>656</v>
      </c>
      <c r="C367" s="31">
        <v>0</v>
      </c>
    </row>
    <row r="368" spans="1:3" ht="16" customHeight="1" x14ac:dyDescent="0.35"/>
    <row r="369" spans="1:3" ht="16" customHeight="1" x14ac:dyDescent="0.35">
      <c r="A369" s="21" t="s">
        <v>657</v>
      </c>
      <c r="B369" s="22" t="s">
        <v>658</v>
      </c>
      <c r="C369" s="23">
        <v>18038000</v>
      </c>
    </row>
    <row r="370" spans="1:3" ht="16" customHeight="1" x14ac:dyDescent="0.35"/>
    <row r="371" spans="1:3" ht="16" customHeight="1" x14ac:dyDescent="0.35">
      <c r="A371" s="24" t="s">
        <v>659</v>
      </c>
      <c r="B371" s="25" t="s">
        <v>658</v>
      </c>
      <c r="C371" s="26">
        <v>18038000</v>
      </c>
    </row>
    <row r="372" spans="1:3" ht="16" customHeight="1" x14ac:dyDescent="0.35">
      <c r="A372" s="29" t="s">
        <v>660</v>
      </c>
      <c r="B372" s="30" t="s">
        <v>658</v>
      </c>
      <c r="C372" s="31">
        <v>18038000</v>
      </c>
    </row>
    <row r="373" spans="1:3" ht="16" customHeight="1" x14ac:dyDescent="0.35"/>
    <row r="374" spans="1:3" ht="16" customHeight="1" x14ac:dyDescent="0.35">
      <c r="A374" s="37" t="s">
        <v>661</v>
      </c>
      <c r="B374" s="32" t="s">
        <v>662</v>
      </c>
      <c r="C374" s="33">
        <v>18038000</v>
      </c>
    </row>
    <row r="375" spans="1:3" ht="16" customHeight="1" x14ac:dyDescent="0.35">
      <c r="A375" s="38"/>
      <c r="B375" s="34"/>
      <c r="C375" s="36"/>
    </row>
    <row r="376" spans="1:3" ht="16" customHeight="1" x14ac:dyDescent="0.35"/>
    <row r="377" spans="1:3" ht="16" customHeight="1" x14ac:dyDescent="0.35">
      <c r="A377" s="21" t="s">
        <v>663</v>
      </c>
      <c r="B377" s="22" t="s">
        <v>664</v>
      </c>
      <c r="C377" s="23">
        <v>11145900</v>
      </c>
    </row>
    <row r="378" spans="1:3" ht="16" customHeight="1" x14ac:dyDescent="0.35"/>
    <row r="379" spans="1:3" ht="16" customHeight="1" x14ac:dyDescent="0.35">
      <c r="A379" s="24" t="s">
        <v>665</v>
      </c>
      <c r="B379" s="25" t="s">
        <v>666</v>
      </c>
      <c r="C379" s="26">
        <v>7061400</v>
      </c>
    </row>
    <row r="380" spans="1:3" ht="16" customHeight="1" x14ac:dyDescent="0.35">
      <c r="A380" s="16" t="s">
        <v>667</v>
      </c>
      <c r="B380" s="27" t="s">
        <v>668</v>
      </c>
      <c r="C380" s="28">
        <v>6897000</v>
      </c>
    </row>
    <row r="381" spans="1:3" ht="16" customHeight="1" x14ac:dyDescent="0.35">
      <c r="A381" s="16" t="s">
        <v>669</v>
      </c>
      <c r="B381" s="27" t="s">
        <v>670</v>
      </c>
      <c r="C381" s="28">
        <v>160000</v>
      </c>
    </row>
    <row r="382" spans="1:3" ht="16" customHeight="1" x14ac:dyDescent="0.35">
      <c r="A382" s="16" t="s">
        <v>671</v>
      </c>
      <c r="B382" s="27" t="s">
        <v>672</v>
      </c>
      <c r="C382" s="28">
        <v>0</v>
      </c>
    </row>
    <row r="383" spans="1:3" ht="16" customHeight="1" x14ac:dyDescent="0.35">
      <c r="A383" s="16" t="s">
        <v>673</v>
      </c>
      <c r="B383" s="27" t="s">
        <v>674</v>
      </c>
      <c r="C383" s="28">
        <v>0</v>
      </c>
    </row>
    <row r="384" spans="1:3" ht="16" customHeight="1" x14ac:dyDescent="0.35">
      <c r="A384" s="16" t="s">
        <v>675</v>
      </c>
      <c r="B384" s="27" t="s">
        <v>676</v>
      </c>
      <c r="C384" s="28">
        <v>0</v>
      </c>
    </row>
    <row r="385" spans="1:3" ht="16" customHeight="1" x14ac:dyDescent="0.35">
      <c r="A385" s="29" t="s">
        <v>677</v>
      </c>
      <c r="B385" s="30" t="s">
        <v>678</v>
      </c>
      <c r="C385" s="31">
        <v>4400</v>
      </c>
    </row>
    <row r="386" spans="1:3" ht="16" customHeight="1" x14ac:dyDescent="0.35"/>
    <row r="387" spans="1:3" ht="16" customHeight="1" x14ac:dyDescent="0.35">
      <c r="A387" s="24" t="s">
        <v>679</v>
      </c>
      <c r="B387" s="25" t="s">
        <v>680</v>
      </c>
      <c r="C387" s="26">
        <v>4084500</v>
      </c>
    </row>
    <row r="388" spans="1:3" ht="16" customHeight="1" x14ac:dyDescent="0.35">
      <c r="A388" s="16" t="s">
        <v>681</v>
      </c>
      <c r="B388" s="27" t="s">
        <v>682</v>
      </c>
      <c r="C388" s="28">
        <v>-500</v>
      </c>
    </row>
    <row r="389" spans="1:3" ht="16" customHeight="1" x14ac:dyDescent="0.35">
      <c r="A389" s="16" t="s">
        <v>683</v>
      </c>
      <c r="B389" s="27" t="s">
        <v>684</v>
      </c>
      <c r="C389" s="28">
        <v>4085000</v>
      </c>
    </row>
    <row r="390" spans="1:3" ht="16" customHeight="1" x14ac:dyDescent="0.35">
      <c r="A390" s="29" t="s">
        <v>685</v>
      </c>
      <c r="B390" s="30" t="s">
        <v>686</v>
      </c>
      <c r="C390" s="31">
        <v>0</v>
      </c>
    </row>
    <row r="391" spans="1:3" ht="16" customHeight="1" x14ac:dyDescent="0.35"/>
    <row r="392" spans="1:3" ht="16" customHeight="1" x14ac:dyDescent="0.35">
      <c r="A392" s="21" t="s">
        <v>687</v>
      </c>
      <c r="B392" s="22" t="s">
        <v>688</v>
      </c>
      <c r="C392" s="23">
        <v>294000</v>
      </c>
    </row>
    <row r="393" spans="1:3" ht="16" customHeight="1" x14ac:dyDescent="0.35"/>
    <row r="394" spans="1:3" ht="16" customHeight="1" x14ac:dyDescent="0.35">
      <c r="A394" s="16" t="s">
        <v>689</v>
      </c>
      <c r="B394" s="27" t="s">
        <v>690</v>
      </c>
      <c r="C394" s="28">
        <v>174000</v>
      </c>
    </row>
    <row r="395" spans="1:3" ht="16" customHeight="1" x14ac:dyDescent="0.35">
      <c r="A395" s="29" t="s">
        <v>691</v>
      </c>
      <c r="B395" s="30" t="s">
        <v>692</v>
      </c>
      <c r="C395" s="31">
        <v>120000</v>
      </c>
    </row>
    <row r="396" spans="1:3" ht="16" customHeight="1" x14ac:dyDescent="0.35"/>
    <row r="397" spans="1:3" ht="16" customHeight="1" x14ac:dyDescent="0.35">
      <c r="A397" s="21" t="s">
        <v>693</v>
      </c>
      <c r="B397" s="22" t="s">
        <v>694</v>
      </c>
      <c r="C397" s="23">
        <v>2200000</v>
      </c>
    </row>
    <row r="398" spans="1:3" ht="16" customHeight="1" x14ac:dyDescent="0.35"/>
    <row r="399" spans="1:3" ht="16" customHeight="1" x14ac:dyDescent="0.35">
      <c r="A399" s="16" t="s">
        <v>695</v>
      </c>
      <c r="B399" s="27" t="s">
        <v>696</v>
      </c>
      <c r="C399" s="28">
        <v>1600000</v>
      </c>
    </row>
    <row r="400" spans="1:3" ht="16" customHeight="1" x14ac:dyDescent="0.35">
      <c r="A400" s="29" t="s">
        <v>697</v>
      </c>
      <c r="B400" s="30" t="s">
        <v>698</v>
      </c>
      <c r="C400" s="31">
        <v>600000</v>
      </c>
    </row>
    <row r="401" spans="1:3" ht="16" customHeight="1" x14ac:dyDescent="0.35"/>
    <row r="402" spans="1:3" ht="16" customHeight="1" x14ac:dyDescent="0.35">
      <c r="A402" s="21" t="s">
        <v>699</v>
      </c>
      <c r="B402" s="22" t="s">
        <v>700</v>
      </c>
      <c r="C402" s="23">
        <v>2771000</v>
      </c>
    </row>
    <row r="403" spans="1:3" ht="16" customHeight="1" x14ac:dyDescent="0.35"/>
    <row r="404" spans="1:3" ht="16" customHeight="1" x14ac:dyDescent="0.35">
      <c r="A404" s="16" t="s">
        <v>701</v>
      </c>
      <c r="B404" s="27" t="s">
        <v>702</v>
      </c>
      <c r="C404" s="28">
        <v>2546000</v>
      </c>
    </row>
    <row r="405" spans="1:3" ht="16" customHeight="1" x14ac:dyDescent="0.35">
      <c r="A405" s="29" t="s">
        <v>703</v>
      </c>
      <c r="B405" s="30" t="s">
        <v>704</v>
      </c>
      <c r="C405" s="31">
        <v>225000</v>
      </c>
    </row>
    <row r="406" spans="1:3" ht="16" customHeight="1" x14ac:dyDescent="0.35"/>
    <row r="407" spans="1:3" ht="16" customHeight="1" x14ac:dyDescent="0.35">
      <c r="A407" s="21" t="s">
        <v>705</v>
      </c>
      <c r="B407" s="22" t="s">
        <v>706</v>
      </c>
      <c r="C407" s="23">
        <v>150000</v>
      </c>
    </row>
    <row r="408" spans="1:3" ht="16" customHeight="1" x14ac:dyDescent="0.35"/>
    <row r="409" spans="1:3" ht="16" customHeight="1" x14ac:dyDescent="0.35">
      <c r="A409" s="29" t="s">
        <v>707</v>
      </c>
      <c r="B409" s="30" t="s">
        <v>706</v>
      </c>
      <c r="C409" s="31">
        <v>150000</v>
      </c>
    </row>
    <row r="410" spans="1:3" ht="16" customHeight="1" x14ac:dyDescent="0.35"/>
    <row r="411" spans="1:3" ht="16" customHeight="1" x14ac:dyDescent="0.35">
      <c r="A411" s="21" t="s">
        <v>708</v>
      </c>
      <c r="B411" s="22" t="s">
        <v>709</v>
      </c>
      <c r="C411" s="23">
        <v>10513000</v>
      </c>
    </row>
    <row r="412" spans="1:3" ht="16" customHeight="1" x14ac:dyDescent="0.35"/>
    <row r="413" spans="1:3" ht="16" customHeight="1" x14ac:dyDescent="0.35">
      <c r="A413" s="29" t="s">
        <v>710</v>
      </c>
      <c r="B413" s="30" t="s">
        <v>711</v>
      </c>
      <c r="C413" s="31">
        <v>10513000</v>
      </c>
    </row>
    <row r="414" spans="1:3" ht="16" customHeight="1" x14ac:dyDescent="0.35"/>
    <row r="415" spans="1:3" ht="16" customHeight="1" x14ac:dyDescent="0.35">
      <c r="A415" s="21" t="s">
        <v>712</v>
      </c>
      <c r="B415" s="22" t="s">
        <v>713</v>
      </c>
      <c r="C415" s="23">
        <v>713000</v>
      </c>
    </row>
    <row r="416" spans="1:3" ht="16" customHeight="1" x14ac:dyDescent="0.35"/>
    <row r="417" spans="1:3" ht="16" customHeight="1" x14ac:dyDescent="0.35">
      <c r="A417" s="29" t="s">
        <v>714</v>
      </c>
      <c r="B417" s="30" t="s">
        <v>713</v>
      </c>
      <c r="C417" s="31">
        <v>713000</v>
      </c>
    </row>
    <row r="418" spans="1:3" ht="16" customHeight="1" x14ac:dyDescent="0.35"/>
    <row r="419" spans="1:3" ht="16" customHeight="1" x14ac:dyDescent="0.35">
      <c r="A419" s="37" t="s">
        <v>715</v>
      </c>
      <c r="B419" s="32" t="s">
        <v>716</v>
      </c>
      <c r="C419" s="33">
        <v>27786900</v>
      </c>
    </row>
    <row r="420" spans="1:3" ht="16" customHeight="1" x14ac:dyDescent="0.35">
      <c r="A420" s="38"/>
      <c r="B420" s="34"/>
      <c r="C420" s="36"/>
    </row>
    <row r="421" spans="1:3" ht="16" customHeight="1" x14ac:dyDescent="0.35"/>
    <row r="422" spans="1:3" ht="16" customHeight="1" x14ac:dyDescent="0.35">
      <c r="A422" s="21" t="s">
        <v>717</v>
      </c>
      <c r="B422" s="22" t="s">
        <v>718</v>
      </c>
      <c r="C422" s="23">
        <v>11668566</v>
      </c>
    </row>
    <row r="423" spans="1:3" ht="16" customHeight="1" x14ac:dyDescent="0.35"/>
    <row r="424" spans="1:3" ht="16" customHeight="1" x14ac:dyDescent="0.35">
      <c r="A424" s="24" t="s">
        <v>719</v>
      </c>
      <c r="B424" s="25" t="s">
        <v>448</v>
      </c>
      <c r="C424" s="26">
        <v>6950258</v>
      </c>
    </row>
    <row r="425" spans="1:3" ht="16" customHeight="1" x14ac:dyDescent="0.35">
      <c r="A425" s="16" t="s">
        <v>720</v>
      </c>
      <c r="B425" s="27" t="s">
        <v>399</v>
      </c>
      <c r="C425" s="28">
        <v>6950258</v>
      </c>
    </row>
    <row r="426" spans="1:3" ht="16" customHeight="1" x14ac:dyDescent="0.35">
      <c r="A426" s="29" t="s">
        <v>721</v>
      </c>
      <c r="B426" s="30" t="s">
        <v>722</v>
      </c>
      <c r="C426" s="31">
        <v>0</v>
      </c>
    </row>
    <row r="427" spans="1:3" ht="16" customHeight="1" x14ac:dyDescent="0.35"/>
    <row r="428" spans="1:3" ht="16" customHeight="1" x14ac:dyDescent="0.35">
      <c r="A428" s="24" t="s">
        <v>723</v>
      </c>
      <c r="B428" s="25" t="s">
        <v>724</v>
      </c>
      <c r="C428" s="26">
        <v>4718308</v>
      </c>
    </row>
    <row r="429" spans="1:3" ht="16" customHeight="1" x14ac:dyDescent="0.35">
      <c r="A429" s="29" t="s">
        <v>725</v>
      </c>
      <c r="B429" s="30" t="s">
        <v>726</v>
      </c>
      <c r="C429" s="31">
        <v>4718308</v>
      </c>
    </row>
    <row r="430" spans="1:3" ht="16" customHeight="1" x14ac:dyDescent="0.35"/>
    <row r="431" spans="1:3" ht="16" customHeight="1" x14ac:dyDescent="0.35">
      <c r="A431" s="21" t="s">
        <v>727</v>
      </c>
      <c r="B431" s="22" t="s">
        <v>728</v>
      </c>
      <c r="C431" s="23">
        <v>-138281206</v>
      </c>
    </row>
    <row r="432" spans="1:3" ht="16" customHeight="1" x14ac:dyDescent="0.35"/>
    <row r="433" spans="1:3" ht="16" customHeight="1" x14ac:dyDescent="0.35">
      <c r="A433" s="24">
        <v>7210</v>
      </c>
      <c r="B433" s="25" t="s">
        <v>432</v>
      </c>
      <c r="C433" s="26">
        <v>-6042111</v>
      </c>
    </row>
    <row r="434" spans="1:3" ht="16" customHeight="1" x14ac:dyDescent="0.35">
      <c r="A434" s="29" t="s">
        <v>729</v>
      </c>
      <c r="B434" s="30" t="s">
        <v>730</v>
      </c>
      <c r="C434" s="31">
        <v>-6042111</v>
      </c>
    </row>
    <row r="435" spans="1:3" ht="16" customHeight="1" x14ac:dyDescent="0.35"/>
    <row r="436" spans="1:3" ht="16" customHeight="1" x14ac:dyDescent="0.35">
      <c r="A436" s="24" t="s">
        <v>731</v>
      </c>
      <c r="B436" s="25" t="s">
        <v>732</v>
      </c>
      <c r="C436" s="26">
        <v>-121759705</v>
      </c>
    </row>
    <row r="437" spans="1:3" ht="16" customHeight="1" x14ac:dyDescent="0.35">
      <c r="A437" s="16" t="s">
        <v>733</v>
      </c>
      <c r="B437" s="27" t="s">
        <v>734</v>
      </c>
      <c r="C437" s="28">
        <v>-40009252</v>
      </c>
    </row>
    <row r="438" spans="1:3" ht="16" customHeight="1" x14ac:dyDescent="0.35">
      <c r="A438" s="29" t="s">
        <v>735</v>
      </c>
      <c r="B438" s="30" t="s">
        <v>736</v>
      </c>
      <c r="C438" s="31">
        <v>-81750453</v>
      </c>
    </row>
    <row r="439" spans="1:3" ht="16" customHeight="1" x14ac:dyDescent="0.35"/>
    <row r="440" spans="1:3" ht="16" customHeight="1" x14ac:dyDescent="0.35">
      <c r="A440" s="24" t="s">
        <v>737</v>
      </c>
      <c r="B440" s="25" t="s">
        <v>738</v>
      </c>
      <c r="C440" s="26">
        <v>-10479390</v>
      </c>
    </row>
    <row r="441" spans="1:3" ht="16" customHeight="1" x14ac:dyDescent="0.35">
      <c r="A441" s="16" t="s">
        <v>739</v>
      </c>
      <c r="B441" s="27" t="s">
        <v>442</v>
      </c>
      <c r="C441" s="28">
        <v>-9813390</v>
      </c>
    </row>
    <row r="442" spans="1:3" ht="16" customHeight="1" x14ac:dyDescent="0.35">
      <c r="A442" s="29" t="s">
        <v>740</v>
      </c>
      <c r="B442" s="30" t="s">
        <v>370</v>
      </c>
      <c r="C442" s="31">
        <v>-666000</v>
      </c>
    </row>
    <row r="443" spans="1:3" ht="16" customHeight="1" x14ac:dyDescent="0.35"/>
    <row r="444" spans="1:3" ht="16" customHeight="1" x14ac:dyDescent="0.35">
      <c r="A444" s="37" t="s">
        <v>741</v>
      </c>
      <c r="B444" s="32" t="s">
        <v>742</v>
      </c>
      <c r="C444" s="33">
        <v>-126612640</v>
      </c>
    </row>
    <row r="445" spans="1:3" ht="16" customHeight="1" x14ac:dyDescent="0.35">
      <c r="A445" s="38"/>
      <c r="B445" s="34"/>
      <c r="C445" s="36"/>
    </row>
    <row r="446" spans="1:3" ht="16" customHeight="1" x14ac:dyDescent="0.35"/>
    <row r="447" spans="1:3" ht="16" customHeight="1" x14ac:dyDescent="0.35">
      <c r="A447" s="21" t="s">
        <v>743</v>
      </c>
      <c r="B447" s="22" t="s">
        <v>744</v>
      </c>
      <c r="C447" s="28">
        <v>0</v>
      </c>
    </row>
    <row r="448" spans="1:3" ht="16" customHeight="1" x14ac:dyDescent="0.35">
      <c r="A448" s="40"/>
      <c r="B448" s="41"/>
      <c r="C448" s="31"/>
    </row>
    <row r="449" spans="1:3" ht="16" customHeight="1" x14ac:dyDescent="0.35"/>
    <row r="450" spans="1:3" ht="16" customHeight="1" x14ac:dyDescent="0.35">
      <c r="A450" s="16" t="s">
        <v>745</v>
      </c>
      <c r="B450" s="27" t="s">
        <v>746</v>
      </c>
      <c r="C450" s="28">
        <v>0</v>
      </c>
    </row>
    <row r="451" spans="1:3" ht="16" customHeight="1" x14ac:dyDescent="0.35">
      <c r="A451" s="29"/>
      <c r="B451" s="30"/>
      <c r="C451" s="31"/>
    </row>
    <row r="452" spans="1:3" ht="16" customHeight="1" x14ac:dyDescent="0.35"/>
    <row r="453" spans="1:3" ht="16" customHeight="1" x14ac:dyDescent="0.35">
      <c r="A453" s="37" t="s">
        <v>747</v>
      </c>
      <c r="B453" s="32" t="s">
        <v>748</v>
      </c>
      <c r="C453" s="42">
        <v>0</v>
      </c>
    </row>
    <row r="454" spans="1:3" ht="16" customHeight="1" x14ac:dyDescent="0.35">
      <c r="A454" s="38"/>
      <c r="B454" s="34"/>
      <c r="C454" s="43"/>
    </row>
    <row r="455" spans="1:3" ht="16" customHeight="1" x14ac:dyDescent="0.35"/>
    <row r="456" spans="1:3" ht="16" customHeight="1" x14ac:dyDescent="0.35">
      <c r="A456" s="37" t="s">
        <v>749</v>
      </c>
      <c r="B456" s="32" t="s">
        <v>750</v>
      </c>
      <c r="C456" s="44">
        <v>0</v>
      </c>
    </row>
    <row r="457" spans="1:3" ht="16" customHeight="1" x14ac:dyDescent="0.35">
      <c r="A457" s="38"/>
      <c r="B457" s="34"/>
      <c r="C457" s="45"/>
    </row>
    <row r="458" spans="1:3" ht="16" customHeight="1" x14ac:dyDescent="0.35"/>
    <row r="459" spans="1:3" ht="16" customHeight="1" x14ac:dyDescent="0.35">
      <c r="A459" s="124" t="s">
        <v>751</v>
      </c>
      <c r="B459" s="125"/>
      <c r="C459" s="33">
        <v>1190994234</v>
      </c>
    </row>
    <row r="460" spans="1:3" ht="15" thickBot="1" x14ac:dyDescent="0.4">
      <c r="A460" s="13"/>
      <c r="B460" s="14"/>
      <c r="C460" s="46"/>
    </row>
  </sheetData>
  <mergeCells count="4">
    <mergeCell ref="A192:B192"/>
    <mergeCell ref="A200:B200"/>
    <mergeCell ref="A209:B209"/>
    <mergeCell ref="A459:B4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C43DE-06F9-42AE-A4F1-A22CE56B3C7A}">
  <sheetPr>
    <tabColor theme="0" tint="-0.14999847407452621"/>
  </sheetPr>
  <dimension ref="B3:G10"/>
  <sheetViews>
    <sheetView workbookViewId="0">
      <selection activeCell="E48" sqref="E48"/>
    </sheetView>
  </sheetViews>
  <sheetFormatPr defaultRowHeight="14.5" x14ac:dyDescent="0.35"/>
  <cols>
    <col min="4" max="4" width="20.81640625" customWidth="1"/>
    <col min="5" max="5" width="12.453125" customWidth="1"/>
    <col min="6" max="6" width="11.7265625" customWidth="1"/>
    <col min="7" max="7" width="11.26953125" customWidth="1"/>
  </cols>
  <sheetData>
    <row r="3" spans="2:7" x14ac:dyDescent="0.35">
      <c r="B3" s="99" t="s">
        <v>0</v>
      </c>
    </row>
    <row r="4" spans="2:7" x14ac:dyDescent="0.35">
      <c r="B4" s="2"/>
      <c r="C4" s="2"/>
      <c r="D4" s="2"/>
      <c r="E4" s="2"/>
      <c r="F4" s="2"/>
      <c r="G4" s="2"/>
    </row>
    <row r="5" spans="2:7" x14ac:dyDescent="0.35">
      <c r="B5" s="100" t="s">
        <v>1</v>
      </c>
      <c r="C5" s="101"/>
      <c r="D5" s="101"/>
      <c r="E5" s="101"/>
      <c r="F5" s="101"/>
      <c r="G5" s="101"/>
    </row>
    <row r="6" spans="2:7" ht="20" thickBot="1" x14ac:dyDescent="0.4">
      <c r="B6" s="102" t="s">
        <v>2</v>
      </c>
      <c r="C6" s="102" t="s">
        <v>3</v>
      </c>
      <c r="D6" s="102" t="s">
        <v>4</v>
      </c>
      <c r="E6" s="103" t="s">
        <v>5</v>
      </c>
      <c r="F6" s="103" t="s">
        <v>6</v>
      </c>
      <c r="G6" s="103" t="s">
        <v>7</v>
      </c>
    </row>
    <row r="7" spans="2:7" ht="22" x14ac:dyDescent="0.35">
      <c r="B7" s="93" t="s">
        <v>36</v>
      </c>
      <c r="C7" s="93" t="s">
        <v>4</v>
      </c>
      <c r="D7" s="93" t="s">
        <v>37</v>
      </c>
      <c r="E7" s="94">
        <v>95640030</v>
      </c>
      <c r="F7" s="94">
        <v>729500</v>
      </c>
      <c r="G7" s="94">
        <v>96369530</v>
      </c>
    </row>
    <row r="8" spans="2:7" ht="21.5" x14ac:dyDescent="0.35">
      <c r="B8" s="95" t="s">
        <v>4</v>
      </c>
      <c r="C8" s="95" t="s">
        <v>16</v>
      </c>
      <c r="D8" s="95" t="s">
        <v>38</v>
      </c>
      <c r="E8" s="96">
        <v>51802548</v>
      </c>
      <c r="F8" s="96">
        <v>524500</v>
      </c>
      <c r="G8" s="96">
        <v>52327048</v>
      </c>
    </row>
    <row r="9" spans="2:7" ht="21.5" x14ac:dyDescent="0.35">
      <c r="B9" s="95" t="s">
        <v>4</v>
      </c>
      <c r="C9" s="95" t="s">
        <v>40</v>
      </c>
      <c r="D9" s="95" t="s">
        <v>41</v>
      </c>
      <c r="E9" s="96">
        <v>29287005</v>
      </c>
      <c r="F9" s="96">
        <v>205000</v>
      </c>
      <c r="G9" s="96">
        <v>29492005</v>
      </c>
    </row>
    <row r="10" spans="2:7" ht="22.5" thickBot="1" x14ac:dyDescent="0.4">
      <c r="B10" s="97" t="s">
        <v>4</v>
      </c>
      <c r="C10" s="97" t="s">
        <v>4</v>
      </c>
      <c r="D10" s="97" t="s">
        <v>156</v>
      </c>
      <c r="E10" s="97" t="s">
        <v>4</v>
      </c>
      <c r="F10" s="98">
        <v>729500</v>
      </c>
      <c r="G10" s="10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087F-DC0C-489B-94E4-BF4F416337D7}">
  <sheetPr>
    <tabColor theme="0" tint="-0.14999847407452621"/>
  </sheetPr>
  <dimension ref="A4:H123"/>
  <sheetViews>
    <sheetView workbookViewId="0">
      <selection activeCell="E48" sqref="E48"/>
    </sheetView>
  </sheetViews>
  <sheetFormatPr defaultRowHeight="14.5" x14ac:dyDescent="0.35"/>
  <cols>
    <col min="2" max="2" width="14" customWidth="1"/>
    <col min="3" max="3" width="11" customWidth="1"/>
    <col min="4" max="4" width="47.81640625" customWidth="1"/>
    <col min="5" max="5" width="12" customWidth="1"/>
    <col min="6" max="6" width="17.453125" customWidth="1"/>
    <col min="7" max="7" width="12" customWidth="1"/>
  </cols>
  <sheetData>
    <row r="4" spans="1:8" x14ac:dyDescent="0.35">
      <c r="B4" s="1" t="s">
        <v>0</v>
      </c>
    </row>
    <row r="5" spans="1:8" x14ac:dyDescent="0.35">
      <c r="B5" s="2"/>
      <c r="C5" s="2"/>
      <c r="D5" s="2"/>
      <c r="E5" s="2"/>
      <c r="F5" s="2"/>
      <c r="G5" s="2"/>
    </row>
    <row r="6" spans="1:8" x14ac:dyDescent="0.35">
      <c r="B6" s="3" t="s">
        <v>1</v>
      </c>
      <c r="C6" s="4"/>
      <c r="D6" s="4"/>
      <c r="E6" s="4"/>
      <c r="F6" s="4"/>
      <c r="G6" s="4"/>
    </row>
    <row r="7" spans="1:8" ht="36" customHeight="1" thickBot="1" x14ac:dyDescent="0.4">
      <c r="A7" t="s">
        <v>1528</v>
      </c>
      <c r="B7" s="5" t="s">
        <v>2</v>
      </c>
      <c r="C7" s="5" t="s">
        <v>3</v>
      </c>
      <c r="D7" s="5" t="s">
        <v>4</v>
      </c>
      <c r="E7" s="106" t="s">
        <v>5</v>
      </c>
      <c r="F7" s="106" t="s">
        <v>6</v>
      </c>
      <c r="G7" s="106" t="s">
        <v>7</v>
      </c>
      <c r="H7" s="105" t="s">
        <v>1529</v>
      </c>
    </row>
    <row r="8" spans="1:8" x14ac:dyDescent="0.35">
      <c r="A8">
        <v>1</v>
      </c>
      <c r="B8" s="6" t="s">
        <v>8</v>
      </c>
      <c r="C8" s="6" t="s">
        <v>4</v>
      </c>
      <c r="D8" s="6" t="s">
        <v>9</v>
      </c>
      <c r="E8" s="7">
        <v>18270004</v>
      </c>
      <c r="F8" s="7">
        <v>-58600</v>
      </c>
      <c r="G8" s="7">
        <v>18211404</v>
      </c>
      <c r="H8" t="str">
        <f>IF(B8="",H7,B8)</f>
        <v>1</v>
      </c>
    </row>
    <row r="9" spans="1:8" x14ac:dyDescent="0.35">
      <c r="A9">
        <v>1</v>
      </c>
      <c r="B9" s="8" t="s">
        <v>4</v>
      </c>
      <c r="C9" s="8" t="s">
        <v>10</v>
      </c>
      <c r="D9" s="8" t="s">
        <v>11</v>
      </c>
      <c r="E9" s="9">
        <v>3760438</v>
      </c>
      <c r="F9" s="9">
        <v>-61500</v>
      </c>
      <c r="G9" s="9">
        <v>3698938</v>
      </c>
      <c r="H9" t="str">
        <f t="shared" ref="H9:H72" si="0">IF(B9="",H8,B9)</f>
        <v>1</v>
      </c>
    </row>
    <row r="10" spans="1:8" x14ac:dyDescent="0.35">
      <c r="A10">
        <v>1</v>
      </c>
      <c r="B10" s="8" t="s">
        <v>4</v>
      </c>
      <c r="C10" s="8" t="s">
        <v>12</v>
      </c>
      <c r="D10" s="8" t="s">
        <v>13</v>
      </c>
      <c r="E10" s="9">
        <v>149840</v>
      </c>
      <c r="F10" s="9">
        <v>2900</v>
      </c>
      <c r="G10" s="9">
        <v>152740</v>
      </c>
      <c r="H10" t="str">
        <f t="shared" si="0"/>
        <v>1</v>
      </c>
    </row>
    <row r="11" spans="1:8" x14ac:dyDescent="0.35">
      <c r="A11">
        <v>1</v>
      </c>
      <c r="B11" s="6" t="s">
        <v>14</v>
      </c>
      <c r="C11" s="6" t="s">
        <v>4</v>
      </c>
      <c r="D11" s="6" t="s">
        <v>15</v>
      </c>
      <c r="E11" s="7">
        <v>19021399</v>
      </c>
      <c r="F11" s="7">
        <v>22100</v>
      </c>
      <c r="G11" s="7">
        <v>19043499</v>
      </c>
      <c r="H11" t="str">
        <f t="shared" si="0"/>
        <v>2</v>
      </c>
    </row>
    <row r="12" spans="1:8" x14ac:dyDescent="0.35">
      <c r="A12">
        <v>1</v>
      </c>
      <c r="B12" s="8" t="s">
        <v>4</v>
      </c>
      <c r="C12" s="8" t="s">
        <v>16</v>
      </c>
      <c r="D12" s="8" t="s">
        <v>17</v>
      </c>
      <c r="E12" s="9">
        <v>108272</v>
      </c>
      <c r="F12" s="9">
        <v>-500</v>
      </c>
      <c r="G12" s="9">
        <v>107772</v>
      </c>
      <c r="H12" t="str">
        <f t="shared" si="0"/>
        <v>2</v>
      </c>
    </row>
    <row r="13" spans="1:8" x14ac:dyDescent="0.35">
      <c r="A13">
        <v>1</v>
      </c>
      <c r="B13" s="8" t="s">
        <v>4</v>
      </c>
      <c r="C13" s="8" t="s">
        <v>18</v>
      </c>
      <c r="D13" s="8" t="s">
        <v>19</v>
      </c>
      <c r="E13" s="9">
        <v>118318</v>
      </c>
      <c r="F13" s="9">
        <v>21600</v>
      </c>
      <c r="G13" s="9">
        <v>139918</v>
      </c>
      <c r="H13" t="str">
        <f t="shared" si="0"/>
        <v>2</v>
      </c>
    </row>
    <row r="14" spans="1:8" x14ac:dyDescent="0.35">
      <c r="A14">
        <v>1</v>
      </c>
      <c r="B14" s="8" t="s">
        <v>4</v>
      </c>
      <c r="C14" s="8" t="s">
        <v>20</v>
      </c>
      <c r="D14" s="8" t="s">
        <v>21</v>
      </c>
      <c r="E14" s="9">
        <v>78255</v>
      </c>
      <c r="F14" s="9">
        <v>1000</v>
      </c>
      <c r="G14" s="9">
        <v>79255</v>
      </c>
      <c r="H14" t="str">
        <f t="shared" si="0"/>
        <v>2</v>
      </c>
    </row>
    <row r="15" spans="1:8" x14ac:dyDescent="0.35">
      <c r="A15">
        <v>1</v>
      </c>
      <c r="B15" s="6" t="s">
        <v>22</v>
      </c>
      <c r="C15" s="6" t="s">
        <v>4</v>
      </c>
      <c r="D15" s="6" t="s">
        <v>23</v>
      </c>
      <c r="E15" s="7">
        <v>12923291</v>
      </c>
      <c r="F15" s="7">
        <v>-25000</v>
      </c>
      <c r="G15" s="7">
        <v>12898291</v>
      </c>
      <c r="H15" t="str">
        <f t="shared" si="0"/>
        <v>3</v>
      </c>
    </row>
    <row r="16" spans="1:8" x14ac:dyDescent="0.35">
      <c r="A16">
        <v>1</v>
      </c>
      <c r="B16" s="8" t="s">
        <v>4</v>
      </c>
      <c r="C16" s="8" t="s">
        <v>16</v>
      </c>
      <c r="D16" s="8" t="s">
        <v>24</v>
      </c>
      <c r="E16" s="9">
        <v>8199362</v>
      </c>
      <c r="F16" s="9">
        <v>-25000</v>
      </c>
      <c r="G16" s="9">
        <v>8174362</v>
      </c>
      <c r="H16" t="str">
        <f t="shared" si="0"/>
        <v>3</v>
      </c>
    </row>
    <row r="17" spans="1:8" x14ac:dyDescent="0.35">
      <c r="A17">
        <v>1</v>
      </c>
      <c r="B17" s="6" t="s">
        <v>25</v>
      </c>
      <c r="C17" s="6" t="s">
        <v>4</v>
      </c>
      <c r="D17" s="6" t="s">
        <v>26</v>
      </c>
      <c r="E17" s="7">
        <v>68305854</v>
      </c>
      <c r="F17" s="7">
        <v>300000</v>
      </c>
      <c r="G17" s="7">
        <v>68605854</v>
      </c>
      <c r="H17" t="str">
        <f t="shared" si="0"/>
        <v>4</v>
      </c>
    </row>
    <row r="18" spans="1:8" x14ac:dyDescent="0.35">
      <c r="A18">
        <v>1</v>
      </c>
      <c r="B18" s="8" t="s">
        <v>4</v>
      </c>
      <c r="C18" s="8" t="s">
        <v>18</v>
      </c>
      <c r="D18" s="8" t="s">
        <v>27</v>
      </c>
      <c r="E18" s="9">
        <v>2060983</v>
      </c>
      <c r="F18" s="9">
        <v>50000</v>
      </c>
      <c r="G18" s="9">
        <v>2110983</v>
      </c>
      <c r="H18" t="str">
        <f t="shared" si="0"/>
        <v>4</v>
      </c>
    </row>
    <row r="19" spans="1:8" x14ac:dyDescent="0.35">
      <c r="A19">
        <v>1</v>
      </c>
      <c r="B19" s="8" t="s">
        <v>4</v>
      </c>
      <c r="C19" s="8" t="s">
        <v>28</v>
      </c>
      <c r="D19" s="8" t="s">
        <v>29</v>
      </c>
      <c r="E19" s="9">
        <v>13383310</v>
      </c>
      <c r="F19" s="9">
        <v>300000</v>
      </c>
      <c r="G19" s="9">
        <v>13683310</v>
      </c>
      <c r="H19" t="str">
        <f t="shared" si="0"/>
        <v>4</v>
      </c>
    </row>
    <row r="20" spans="1:8" x14ac:dyDescent="0.35">
      <c r="A20">
        <v>1</v>
      </c>
      <c r="B20" s="8" t="s">
        <v>4</v>
      </c>
      <c r="C20" s="8" t="s">
        <v>30</v>
      </c>
      <c r="D20" s="8" t="s">
        <v>31</v>
      </c>
      <c r="E20" s="9">
        <v>3961357</v>
      </c>
      <c r="F20" s="9">
        <v>-50000</v>
      </c>
      <c r="G20" s="9">
        <v>3911357</v>
      </c>
      <c r="H20" t="str">
        <f t="shared" si="0"/>
        <v>4</v>
      </c>
    </row>
    <row r="21" spans="1:8" x14ac:dyDescent="0.35">
      <c r="A21">
        <v>1</v>
      </c>
      <c r="B21" s="6" t="s">
        <v>32</v>
      </c>
      <c r="C21" s="6" t="s">
        <v>4</v>
      </c>
      <c r="D21" s="6" t="s">
        <v>33</v>
      </c>
      <c r="E21" s="7">
        <v>2094669</v>
      </c>
      <c r="F21" s="7">
        <v>286000</v>
      </c>
      <c r="G21" s="7">
        <v>2380669</v>
      </c>
      <c r="H21" t="str">
        <f t="shared" si="0"/>
        <v>5</v>
      </c>
    </row>
    <row r="22" spans="1:8" x14ac:dyDescent="0.35">
      <c r="A22">
        <v>1</v>
      </c>
      <c r="B22" s="8" t="s">
        <v>4</v>
      </c>
      <c r="C22" s="8" t="s">
        <v>16</v>
      </c>
      <c r="D22" s="8" t="s">
        <v>34</v>
      </c>
      <c r="E22" s="9">
        <v>1333554</v>
      </c>
      <c r="F22" s="9">
        <v>291000</v>
      </c>
      <c r="G22" s="9">
        <v>1624554</v>
      </c>
      <c r="H22" t="str">
        <f t="shared" si="0"/>
        <v>5</v>
      </c>
    </row>
    <row r="23" spans="1:8" x14ac:dyDescent="0.35">
      <c r="A23">
        <v>1</v>
      </c>
      <c r="B23" s="8" t="s">
        <v>4</v>
      </c>
      <c r="C23" s="8" t="s">
        <v>18</v>
      </c>
      <c r="D23" s="8" t="s">
        <v>35</v>
      </c>
      <c r="E23" s="9">
        <v>183294</v>
      </c>
      <c r="F23" s="9">
        <v>-5000</v>
      </c>
      <c r="G23" s="9">
        <v>178294</v>
      </c>
      <c r="H23" t="str">
        <f t="shared" si="0"/>
        <v>5</v>
      </c>
    </row>
    <row r="24" spans="1:8" x14ac:dyDescent="0.35">
      <c r="A24">
        <v>1</v>
      </c>
      <c r="B24" s="6" t="s">
        <v>36</v>
      </c>
      <c r="C24" s="6" t="s">
        <v>4</v>
      </c>
      <c r="D24" s="6" t="s">
        <v>37</v>
      </c>
      <c r="E24" s="7">
        <v>96369530</v>
      </c>
      <c r="F24" s="7">
        <v>660000</v>
      </c>
      <c r="G24" s="7">
        <v>97029530</v>
      </c>
      <c r="H24" t="str">
        <f t="shared" si="0"/>
        <v>6</v>
      </c>
    </row>
    <row r="25" spans="1:8" x14ac:dyDescent="0.35">
      <c r="A25">
        <v>1</v>
      </c>
      <c r="B25" s="8" t="s">
        <v>4</v>
      </c>
      <c r="C25" s="8" t="s">
        <v>16</v>
      </c>
      <c r="D25" s="8" t="s">
        <v>38</v>
      </c>
      <c r="E25" s="9">
        <v>52327048</v>
      </c>
      <c r="F25" s="9">
        <v>-976000</v>
      </c>
      <c r="G25" s="9">
        <v>51351048</v>
      </c>
      <c r="H25" t="str">
        <f t="shared" si="0"/>
        <v>6</v>
      </c>
    </row>
    <row r="26" spans="1:8" x14ac:dyDescent="0.35">
      <c r="A26">
        <v>1</v>
      </c>
      <c r="B26" s="8" t="s">
        <v>4</v>
      </c>
      <c r="C26" s="8" t="s">
        <v>18</v>
      </c>
      <c r="D26" s="8" t="s">
        <v>39</v>
      </c>
      <c r="E26" s="9">
        <v>1501512</v>
      </c>
      <c r="F26" s="9">
        <v>302000</v>
      </c>
      <c r="G26" s="9">
        <v>1803512</v>
      </c>
      <c r="H26" t="str">
        <f t="shared" si="0"/>
        <v>6</v>
      </c>
    </row>
    <row r="27" spans="1:8" x14ac:dyDescent="0.35">
      <c r="A27">
        <v>1</v>
      </c>
      <c r="B27" s="8" t="s">
        <v>4</v>
      </c>
      <c r="C27" s="8" t="s">
        <v>40</v>
      </c>
      <c r="D27" s="8" t="s">
        <v>41</v>
      </c>
      <c r="E27" s="9">
        <v>29492005</v>
      </c>
      <c r="F27" s="9">
        <v>1334000</v>
      </c>
      <c r="G27" s="9">
        <v>30826005</v>
      </c>
      <c r="H27" t="str">
        <f t="shared" si="0"/>
        <v>6</v>
      </c>
    </row>
    <row r="28" spans="1:8" x14ac:dyDescent="0.35">
      <c r="A28">
        <v>1</v>
      </c>
      <c r="B28" s="8" t="s">
        <v>4</v>
      </c>
      <c r="C28" s="8" t="s">
        <v>42</v>
      </c>
      <c r="D28" s="8" t="s">
        <v>43</v>
      </c>
      <c r="E28" s="9">
        <v>506850</v>
      </c>
      <c r="F28" s="9">
        <v>-25000</v>
      </c>
      <c r="G28" s="9">
        <v>481850</v>
      </c>
      <c r="H28" t="str">
        <f t="shared" si="0"/>
        <v>6</v>
      </c>
    </row>
    <row r="29" spans="1:8" x14ac:dyDescent="0.35">
      <c r="A29">
        <v>1</v>
      </c>
      <c r="B29" s="8" t="s">
        <v>4</v>
      </c>
      <c r="C29" s="8" t="s">
        <v>44</v>
      </c>
      <c r="D29" s="8" t="s">
        <v>45</v>
      </c>
      <c r="E29" s="9">
        <v>49611</v>
      </c>
      <c r="F29" s="9">
        <v>25000</v>
      </c>
      <c r="G29" s="9">
        <v>74611</v>
      </c>
      <c r="H29" t="str">
        <f t="shared" si="0"/>
        <v>6</v>
      </c>
    </row>
    <row r="30" spans="1:8" x14ac:dyDescent="0.35">
      <c r="A30">
        <v>1</v>
      </c>
      <c r="B30" s="6" t="s">
        <v>46</v>
      </c>
      <c r="C30" s="6" t="s">
        <v>4</v>
      </c>
      <c r="D30" s="6" t="s">
        <v>47</v>
      </c>
      <c r="E30" s="7">
        <v>110429732</v>
      </c>
      <c r="F30" s="7">
        <v>89700</v>
      </c>
      <c r="G30" s="7">
        <v>110519432</v>
      </c>
      <c r="H30" t="str">
        <f t="shared" si="0"/>
        <v>9</v>
      </c>
    </row>
    <row r="31" spans="1:8" x14ac:dyDescent="0.35">
      <c r="A31">
        <v>1</v>
      </c>
      <c r="B31" s="8" t="s">
        <v>4</v>
      </c>
      <c r="C31" s="8" t="s">
        <v>28</v>
      </c>
      <c r="D31" s="8" t="s">
        <v>48</v>
      </c>
      <c r="E31" s="9">
        <v>18128486</v>
      </c>
      <c r="F31" s="9">
        <v>-300</v>
      </c>
      <c r="G31" s="9">
        <v>18128186</v>
      </c>
      <c r="H31" t="str">
        <f t="shared" si="0"/>
        <v>9</v>
      </c>
    </row>
    <row r="32" spans="1:8" x14ac:dyDescent="0.35">
      <c r="A32">
        <v>1</v>
      </c>
      <c r="B32" s="8" t="s">
        <v>4</v>
      </c>
      <c r="C32" s="8" t="s">
        <v>20</v>
      </c>
      <c r="D32" s="8" t="s">
        <v>49</v>
      </c>
      <c r="E32" s="9">
        <v>511409</v>
      </c>
      <c r="F32" s="9">
        <v>40000</v>
      </c>
      <c r="G32" s="9">
        <v>551409</v>
      </c>
      <c r="H32" t="str">
        <f t="shared" si="0"/>
        <v>9</v>
      </c>
    </row>
    <row r="33" spans="1:8" x14ac:dyDescent="0.35">
      <c r="A33">
        <v>1</v>
      </c>
      <c r="B33" s="8" t="s">
        <v>4</v>
      </c>
      <c r="C33" s="8" t="s">
        <v>50</v>
      </c>
      <c r="D33" s="8" t="s">
        <v>51</v>
      </c>
      <c r="E33" s="9">
        <v>1257451</v>
      </c>
      <c r="F33" s="9">
        <v>50000</v>
      </c>
      <c r="G33" s="9">
        <v>1307451</v>
      </c>
      <c r="H33" t="str">
        <f t="shared" si="0"/>
        <v>9</v>
      </c>
    </row>
    <row r="34" spans="1:8" x14ac:dyDescent="0.35">
      <c r="A34">
        <v>1</v>
      </c>
      <c r="B34" s="6" t="s">
        <v>52</v>
      </c>
      <c r="C34" s="6" t="s">
        <v>4</v>
      </c>
      <c r="D34" s="6" t="s">
        <v>53</v>
      </c>
      <c r="E34" s="7">
        <v>106427304</v>
      </c>
      <c r="F34" s="7">
        <v>800000</v>
      </c>
      <c r="G34" s="7">
        <v>107227304</v>
      </c>
      <c r="H34" t="str">
        <f t="shared" si="0"/>
        <v>10</v>
      </c>
    </row>
    <row r="35" spans="1:8" x14ac:dyDescent="0.35">
      <c r="A35">
        <v>1</v>
      </c>
      <c r="B35" s="8" t="s">
        <v>4</v>
      </c>
      <c r="C35" s="8" t="s">
        <v>20</v>
      </c>
      <c r="D35" s="8" t="s">
        <v>54</v>
      </c>
      <c r="E35" s="9">
        <v>809604</v>
      </c>
      <c r="F35" s="9">
        <v>800000</v>
      </c>
      <c r="G35" s="9">
        <v>1609604</v>
      </c>
      <c r="H35" t="str">
        <f t="shared" si="0"/>
        <v>10</v>
      </c>
    </row>
    <row r="36" spans="1:8" x14ac:dyDescent="0.35">
      <c r="A36">
        <v>1</v>
      </c>
      <c r="B36" s="6" t="s">
        <v>55</v>
      </c>
      <c r="C36" s="6" t="s">
        <v>4</v>
      </c>
      <c r="D36" s="6" t="s">
        <v>56</v>
      </c>
      <c r="E36" s="7">
        <v>55394136</v>
      </c>
      <c r="F36" s="7">
        <v>204000</v>
      </c>
      <c r="G36" s="7">
        <v>55598136</v>
      </c>
      <c r="H36" t="str">
        <f t="shared" si="0"/>
        <v>11</v>
      </c>
    </row>
    <row r="37" spans="1:8" x14ac:dyDescent="0.35">
      <c r="A37">
        <v>1</v>
      </c>
      <c r="B37" s="8" t="s">
        <v>4</v>
      </c>
      <c r="C37" s="8" t="s">
        <v>57</v>
      </c>
      <c r="D37" s="8" t="s">
        <v>58</v>
      </c>
      <c r="E37" s="9">
        <v>1105400</v>
      </c>
      <c r="F37" s="9">
        <v>204000</v>
      </c>
      <c r="G37" s="9">
        <v>1309400</v>
      </c>
      <c r="H37" t="str">
        <f t="shared" si="0"/>
        <v>11</v>
      </c>
    </row>
    <row r="38" spans="1:8" x14ac:dyDescent="0.35">
      <c r="A38">
        <v>1</v>
      </c>
      <c r="B38" s="6" t="s">
        <v>59</v>
      </c>
      <c r="C38" s="6" t="s">
        <v>4</v>
      </c>
      <c r="D38" s="6" t="s">
        <v>60</v>
      </c>
      <c r="E38" s="7">
        <v>105159584</v>
      </c>
      <c r="F38" s="7">
        <v>720000</v>
      </c>
      <c r="G38" s="7">
        <v>105879584</v>
      </c>
      <c r="H38" t="str">
        <f t="shared" si="0"/>
        <v>12</v>
      </c>
    </row>
    <row r="39" spans="1:8" x14ac:dyDescent="0.35">
      <c r="A39">
        <v>1</v>
      </c>
      <c r="B39" s="8" t="s">
        <v>4</v>
      </c>
      <c r="C39" s="8" t="s">
        <v>61</v>
      </c>
      <c r="D39" s="8" t="s">
        <v>62</v>
      </c>
      <c r="E39" s="9">
        <v>4564633</v>
      </c>
      <c r="F39" s="9">
        <v>720000</v>
      </c>
      <c r="G39" s="9">
        <v>5284633</v>
      </c>
      <c r="H39" t="str">
        <f t="shared" si="0"/>
        <v>12</v>
      </c>
    </row>
    <row r="40" spans="1:8" x14ac:dyDescent="0.35">
      <c r="A40">
        <v>1</v>
      </c>
      <c r="B40" s="6" t="s">
        <v>63</v>
      </c>
      <c r="C40" s="6" t="s">
        <v>4</v>
      </c>
      <c r="D40" s="6" t="s">
        <v>64</v>
      </c>
      <c r="E40" s="7">
        <v>5565206</v>
      </c>
      <c r="F40" s="7">
        <v>-100000</v>
      </c>
      <c r="G40" s="7">
        <v>5465206</v>
      </c>
      <c r="H40" t="str">
        <f t="shared" si="0"/>
        <v>13</v>
      </c>
    </row>
    <row r="41" spans="1:8" x14ac:dyDescent="0.35">
      <c r="A41">
        <v>1</v>
      </c>
      <c r="B41" s="8" t="s">
        <v>4</v>
      </c>
      <c r="C41" s="8" t="s">
        <v>18</v>
      </c>
      <c r="D41" s="8" t="s">
        <v>65</v>
      </c>
      <c r="E41" s="9">
        <v>4132083</v>
      </c>
      <c r="F41" s="9">
        <v>-100000</v>
      </c>
      <c r="G41" s="9">
        <v>4032083</v>
      </c>
      <c r="H41" t="str">
        <f t="shared" si="0"/>
        <v>13</v>
      </c>
    </row>
    <row r="42" spans="1:8" x14ac:dyDescent="0.35">
      <c r="A42">
        <v>1</v>
      </c>
      <c r="B42" s="6" t="s">
        <v>66</v>
      </c>
      <c r="C42" s="6" t="s">
        <v>4</v>
      </c>
      <c r="D42" s="6" t="s">
        <v>67</v>
      </c>
      <c r="E42" s="7">
        <v>90103686</v>
      </c>
      <c r="F42" s="7">
        <v>-19100</v>
      </c>
      <c r="G42" s="7">
        <v>90084586</v>
      </c>
      <c r="H42" t="str">
        <f t="shared" si="0"/>
        <v>14</v>
      </c>
    </row>
    <row r="43" spans="1:8" x14ac:dyDescent="0.35">
      <c r="A43">
        <v>1</v>
      </c>
      <c r="B43" s="8" t="s">
        <v>4</v>
      </c>
      <c r="C43" s="8" t="s">
        <v>16</v>
      </c>
      <c r="D43" s="8" t="s">
        <v>68</v>
      </c>
      <c r="E43" s="9">
        <v>7591264</v>
      </c>
      <c r="F43" s="9">
        <v>50000</v>
      </c>
      <c r="G43" s="9">
        <v>7641264</v>
      </c>
      <c r="H43" t="str">
        <f t="shared" si="0"/>
        <v>14</v>
      </c>
    </row>
    <row r="44" spans="1:8" x14ac:dyDescent="0.35">
      <c r="A44">
        <v>1</v>
      </c>
      <c r="B44" s="8" t="s">
        <v>4</v>
      </c>
      <c r="C44" s="8" t="s">
        <v>40</v>
      </c>
      <c r="D44" s="8" t="s">
        <v>69</v>
      </c>
      <c r="E44" s="9">
        <v>6926037</v>
      </c>
      <c r="F44" s="9">
        <v>-50000</v>
      </c>
      <c r="G44" s="9">
        <v>6876037</v>
      </c>
      <c r="H44" t="str">
        <f t="shared" si="0"/>
        <v>14</v>
      </c>
    </row>
    <row r="45" spans="1:8" ht="21.5" x14ac:dyDescent="0.35">
      <c r="A45">
        <v>1</v>
      </c>
      <c r="B45" s="8" t="s">
        <v>4</v>
      </c>
      <c r="C45" s="8" t="s">
        <v>70</v>
      </c>
      <c r="D45" s="8" t="s">
        <v>71</v>
      </c>
      <c r="E45" s="9">
        <v>1000000</v>
      </c>
      <c r="F45" s="9">
        <v>-21600</v>
      </c>
      <c r="G45" s="9">
        <v>978400</v>
      </c>
      <c r="H45" t="str">
        <f t="shared" si="0"/>
        <v>14</v>
      </c>
    </row>
    <row r="46" spans="1:8" x14ac:dyDescent="0.35">
      <c r="A46">
        <v>1</v>
      </c>
      <c r="B46" s="8" t="s">
        <v>4</v>
      </c>
      <c r="C46" s="8" t="s">
        <v>72</v>
      </c>
      <c r="D46" s="8" t="s">
        <v>73</v>
      </c>
      <c r="E46" s="9">
        <v>819020</v>
      </c>
      <c r="F46" s="9">
        <v>-2500</v>
      </c>
      <c r="G46" s="9">
        <v>816520</v>
      </c>
      <c r="H46" t="str">
        <f t="shared" si="0"/>
        <v>14</v>
      </c>
    </row>
    <row r="47" spans="1:8" x14ac:dyDescent="0.35">
      <c r="A47">
        <v>1</v>
      </c>
      <c r="B47" s="8" t="s">
        <v>4</v>
      </c>
      <c r="C47" s="8" t="s">
        <v>74</v>
      </c>
      <c r="D47" s="8" t="s">
        <v>75</v>
      </c>
      <c r="E47" s="9">
        <v>33722</v>
      </c>
      <c r="F47" s="9">
        <v>5000</v>
      </c>
      <c r="G47" s="9">
        <v>38722</v>
      </c>
      <c r="H47" t="str">
        <f t="shared" si="0"/>
        <v>14</v>
      </c>
    </row>
    <row r="48" spans="1:8" x14ac:dyDescent="0.35">
      <c r="A48">
        <v>1</v>
      </c>
      <c r="B48" s="6" t="s">
        <v>76</v>
      </c>
      <c r="C48" s="6" t="s">
        <v>4</v>
      </c>
      <c r="D48" s="6" t="s">
        <v>77</v>
      </c>
      <c r="E48" s="7">
        <v>27912395</v>
      </c>
      <c r="F48" s="7">
        <v>249000</v>
      </c>
      <c r="G48" s="7">
        <v>28161395</v>
      </c>
      <c r="H48" t="str">
        <f t="shared" si="0"/>
        <v>15</v>
      </c>
    </row>
    <row r="49" spans="1:8" x14ac:dyDescent="0.35">
      <c r="A49">
        <v>1</v>
      </c>
      <c r="B49" s="8" t="s">
        <v>4</v>
      </c>
      <c r="C49" s="8" t="s">
        <v>18</v>
      </c>
      <c r="D49" s="8" t="s">
        <v>78</v>
      </c>
      <c r="E49" s="9">
        <v>19738606</v>
      </c>
      <c r="F49" s="9">
        <v>247000</v>
      </c>
      <c r="G49" s="9">
        <v>19985606</v>
      </c>
      <c r="H49" t="str">
        <f t="shared" si="0"/>
        <v>15</v>
      </c>
    </row>
    <row r="50" spans="1:8" x14ac:dyDescent="0.35">
      <c r="A50">
        <v>1</v>
      </c>
      <c r="B50" s="8" t="s">
        <v>4</v>
      </c>
      <c r="C50" s="8" t="s">
        <v>57</v>
      </c>
      <c r="D50" s="8" t="s">
        <v>79</v>
      </c>
      <c r="E50" s="9">
        <v>734890</v>
      </c>
      <c r="F50" s="9">
        <v>2000</v>
      </c>
      <c r="G50" s="9">
        <v>736890</v>
      </c>
      <c r="H50" t="str">
        <f t="shared" si="0"/>
        <v>15</v>
      </c>
    </row>
    <row r="51" spans="1:8" x14ac:dyDescent="0.35">
      <c r="A51">
        <v>1</v>
      </c>
      <c r="B51" s="6" t="s">
        <v>80</v>
      </c>
      <c r="C51" s="6" t="s">
        <v>4</v>
      </c>
      <c r="D51" s="6" t="s">
        <v>81</v>
      </c>
      <c r="E51" s="7">
        <v>94991971</v>
      </c>
      <c r="F51" s="7">
        <v>617800</v>
      </c>
      <c r="G51" s="7">
        <v>95609771</v>
      </c>
      <c r="H51" t="str">
        <f t="shared" si="0"/>
        <v>16</v>
      </c>
    </row>
    <row r="52" spans="1:8" x14ac:dyDescent="0.35">
      <c r="A52">
        <v>1</v>
      </c>
      <c r="B52" s="8" t="s">
        <v>4</v>
      </c>
      <c r="C52" s="8" t="s">
        <v>16</v>
      </c>
      <c r="D52" s="8" t="s">
        <v>82</v>
      </c>
      <c r="E52" s="9">
        <v>1319762</v>
      </c>
      <c r="F52" s="9">
        <v>32500</v>
      </c>
      <c r="G52" s="9">
        <v>1352262</v>
      </c>
      <c r="H52" t="str">
        <f t="shared" si="0"/>
        <v>16</v>
      </c>
    </row>
    <row r="53" spans="1:8" x14ac:dyDescent="0.35">
      <c r="A53">
        <v>1</v>
      </c>
      <c r="B53" s="8" t="s">
        <v>4</v>
      </c>
      <c r="C53" s="8" t="s">
        <v>40</v>
      </c>
      <c r="D53" s="8" t="s">
        <v>83</v>
      </c>
      <c r="E53" s="9">
        <v>803307</v>
      </c>
      <c r="F53" s="9">
        <v>2500</v>
      </c>
      <c r="G53" s="9">
        <v>805807</v>
      </c>
      <c r="H53" t="str">
        <f t="shared" si="0"/>
        <v>16</v>
      </c>
    </row>
    <row r="54" spans="1:8" x14ac:dyDescent="0.35">
      <c r="A54">
        <v>1</v>
      </c>
      <c r="B54" s="8" t="s">
        <v>4</v>
      </c>
      <c r="C54" s="8" t="s">
        <v>84</v>
      </c>
      <c r="D54" s="8" t="s">
        <v>85</v>
      </c>
      <c r="E54" s="9">
        <v>3906193</v>
      </c>
      <c r="F54" s="9">
        <v>-27500</v>
      </c>
      <c r="G54" s="9">
        <v>3878693</v>
      </c>
      <c r="H54" t="str">
        <f t="shared" si="0"/>
        <v>16</v>
      </c>
    </row>
    <row r="55" spans="1:8" x14ac:dyDescent="0.35">
      <c r="A55">
        <v>1</v>
      </c>
      <c r="B55" s="8" t="s">
        <v>4</v>
      </c>
      <c r="C55" s="8" t="s">
        <v>86</v>
      </c>
      <c r="D55" s="8" t="s">
        <v>87</v>
      </c>
      <c r="E55" s="9">
        <v>203418</v>
      </c>
      <c r="F55" s="9">
        <v>20000</v>
      </c>
      <c r="G55" s="9">
        <v>223418</v>
      </c>
      <c r="H55" t="str">
        <f t="shared" si="0"/>
        <v>16</v>
      </c>
    </row>
    <row r="56" spans="1:8" x14ac:dyDescent="0.35">
      <c r="A56">
        <v>1</v>
      </c>
      <c r="B56" s="8" t="s">
        <v>4</v>
      </c>
      <c r="C56" s="8" t="s">
        <v>88</v>
      </c>
      <c r="D56" s="8" t="s">
        <v>89</v>
      </c>
      <c r="E56" s="9">
        <v>3994422</v>
      </c>
      <c r="F56" s="9">
        <v>500000</v>
      </c>
      <c r="G56" s="9">
        <v>4494422</v>
      </c>
      <c r="H56" t="str">
        <f t="shared" si="0"/>
        <v>16</v>
      </c>
    </row>
    <row r="57" spans="1:8" x14ac:dyDescent="0.35">
      <c r="A57">
        <v>1</v>
      </c>
      <c r="B57" s="8" t="s">
        <v>4</v>
      </c>
      <c r="C57" s="8" t="s">
        <v>90</v>
      </c>
      <c r="D57" s="8" t="s">
        <v>91</v>
      </c>
      <c r="E57" s="9">
        <v>3754236</v>
      </c>
      <c r="F57" s="9">
        <v>70000</v>
      </c>
      <c r="G57" s="9">
        <v>3824236</v>
      </c>
      <c r="H57" t="str">
        <f t="shared" si="0"/>
        <v>16</v>
      </c>
    </row>
    <row r="58" spans="1:8" x14ac:dyDescent="0.35">
      <c r="A58">
        <v>1</v>
      </c>
      <c r="B58" s="8" t="s">
        <v>4</v>
      </c>
      <c r="C58" s="8" t="s">
        <v>92</v>
      </c>
      <c r="D58" s="8" t="s">
        <v>93</v>
      </c>
      <c r="E58" s="9">
        <v>1869222</v>
      </c>
      <c r="F58" s="9">
        <v>10000</v>
      </c>
      <c r="G58" s="9">
        <v>1879222</v>
      </c>
      <c r="H58" t="str">
        <f t="shared" si="0"/>
        <v>16</v>
      </c>
    </row>
    <row r="59" spans="1:8" x14ac:dyDescent="0.35">
      <c r="A59">
        <v>1</v>
      </c>
      <c r="B59" s="8" t="s">
        <v>4</v>
      </c>
      <c r="C59" s="8" t="s">
        <v>94</v>
      </c>
      <c r="D59" s="8" t="s">
        <v>95</v>
      </c>
      <c r="E59" s="9">
        <v>1003999</v>
      </c>
      <c r="F59" s="9">
        <v>-4000</v>
      </c>
      <c r="G59" s="9">
        <v>999999</v>
      </c>
      <c r="H59" t="str">
        <f t="shared" si="0"/>
        <v>16</v>
      </c>
    </row>
    <row r="60" spans="1:8" x14ac:dyDescent="0.35">
      <c r="A60">
        <v>1</v>
      </c>
      <c r="B60" s="8" t="s">
        <v>4</v>
      </c>
      <c r="C60" s="8" t="s">
        <v>96</v>
      </c>
      <c r="D60" s="8" t="s">
        <v>97</v>
      </c>
      <c r="E60" s="9">
        <v>578029</v>
      </c>
      <c r="F60" s="9">
        <v>300</v>
      </c>
      <c r="G60" s="9">
        <v>578329</v>
      </c>
      <c r="H60" t="str">
        <f t="shared" si="0"/>
        <v>16</v>
      </c>
    </row>
    <row r="61" spans="1:8" x14ac:dyDescent="0.35">
      <c r="A61">
        <v>1</v>
      </c>
      <c r="B61" s="8" t="s">
        <v>4</v>
      </c>
      <c r="C61" s="8" t="s">
        <v>98</v>
      </c>
      <c r="D61" s="8" t="s">
        <v>99</v>
      </c>
      <c r="E61" s="9">
        <v>7380846</v>
      </c>
      <c r="F61" s="9">
        <v>-14000</v>
      </c>
      <c r="G61" s="9">
        <v>7366846</v>
      </c>
      <c r="H61" t="str">
        <f t="shared" si="0"/>
        <v>16</v>
      </c>
    </row>
    <row r="62" spans="1:8" x14ac:dyDescent="0.35">
      <c r="A62">
        <v>1</v>
      </c>
      <c r="B62" s="8" t="s">
        <v>4</v>
      </c>
      <c r="C62" s="8" t="s">
        <v>100</v>
      </c>
      <c r="D62" s="8" t="s">
        <v>101</v>
      </c>
      <c r="E62" s="9">
        <v>420061</v>
      </c>
      <c r="F62" s="9">
        <v>28000</v>
      </c>
      <c r="G62" s="9">
        <v>448061</v>
      </c>
      <c r="H62" t="str">
        <f t="shared" si="0"/>
        <v>16</v>
      </c>
    </row>
    <row r="63" spans="1:8" x14ac:dyDescent="0.35">
      <c r="A63">
        <v>1</v>
      </c>
      <c r="B63" s="6" t="s">
        <v>102</v>
      </c>
      <c r="C63" s="6" t="s">
        <v>4</v>
      </c>
      <c r="D63" s="6" t="s">
        <v>103</v>
      </c>
      <c r="E63" s="7">
        <v>16667948</v>
      </c>
      <c r="F63" s="7">
        <v>52400</v>
      </c>
      <c r="G63" s="7">
        <v>16720348</v>
      </c>
      <c r="H63" t="str">
        <f t="shared" si="0"/>
        <v>17</v>
      </c>
    </row>
    <row r="64" spans="1:8" x14ac:dyDescent="0.35">
      <c r="A64">
        <v>1</v>
      </c>
      <c r="B64" s="8" t="s">
        <v>4</v>
      </c>
      <c r="C64" s="8" t="s">
        <v>104</v>
      </c>
      <c r="D64" s="8" t="s">
        <v>105</v>
      </c>
      <c r="E64" s="9">
        <v>123758</v>
      </c>
      <c r="F64" s="9">
        <v>50000</v>
      </c>
      <c r="G64" s="9">
        <v>173758</v>
      </c>
      <c r="H64" t="str">
        <f t="shared" si="0"/>
        <v>17</v>
      </c>
    </row>
    <row r="65" spans="1:8" x14ac:dyDescent="0.35">
      <c r="A65">
        <v>1</v>
      </c>
      <c r="B65" s="8" t="s">
        <v>4</v>
      </c>
      <c r="C65" s="8" t="s">
        <v>106</v>
      </c>
      <c r="D65" s="8" t="s">
        <v>107</v>
      </c>
      <c r="E65" s="9">
        <v>78332</v>
      </c>
      <c r="F65" s="9">
        <v>2400</v>
      </c>
      <c r="G65" s="9">
        <v>80732</v>
      </c>
      <c r="H65" t="str">
        <f t="shared" si="0"/>
        <v>17</v>
      </c>
    </row>
    <row r="66" spans="1:8" ht="22" x14ac:dyDescent="0.35">
      <c r="A66">
        <v>1</v>
      </c>
      <c r="B66" s="6" t="s">
        <v>108</v>
      </c>
      <c r="C66" s="6" t="s">
        <v>4</v>
      </c>
      <c r="D66" s="6" t="s">
        <v>109</v>
      </c>
      <c r="E66" s="7">
        <v>6099158</v>
      </c>
      <c r="F66" s="7">
        <v>5500</v>
      </c>
      <c r="G66" s="7">
        <v>6104658</v>
      </c>
      <c r="H66" t="str">
        <f t="shared" si="0"/>
        <v>18</v>
      </c>
    </row>
    <row r="67" spans="1:8" x14ac:dyDescent="0.35">
      <c r="A67">
        <v>1</v>
      </c>
      <c r="B67" s="8" t="s">
        <v>4</v>
      </c>
      <c r="C67" s="8" t="s">
        <v>18</v>
      </c>
      <c r="D67" s="8" t="s">
        <v>110</v>
      </c>
      <c r="E67" s="9">
        <v>12500</v>
      </c>
      <c r="F67" s="9">
        <v>-6000</v>
      </c>
      <c r="G67" s="9">
        <v>6500</v>
      </c>
      <c r="H67" t="str">
        <f t="shared" si="0"/>
        <v>18</v>
      </c>
    </row>
    <row r="68" spans="1:8" x14ac:dyDescent="0.35">
      <c r="A68">
        <v>1</v>
      </c>
      <c r="B68" s="8" t="s">
        <v>4</v>
      </c>
      <c r="C68" s="8" t="s">
        <v>40</v>
      </c>
      <c r="D68" s="8" t="s">
        <v>111</v>
      </c>
      <c r="E68" s="9">
        <v>43000</v>
      </c>
      <c r="F68" s="9">
        <v>-14000</v>
      </c>
      <c r="G68" s="9">
        <v>29000</v>
      </c>
      <c r="H68" t="str">
        <f t="shared" si="0"/>
        <v>18</v>
      </c>
    </row>
    <row r="69" spans="1:8" x14ac:dyDescent="0.35">
      <c r="A69">
        <v>1</v>
      </c>
      <c r="B69" s="8" t="s">
        <v>4</v>
      </c>
      <c r="C69" s="8" t="s">
        <v>28</v>
      </c>
      <c r="D69" s="8" t="s">
        <v>112</v>
      </c>
      <c r="E69" s="9">
        <v>721241</v>
      </c>
      <c r="F69" s="9">
        <v>20000</v>
      </c>
      <c r="G69" s="9">
        <v>741241</v>
      </c>
      <c r="H69" t="str">
        <f t="shared" si="0"/>
        <v>18</v>
      </c>
    </row>
    <row r="70" spans="1:8" x14ac:dyDescent="0.35">
      <c r="A70">
        <v>1</v>
      </c>
      <c r="B70" s="8" t="s">
        <v>4</v>
      </c>
      <c r="C70" s="8" t="s">
        <v>72</v>
      </c>
      <c r="D70" s="8" t="s">
        <v>113</v>
      </c>
      <c r="E70" s="9">
        <v>171338</v>
      </c>
      <c r="F70" s="9">
        <v>-2000</v>
      </c>
      <c r="G70" s="9">
        <v>169338</v>
      </c>
      <c r="H70" t="str">
        <f t="shared" si="0"/>
        <v>18</v>
      </c>
    </row>
    <row r="71" spans="1:8" x14ac:dyDescent="0.35">
      <c r="A71">
        <v>1</v>
      </c>
      <c r="B71" s="8" t="s">
        <v>4</v>
      </c>
      <c r="C71" s="8" t="s">
        <v>42</v>
      </c>
      <c r="D71" s="8" t="s">
        <v>114</v>
      </c>
      <c r="E71" s="9">
        <v>54447</v>
      </c>
      <c r="F71" s="9">
        <v>6500</v>
      </c>
      <c r="G71" s="9">
        <v>60947</v>
      </c>
      <c r="H71" t="str">
        <f t="shared" si="0"/>
        <v>18</v>
      </c>
    </row>
    <row r="72" spans="1:8" x14ac:dyDescent="0.35">
      <c r="A72">
        <v>1</v>
      </c>
      <c r="B72" s="8" t="s">
        <v>4</v>
      </c>
      <c r="C72" s="8" t="s">
        <v>115</v>
      </c>
      <c r="D72" s="8" t="s">
        <v>116</v>
      </c>
      <c r="E72" s="9">
        <v>13559</v>
      </c>
      <c r="F72" s="9">
        <v>1000</v>
      </c>
      <c r="G72" s="9">
        <v>14559</v>
      </c>
      <c r="H72" t="str">
        <f t="shared" si="0"/>
        <v>18</v>
      </c>
    </row>
    <row r="73" spans="1:8" x14ac:dyDescent="0.35">
      <c r="A73">
        <v>1</v>
      </c>
      <c r="B73" s="6" t="s">
        <v>117</v>
      </c>
      <c r="C73" s="6" t="s">
        <v>4</v>
      </c>
      <c r="D73" s="6" t="s">
        <v>118</v>
      </c>
      <c r="E73" s="7">
        <v>19542691</v>
      </c>
      <c r="F73" s="7">
        <v>9000</v>
      </c>
      <c r="G73" s="7">
        <v>19551691</v>
      </c>
      <c r="H73" t="str">
        <f t="shared" ref="H73:H119" si="1">IF(B73="",H72,B73)</f>
        <v>20</v>
      </c>
    </row>
    <row r="74" spans="1:8" x14ac:dyDescent="0.35">
      <c r="A74">
        <v>1</v>
      </c>
      <c r="B74" s="8" t="s">
        <v>4</v>
      </c>
      <c r="C74" s="8" t="s">
        <v>16</v>
      </c>
      <c r="D74" s="8" t="s">
        <v>119</v>
      </c>
      <c r="E74" s="9">
        <v>620648</v>
      </c>
      <c r="F74" s="9">
        <v>9000</v>
      </c>
      <c r="G74" s="9">
        <v>629648</v>
      </c>
      <c r="H74" t="str">
        <f t="shared" si="1"/>
        <v>20</v>
      </c>
    </row>
    <row r="75" spans="1:8" x14ac:dyDescent="0.35">
      <c r="A75">
        <v>1</v>
      </c>
      <c r="B75" s="8" t="s">
        <v>4</v>
      </c>
      <c r="C75" s="8" t="s">
        <v>57</v>
      </c>
      <c r="D75" s="8" t="s">
        <v>120</v>
      </c>
      <c r="E75" s="9">
        <v>1087568</v>
      </c>
      <c r="F75" s="9">
        <v>-9000</v>
      </c>
      <c r="G75" s="9">
        <v>1078568</v>
      </c>
      <c r="H75" t="str">
        <f t="shared" si="1"/>
        <v>20</v>
      </c>
    </row>
    <row r="76" spans="1:8" x14ac:dyDescent="0.35">
      <c r="A76">
        <v>1</v>
      </c>
      <c r="B76" s="8" t="s">
        <v>4</v>
      </c>
      <c r="C76" s="8" t="s">
        <v>30</v>
      </c>
      <c r="D76" s="8" t="s">
        <v>121</v>
      </c>
      <c r="E76" s="9">
        <v>1244565</v>
      </c>
      <c r="F76" s="9">
        <v>25000</v>
      </c>
      <c r="G76" s="9">
        <v>1269565</v>
      </c>
      <c r="H76" t="str">
        <f t="shared" si="1"/>
        <v>20</v>
      </c>
    </row>
    <row r="77" spans="1:8" x14ac:dyDescent="0.35">
      <c r="A77">
        <v>1</v>
      </c>
      <c r="B77" s="8" t="s">
        <v>4</v>
      </c>
      <c r="C77" s="8" t="s">
        <v>86</v>
      </c>
      <c r="D77" s="8" t="s">
        <v>122</v>
      </c>
      <c r="E77" s="9">
        <v>1170500</v>
      </c>
      <c r="F77" s="9">
        <v>40000</v>
      </c>
      <c r="G77" s="9">
        <v>1210500</v>
      </c>
      <c r="H77" t="str">
        <f t="shared" si="1"/>
        <v>20</v>
      </c>
    </row>
    <row r="78" spans="1:8" x14ac:dyDescent="0.35">
      <c r="A78">
        <v>1</v>
      </c>
      <c r="B78" s="8" t="s">
        <v>4</v>
      </c>
      <c r="C78" s="8" t="s">
        <v>70</v>
      </c>
      <c r="D78" s="8" t="s">
        <v>123</v>
      </c>
      <c r="E78" s="9">
        <v>317723</v>
      </c>
      <c r="F78" s="9">
        <v>-6000</v>
      </c>
      <c r="G78" s="9">
        <v>311723</v>
      </c>
      <c r="H78" t="str">
        <f t="shared" si="1"/>
        <v>20</v>
      </c>
    </row>
    <row r="79" spans="1:8" x14ac:dyDescent="0.35">
      <c r="A79">
        <v>1</v>
      </c>
      <c r="B79" s="8" t="s">
        <v>4</v>
      </c>
      <c r="C79" s="8" t="s">
        <v>124</v>
      </c>
      <c r="D79" s="8" t="s">
        <v>125</v>
      </c>
      <c r="E79" s="9">
        <v>50200</v>
      </c>
      <c r="F79" s="9">
        <v>-50000</v>
      </c>
      <c r="G79" s="9">
        <v>200</v>
      </c>
      <c r="H79" t="str">
        <f t="shared" si="1"/>
        <v>20</v>
      </c>
    </row>
    <row r="80" spans="1:8" x14ac:dyDescent="0.35">
      <c r="A80">
        <v>1</v>
      </c>
      <c r="B80" s="6" t="s">
        <v>126</v>
      </c>
      <c r="C80" s="6" t="s">
        <v>4</v>
      </c>
      <c r="D80" s="6" t="s">
        <v>127</v>
      </c>
      <c r="E80" s="7">
        <v>5094849</v>
      </c>
      <c r="F80" s="7">
        <v>15000</v>
      </c>
      <c r="G80" s="7">
        <v>5109849</v>
      </c>
      <c r="H80" t="str">
        <f t="shared" si="1"/>
        <v>21</v>
      </c>
    </row>
    <row r="81" spans="1:8" x14ac:dyDescent="0.35">
      <c r="A81">
        <v>1</v>
      </c>
      <c r="B81" s="8" t="s">
        <v>4</v>
      </c>
      <c r="C81" s="8" t="s">
        <v>128</v>
      </c>
      <c r="D81" s="8" t="s">
        <v>129</v>
      </c>
      <c r="E81" s="9">
        <v>150000</v>
      </c>
      <c r="F81" s="9">
        <v>15000</v>
      </c>
      <c r="G81" s="9">
        <v>165000</v>
      </c>
      <c r="H81" t="str">
        <f t="shared" si="1"/>
        <v>21</v>
      </c>
    </row>
    <row r="82" spans="1:8" x14ac:dyDescent="0.35">
      <c r="A82">
        <v>1</v>
      </c>
      <c r="B82" s="6" t="s">
        <v>130</v>
      </c>
      <c r="C82" s="6" t="s">
        <v>4</v>
      </c>
      <c r="D82" s="6" t="s">
        <v>131</v>
      </c>
      <c r="E82" s="7">
        <v>78952417</v>
      </c>
      <c r="F82" s="7">
        <v>-1000</v>
      </c>
      <c r="G82" s="7">
        <v>78951417</v>
      </c>
      <c r="H82" t="str">
        <f t="shared" si="1"/>
        <v>22</v>
      </c>
    </row>
    <row r="83" spans="1:8" x14ac:dyDescent="0.35">
      <c r="A83">
        <v>1</v>
      </c>
      <c r="B83" s="8" t="s">
        <v>4</v>
      </c>
      <c r="C83" s="8" t="s">
        <v>72</v>
      </c>
      <c r="D83" s="8" t="s">
        <v>132</v>
      </c>
      <c r="E83" s="9">
        <v>119862</v>
      </c>
      <c r="F83" s="9">
        <v>-500</v>
      </c>
      <c r="G83" s="9">
        <v>119362</v>
      </c>
      <c r="H83" t="str">
        <f t="shared" si="1"/>
        <v>22</v>
      </c>
    </row>
    <row r="84" spans="1:8" x14ac:dyDescent="0.35">
      <c r="A84">
        <v>1</v>
      </c>
      <c r="B84" s="8" t="s">
        <v>4</v>
      </c>
      <c r="C84" s="8" t="s">
        <v>133</v>
      </c>
      <c r="D84" s="8" t="s">
        <v>134</v>
      </c>
      <c r="E84" s="9">
        <v>162410</v>
      </c>
      <c r="F84" s="9">
        <v>-500</v>
      </c>
      <c r="G84" s="9">
        <v>161910</v>
      </c>
      <c r="H84" t="str">
        <f t="shared" si="1"/>
        <v>22</v>
      </c>
    </row>
    <row r="85" spans="1:8" x14ac:dyDescent="0.35">
      <c r="A85">
        <v>1</v>
      </c>
      <c r="B85" s="6" t="s">
        <v>135</v>
      </c>
      <c r="C85" s="6" t="s">
        <v>4</v>
      </c>
      <c r="D85" s="6" t="s">
        <v>136</v>
      </c>
      <c r="E85" s="7">
        <v>19373352</v>
      </c>
      <c r="F85" s="7">
        <v>109500</v>
      </c>
      <c r="G85" s="7">
        <v>19482852</v>
      </c>
      <c r="H85" t="str">
        <f t="shared" si="1"/>
        <v>23</v>
      </c>
    </row>
    <row r="86" spans="1:8" x14ac:dyDescent="0.35">
      <c r="A86">
        <v>1</v>
      </c>
      <c r="B86" s="8" t="s">
        <v>4</v>
      </c>
      <c r="C86" s="8" t="s">
        <v>40</v>
      </c>
      <c r="D86" s="8" t="s">
        <v>137</v>
      </c>
      <c r="E86" s="9">
        <v>171348</v>
      </c>
      <c r="F86" s="9">
        <v>3000</v>
      </c>
      <c r="G86" s="9">
        <v>174348</v>
      </c>
      <c r="H86" t="str">
        <f t="shared" si="1"/>
        <v>23</v>
      </c>
    </row>
    <row r="87" spans="1:8" x14ac:dyDescent="0.35">
      <c r="A87">
        <v>1</v>
      </c>
      <c r="B87" s="8" t="s">
        <v>4</v>
      </c>
      <c r="C87" s="8" t="s">
        <v>28</v>
      </c>
      <c r="D87" s="8" t="s">
        <v>138</v>
      </c>
      <c r="E87" s="9">
        <v>133349</v>
      </c>
      <c r="F87" s="9">
        <v>70500</v>
      </c>
      <c r="G87" s="9">
        <v>203849</v>
      </c>
      <c r="H87" t="str">
        <f t="shared" si="1"/>
        <v>23</v>
      </c>
    </row>
    <row r="88" spans="1:8" x14ac:dyDescent="0.35">
      <c r="A88">
        <v>1</v>
      </c>
      <c r="B88" s="8" t="s">
        <v>4</v>
      </c>
      <c r="C88" s="8" t="s">
        <v>61</v>
      </c>
      <c r="D88" s="8" t="s">
        <v>139</v>
      </c>
      <c r="E88" s="9">
        <v>740665</v>
      </c>
      <c r="F88" s="9">
        <v>16000</v>
      </c>
      <c r="G88" s="9">
        <v>756665</v>
      </c>
      <c r="H88" t="str">
        <f t="shared" si="1"/>
        <v>23</v>
      </c>
    </row>
    <row r="89" spans="1:8" x14ac:dyDescent="0.35">
      <c r="A89">
        <v>1</v>
      </c>
      <c r="B89" s="8" t="s">
        <v>4</v>
      </c>
      <c r="C89" s="8" t="s">
        <v>86</v>
      </c>
      <c r="D89" s="8" t="s">
        <v>140</v>
      </c>
      <c r="E89" s="9">
        <v>327670</v>
      </c>
      <c r="F89" s="9">
        <v>20000</v>
      </c>
      <c r="G89" s="9">
        <v>347670</v>
      </c>
      <c r="H89" t="str">
        <f t="shared" si="1"/>
        <v>23</v>
      </c>
    </row>
    <row r="90" spans="1:8" x14ac:dyDescent="0.35">
      <c r="A90">
        <v>1</v>
      </c>
      <c r="B90" s="6" t="s">
        <v>141</v>
      </c>
      <c r="C90" s="6" t="s">
        <v>4</v>
      </c>
      <c r="D90" s="6" t="s">
        <v>142</v>
      </c>
      <c r="E90" s="7">
        <v>11357773</v>
      </c>
      <c r="F90" s="7">
        <v>38750</v>
      </c>
      <c r="G90" s="7">
        <v>11396523</v>
      </c>
      <c r="H90" t="str">
        <f t="shared" si="1"/>
        <v>24</v>
      </c>
    </row>
    <row r="91" spans="1:8" x14ac:dyDescent="0.35">
      <c r="A91">
        <v>1</v>
      </c>
      <c r="B91" s="8" t="s">
        <v>4</v>
      </c>
      <c r="C91" s="8" t="s">
        <v>18</v>
      </c>
      <c r="D91" s="8" t="s">
        <v>143</v>
      </c>
      <c r="E91" s="9">
        <v>3389755</v>
      </c>
      <c r="F91" s="9">
        <v>-25500</v>
      </c>
      <c r="G91" s="9">
        <v>3364255</v>
      </c>
      <c r="H91" t="str">
        <f t="shared" si="1"/>
        <v>24</v>
      </c>
    </row>
    <row r="92" spans="1:8" x14ac:dyDescent="0.35">
      <c r="A92">
        <v>1</v>
      </c>
      <c r="B92" s="8" t="s">
        <v>4</v>
      </c>
      <c r="C92" s="8" t="s">
        <v>57</v>
      </c>
      <c r="D92" s="8" t="s">
        <v>144</v>
      </c>
      <c r="E92" s="9">
        <v>490399</v>
      </c>
      <c r="F92" s="9">
        <v>5500</v>
      </c>
      <c r="G92" s="9">
        <v>495899</v>
      </c>
      <c r="H92" t="str">
        <f t="shared" si="1"/>
        <v>24</v>
      </c>
    </row>
    <row r="93" spans="1:8" x14ac:dyDescent="0.35">
      <c r="A93">
        <v>1</v>
      </c>
      <c r="B93" s="8" t="s">
        <v>4</v>
      </c>
      <c r="C93" s="8" t="s">
        <v>84</v>
      </c>
      <c r="D93" s="8" t="s">
        <v>145</v>
      </c>
      <c r="E93" s="9">
        <v>357442</v>
      </c>
      <c r="F93" s="9">
        <v>11000</v>
      </c>
      <c r="G93" s="9">
        <v>368442</v>
      </c>
      <c r="H93" t="str">
        <f t="shared" si="1"/>
        <v>24</v>
      </c>
    </row>
    <row r="94" spans="1:8" x14ac:dyDescent="0.35">
      <c r="A94">
        <v>1</v>
      </c>
      <c r="B94" s="8" t="s">
        <v>4</v>
      </c>
      <c r="C94" s="8" t="s">
        <v>61</v>
      </c>
      <c r="D94" s="8" t="s">
        <v>146</v>
      </c>
      <c r="E94" s="9">
        <v>304249</v>
      </c>
      <c r="F94" s="9">
        <v>-1000</v>
      </c>
      <c r="G94" s="9">
        <v>303249</v>
      </c>
      <c r="H94" t="str">
        <f t="shared" si="1"/>
        <v>24</v>
      </c>
    </row>
    <row r="95" spans="1:8" x14ac:dyDescent="0.35">
      <c r="A95">
        <v>1</v>
      </c>
      <c r="B95" s="8" t="s">
        <v>4</v>
      </c>
      <c r="C95" s="8" t="s">
        <v>30</v>
      </c>
      <c r="D95" s="8" t="s">
        <v>147</v>
      </c>
      <c r="E95" s="9">
        <v>68140</v>
      </c>
      <c r="F95" s="9">
        <v>10000</v>
      </c>
      <c r="G95" s="9">
        <v>78140</v>
      </c>
      <c r="H95" t="str">
        <f t="shared" si="1"/>
        <v>24</v>
      </c>
    </row>
    <row r="96" spans="1:8" x14ac:dyDescent="0.35">
      <c r="A96">
        <v>1</v>
      </c>
      <c r="B96" s="8" t="s">
        <v>4</v>
      </c>
      <c r="C96" s="8" t="s">
        <v>148</v>
      </c>
      <c r="D96" s="8" t="s">
        <v>149</v>
      </c>
      <c r="E96" s="9">
        <v>175846</v>
      </c>
      <c r="F96" s="9">
        <v>11000</v>
      </c>
      <c r="G96" s="9">
        <v>186846</v>
      </c>
      <c r="H96" t="str">
        <f t="shared" si="1"/>
        <v>24</v>
      </c>
    </row>
    <row r="97" spans="1:8" x14ac:dyDescent="0.35">
      <c r="A97">
        <v>1</v>
      </c>
      <c r="B97" s="8" t="s">
        <v>4</v>
      </c>
      <c r="C97" s="8" t="s">
        <v>150</v>
      </c>
      <c r="D97" s="8" t="s">
        <v>151</v>
      </c>
      <c r="E97" s="9">
        <v>27850</v>
      </c>
      <c r="F97" s="9">
        <v>25000</v>
      </c>
      <c r="G97" s="9">
        <v>52850</v>
      </c>
      <c r="H97" t="str">
        <f t="shared" si="1"/>
        <v>24</v>
      </c>
    </row>
    <row r="98" spans="1:8" x14ac:dyDescent="0.35">
      <c r="A98">
        <v>1</v>
      </c>
      <c r="B98" s="8" t="s">
        <v>4</v>
      </c>
      <c r="C98" s="8" t="s">
        <v>74</v>
      </c>
      <c r="D98" s="8" t="s">
        <v>152</v>
      </c>
      <c r="E98" s="9">
        <v>313367</v>
      </c>
      <c r="F98" s="9">
        <v>9750</v>
      </c>
      <c r="G98" s="9">
        <v>323117</v>
      </c>
      <c r="H98" t="str">
        <f t="shared" si="1"/>
        <v>24</v>
      </c>
    </row>
    <row r="99" spans="1:8" x14ac:dyDescent="0.35">
      <c r="A99">
        <v>1</v>
      </c>
      <c r="B99" s="8" t="s">
        <v>4</v>
      </c>
      <c r="C99" s="8" t="s">
        <v>153</v>
      </c>
      <c r="D99" s="8" t="s">
        <v>154</v>
      </c>
      <c r="E99" s="9">
        <v>20517</v>
      </c>
      <c r="F99" s="9">
        <v>5500</v>
      </c>
      <c r="G99" s="9">
        <v>26017</v>
      </c>
      <c r="H99" t="str">
        <f t="shared" si="1"/>
        <v>24</v>
      </c>
    </row>
    <row r="100" spans="1:8" x14ac:dyDescent="0.35">
      <c r="A100">
        <v>1</v>
      </c>
      <c r="B100" s="8" t="s">
        <v>4</v>
      </c>
      <c r="C100" s="8" t="s">
        <v>44</v>
      </c>
      <c r="D100" s="8" t="s">
        <v>155</v>
      </c>
      <c r="E100" s="9">
        <v>100000</v>
      </c>
      <c r="F100" s="9">
        <v>-12500</v>
      </c>
      <c r="G100" s="9">
        <v>87500</v>
      </c>
      <c r="H100" t="str">
        <f t="shared" si="1"/>
        <v>24</v>
      </c>
    </row>
    <row r="101" spans="1:8" ht="15" thickBot="1" x14ac:dyDescent="0.4">
      <c r="A101">
        <v>1</v>
      </c>
      <c r="B101" s="10" t="s">
        <v>4</v>
      </c>
      <c r="C101" s="10" t="s">
        <v>4</v>
      </c>
      <c r="D101" s="10" t="s">
        <v>156</v>
      </c>
      <c r="E101" s="10" t="s">
        <v>4</v>
      </c>
      <c r="F101" s="11">
        <v>3975050</v>
      </c>
      <c r="G101" s="12"/>
      <c r="H101" t="str">
        <f t="shared" si="1"/>
        <v>24</v>
      </c>
    </row>
    <row r="102" spans="1:8" x14ac:dyDescent="0.35">
      <c r="H102" t="str">
        <f t="shared" si="1"/>
        <v>24</v>
      </c>
    </row>
    <row r="103" spans="1:8" x14ac:dyDescent="0.35">
      <c r="B103" s="100" t="s">
        <v>1</v>
      </c>
      <c r="C103" s="101"/>
      <c r="D103" s="101"/>
      <c r="E103" s="101"/>
      <c r="F103" s="101"/>
      <c r="G103" s="101"/>
      <c r="H103" t="str">
        <f t="shared" si="1"/>
        <v>Tusental kronor</v>
      </c>
    </row>
    <row r="104" spans="1:8" ht="20" thickBot="1" x14ac:dyDescent="0.4">
      <c r="B104" s="102" t="s">
        <v>2</v>
      </c>
      <c r="C104" s="102" t="s">
        <v>3</v>
      </c>
      <c r="D104" s="102" t="s">
        <v>4</v>
      </c>
      <c r="E104" s="103" t="s">
        <v>5</v>
      </c>
      <c r="F104" s="103" t="s">
        <v>6</v>
      </c>
      <c r="G104" s="103" t="s">
        <v>7</v>
      </c>
      <c r="H104" t="str">
        <f t="shared" si="1"/>
        <v>Utgiftsområde</v>
      </c>
    </row>
    <row r="105" spans="1:8" x14ac:dyDescent="0.35">
      <c r="A105">
        <v>2</v>
      </c>
      <c r="B105" s="93" t="s">
        <v>36</v>
      </c>
      <c r="C105" s="93" t="s">
        <v>4</v>
      </c>
      <c r="D105" s="93" t="s">
        <v>37</v>
      </c>
      <c r="E105" s="94">
        <v>95640030</v>
      </c>
      <c r="F105" s="94">
        <v>729500</v>
      </c>
      <c r="G105" s="94">
        <v>96369530</v>
      </c>
      <c r="H105" t="str">
        <f t="shared" si="1"/>
        <v>6</v>
      </c>
    </row>
    <row r="106" spans="1:8" x14ac:dyDescent="0.35">
      <c r="A106">
        <v>2</v>
      </c>
      <c r="B106" s="95" t="s">
        <v>4</v>
      </c>
      <c r="C106" s="95" t="s">
        <v>16</v>
      </c>
      <c r="D106" s="95" t="s">
        <v>38</v>
      </c>
      <c r="E106" s="96">
        <v>51802548</v>
      </c>
      <c r="F106" s="96">
        <v>524500</v>
      </c>
      <c r="G106" s="96">
        <v>52327048</v>
      </c>
      <c r="H106" t="str">
        <f t="shared" si="1"/>
        <v>6</v>
      </c>
    </row>
    <row r="107" spans="1:8" x14ac:dyDescent="0.35">
      <c r="A107">
        <v>2</v>
      </c>
      <c r="B107" s="95" t="s">
        <v>4</v>
      </c>
      <c r="C107" s="95" t="s">
        <v>40</v>
      </c>
      <c r="D107" s="95" t="s">
        <v>41</v>
      </c>
      <c r="E107" s="96">
        <v>29287005</v>
      </c>
      <c r="F107" s="96">
        <v>205000</v>
      </c>
      <c r="G107" s="96">
        <v>29492005</v>
      </c>
      <c r="H107" t="str">
        <f t="shared" si="1"/>
        <v>6</v>
      </c>
    </row>
    <row r="108" spans="1:8" ht="15" thickBot="1" x14ac:dyDescent="0.4">
      <c r="A108">
        <v>2</v>
      </c>
      <c r="B108" s="97" t="s">
        <v>4</v>
      </c>
      <c r="C108" s="97" t="s">
        <v>4</v>
      </c>
      <c r="D108" s="97" t="s">
        <v>156</v>
      </c>
      <c r="E108" s="97" t="s">
        <v>4</v>
      </c>
      <c r="F108" s="98">
        <v>729500</v>
      </c>
      <c r="G108" s="104"/>
      <c r="H108" t="str">
        <f t="shared" si="1"/>
        <v>6</v>
      </c>
    </row>
    <row r="109" spans="1:8" x14ac:dyDescent="0.35">
      <c r="H109" t="str">
        <f t="shared" si="1"/>
        <v>6</v>
      </c>
    </row>
    <row r="110" spans="1:8" x14ac:dyDescent="0.35">
      <c r="H110" t="str">
        <f t="shared" si="1"/>
        <v>6</v>
      </c>
    </row>
    <row r="111" spans="1:8" x14ac:dyDescent="0.35">
      <c r="B111" s="100" t="s">
        <v>1</v>
      </c>
      <c r="C111" s="101"/>
      <c r="D111" s="101"/>
      <c r="E111" s="101"/>
      <c r="F111" s="101"/>
      <c r="G111" s="101"/>
      <c r="H111" t="str">
        <f t="shared" si="1"/>
        <v>Tusental kronor</v>
      </c>
    </row>
    <row r="112" spans="1:8" ht="20" thickBot="1" x14ac:dyDescent="0.4">
      <c r="B112" s="102" t="s">
        <v>2</v>
      </c>
      <c r="C112" s="102" t="s">
        <v>3</v>
      </c>
      <c r="D112" s="102" t="s">
        <v>4</v>
      </c>
      <c r="E112" s="103" t="s">
        <v>5</v>
      </c>
      <c r="F112" s="103" t="s">
        <v>6</v>
      </c>
      <c r="G112" s="103" t="s">
        <v>7</v>
      </c>
      <c r="H112" t="str">
        <f t="shared" si="1"/>
        <v>Utgiftsområde</v>
      </c>
    </row>
    <row r="113" spans="1:8" x14ac:dyDescent="0.35">
      <c r="B113" s="93" t="s">
        <v>36</v>
      </c>
      <c r="C113" s="93" t="s">
        <v>4</v>
      </c>
      <c r="D113" s="93" t="s">
        <v>37</v>
      </c>
      <c r="E113" s="94">
        <v>93952930</v>
      </c>
      <c r="F113" s="94">
        <v>1687100</v>
      </c>
      <c r="G113" s="94">
        <v>95640030</v>
      </c>
      <c r="H113" t="str">
        <f t="shared" si="1"/>
        <v>6</v>
      </c>
    </row>
    <row r="114" spans="1:8" x14ac:dyDescent="0.35">
      <c r="A114">
        <v>3</v>
      </c>
      <c r="B114" s="95" t="s">
        <v>4</v>
      </c>
      <c r="C114" s="95" t="s">
        <v>16</v>
      </c>
      <c r="D114" s="95" t="s">
        <v>38</v>
      </c>
      <c r="E114" s="96">
        <v>51453048</v>
      </c>
      <c r="F114" s="96">
        <v>349500</v>
      </c>
      <c r="G114" s="96">
        <v>51802548</v>
      </c>
      <c r="H114" t="str">
        <f t="shared" si="1"/>
        <v>6</v>
      </c>
    </row>
    <row r="115" spans="1:8" x14ac:dyDescent="0.35">
      <c r="A115">
        <v>3</v>
      </c>
      <c r="B115" s="95" t="s">
        <v>4</v>
      </c>
      <c r="C115" s="95" t="s">
        <v>40</v>
      </c>
      <c r="D115" s="95" t="s">
        <v>41</v>
      </c>
      <c r="E115" s="96">
        <v>27949405</v>
      </c>
      <c r="F115" s="96">
        <v>1337600</v>
      </c>
      <c r="G115" s="96">
        <v>29287005</v>
      </c>
      <c r="H115" t="str">
        <f t="shared" si="1"/>
        <v>6</v>
      </c>
    </row>
    <row r="116" spans="1:8" x14ac:dyDescent="0.35">
      <c r="A116">
        <v>3</v>
      </c>
      <c r="B116" s="93" t="s">
        <v>126</v>
      </c>
      <c r="C116" s="93" t="s">
        <v>4</v>
      </c>
      <c r="D116" s="93" t="s">
        <v>127</v>
      </c>
      <c r="E116" s="94">
        <v>4944849</v>
      </c>
      <c r="F116" s="94">
        <v>150000</v>
      </c>
      <c r="G116" s="94">
        <v>5094849</v>
      </c>
      <c r="H116" t="str">
        <f t="shared" si="1"/>
        <v>21</v>
      </c>
    </row>
    <row r="117" spans="1:8" x14ac:dyDescent="0.35">
      <c r="A117">
        <v>3</v>
      </c>
      <c r="B117" s="95" t="s">
        <v>4</v>
      </c>
      <c r="C117" s="95" t="s">
        <v>128</v>
      </c>
      <c r="D117" s="95" t="s">
        <v>129</v>
      </c>
      <c r="E117" s="96">
        <v>0</v>
      </c>
      <c r="F117" s="96">
        <v>150000</v>
      </c>
      <c r="G117" s="96">
        <v>150000</v>
      </c>
      <c r="H117" t="str">
        <f t="shared" si="1"/>
        <v>21</v>
      </c>
    </row>
    <row r="118" spans="1:8" x14ac:dyDescent="0.35">
      <c r="A118">
        <v>3</v>
      </c>
      <c r="B118" s="93" t="s">
        <v>141</v>
      </c>
      <c r="C118" s="93" t="s">
        <v>4</v>
      </c>
      <c r="D118" s="93" t="s">
        <v>142</v>
      </c>
      <c r="E118" s="94">
        <v>11407773</v>
      </c>
      <c r="F118" s="94">
        <v>-50000</v>
      </c>
      <c r="G118" s="94">
        <v>11357773</v>
      </c>
      <c r="H118" t="str">
        <f t="shared" si="1"/>
        <v>24</v>
      </c>
    </row>
    <row r="119" spans="1:8" x14ac:dyDescent="0.35">
      <c r="A119">
        <v>3</v>
      </c>
      <c r="B119" s="95" t="s">
        <v>4</v>
      </c>
      <c r="C119" s="95" t="s">
        <v>18</v>
      </c>
      <c r="D119" s="95" t="s">
        <v>143</v>
      </c>
      <c r="E119" s="96">
        <v>3439755</v>
      </c>
      <c r="F119" s="96">
        <v>-50000</v>
      </c>
      <c r="G119" s="96">
        <v>3389755</v>
      </c>
      <c r="H119" t="str">
        <f t="shared" si="1"/>
        <v>24</v>
      </c>
    </row>
    <row r="120" spans="1:8" ht="15" thickBot="1" x14ac:dyDescent="0.4">
      <c r="A120">
        <v>3</v>
      </c>
      <c r="B120" s="97" t="s">
        <v>4</v>
      </c>
      <c r="C120" s="97" t="s">
        <v>4</v>
      </c>
      <c r="D120" s="97" t="s">
        <v>156</v>
      </c>
      <c r="E120" s="97" t="s">
        <v>4</v>
      </c>
      <c r="F120" s="98">
        <v>1787100</v>
      </c>
      <c r="G120" s="104"/>
    </row>
    <row r="123" spans="1:8" x14ac:dyDescent="0.35">
      <c r="G123" s="96">
        <v>51453048</v>
      </c>
    </row>
  </sheetData>
  <autoFilter ref="A7:H120" xr:uid="{5670087F-DC0C-489B-94E4-BF4F416337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A3CAE-78A9-42BC-8888-9A0D34E65C2E}">
  <sheetPr>
    <tabColor theme="2" tint="-0.499984740745262"/>
  </sheetPr>
  <dimension ref="A3:N595"/>
  <sheetViews>
    <sheetView topLeftCell="A560" workbookViewId="0">
      <selection activeCell="H596" sqref="H596"/>
    </sheetView>
  </sheetViews>
  <sheetFormatPr defaultRowHeight="14.5" x14ac:dyDescent="0.35"/>
  <cols>
    <col min="3" max="3" width="70.54296875" customWidth="1"/>
    <col min="4" max="5" width="13.7265625" customWidth="1"/>
    <col min="8" max="8" width="29.7265625" customWidth="1"/>
    <col min="9" max="9" width="29.90625" customWidth="1"/>
    <col min="11" max="11" width="57.453125" customWidth="1"/>
    <col min="12" max="12" width="15.81640625" bestFit="1" customWidth="1"/>
  </cols>
  <sheetData>
    <row r="3" spans="1:14" x14ac:dyDescent="0.35">
      <c r="D3" s="20">
        <f>SUBTOTAL(9,D11:D597)</f>
        <v>4851320747</v>
      </c>
      <c r="L3" s="113">
        <f>10.42*1000</f>
        <v>10420</v>
      </c>
    </row>
    <row r="4" spans="1:14" ht="15" thickBot="1" x14ac:dyDescent="0.4">
      <c r="D4" s="98">
        <v>1251870933</v>
      </c>
    </row>
    <row r="9" spans="1:14" ht="32.5" x14ac:dyDescent="0.35">
      <c r="B9" s="49" t="s">
        <v>1493</v>
      </c>
      <c r="C9" s="50"/>
      <c r="D9" s="51" t="s">
        <v>1</v>
      </c>
      <c r="E9" s="107" t="str">
        <f>IF(B9="",E8,B9)</f>
        <v>Specifikation av budgetens utgifter för 2023</v>
      </c>
      <c r="K9">
        <f>IFERROR(RIGHT(C9,LEN(C9)-FIND(" ",C9)),C9)</f>
        <v>0</v>
      </c>
    </row>
    <row r="10" spans="1:14" ht="15" thickBot="1" x14ac:dyDescent="0.4">
      <c r="A10" s="108" t="s">
        <v>1543</v>
      </c>
      <c r="B10" s="108" t="s">
        <v>1534</v>
      </c>
      <c r="C10" s="108" t="s">
        <v>1533</v>
      </c>
      <c r="D10" s="109" t="s">
        <v>1532</v>
      </c>
      <c r="E10" s="110" t="s">
        <v>1531</v>
      </c>
      <c r="F10" s="111" t="s">
        <v>1530</v>
      </c>
      <c r="G10" s="111" t="s">
        <v>1535</v>
      </c>
      <c r="H10" s="111" t="s">
        <v>1538</v>
      </c>
      <c r="I10" s="111" t="s">
        <v>1539</v>
      </c>
      <c r="J10" s="111" t="s">
        <v>1540</v>
      </c>
      <c r="K10" s="111" t="s">
        <v>1541</v>
      </c>
      <c r="L10" s="111" t="s">
        <v>1545</v>
      </c>
      <c r="M10" s="111" t="s">
        <v>1546</v>
      </c>
      <c r="N10" s="111" t="s">
        <v>1537</v>
      </c>
    </row>
    <row r="11" spans="1:14" ht="15" thickTop="1" x14ac:dyDescent="0.35">
      <c r="A11" t="s">
        <v>1544</v>
      </c>
      <c r="B11" s="50" t="s">
        <v>8</v>
      </c>
      <c r="C11" s="50" t="s">
        <v>9</v>
      </c>
      <c r="D11" s="51">
        <v>19070363</v>
      </c>
      <c r="E11" s="107" t="str">
        <f>IF(B11="",E10,B11)</f>
        <v>1</v>
      </c>
      <c r="F11" t="str">
        <f>IFERROR(LEFT(C11,FIND(" ",C11)-1)*1,"")</f>
        <v/>
      </c>
      <c r="G11" t="s">
        <v>1536</v>
      </c>
      <c r="H11" t="str">
        <f>IF(B11="",H10,C11)</f>
        <v>Rikets styrelse</v>
      </c>
      <c r="I11" t="str">
        <f t="shared" ref="I11:I74" si="0">IF(B11="",IF(G11="Sum",C11,IF(I10="",H11,I10)),"")</f>
        <v/>
      </c>
      <c r="K11" t="str">
        <f>IFERROR(RIGHT(C11,LEN(C11)-FIND(" ",C11)),"")</f>
        <v>styrelse</v>
      </c>
      <c r="L11">
        <f>D11/$L$3</f>
        <v>1830.1691938579654</v>
      </c>
      <c r="M11">
        <f>L11/12</f>
        <v>152.51409948816379</v>
      </c>
    </row>
    <row r="12" spans="1:14" x14ac:dyDescent="0.35">
      <c r="A12" t="s">
        <v>1544</v>
      </c>
      <c r="B12" s="93" t="s">
        <v>4</v>
      </c>
      <c r="C12" s="93" t="s">
        <v>753</v>
      </c>
      <c r="D12" s="94">
        <v>162821</v>
      </c>
      <c r="E12" s="107" t="str">
        <f>IF(B12="",E11,B12)</f>
        <v>1</v>
      </c>
      <c r="F12">
        <f>IFERROR(LEFT(C12,FIND(" ",C12)-1)*1,"")</f>
        <v>1</v>
      </c>
      <c r="G12" t="s">
        <v>1536</v>
      </c>
      <c r="H12" t="str">
        <f>IF(B12="",H11,C12)</f>
        <v>Rikets styrelse</v>
      </c>
      <c r="I12" t="str">
        <f t="shared" si="0"/>
        <v>1 Statschefen</v>
      </c>
      <c r="K12" t="str">
        <f>IFERROR(RIGHT(C12,LEN(C12)-FIND(" ",C12)),C12)</f>
        <v>Statschefen</v>
      </c>
      <c r="L12">
        <f>D12/$L$3</f>
        <v>15.625815738963531</v>
      </c>
      <c r="M12">
        <f t="shared" ref="M12:M75" si="1">L12/12</f>
        <v>1.3021513115802943</v>
      </c>
    </row>
    <row r="13" spans="1:14" x14ac:dyDescent="0.35">
      <c r="A13" t="s">
        <v>1544</v>
      </c>
      <c r="B13" s="95" t="s">
        <v>4</v>
      </c>
      <c r="C13" s="95" t="s">
        <v>754</v>
      </c>
      <c r="D13" s="96">
        <v>162821</v>
      </c>
      <c r="E13" s="107" t="str">
        <f t="shared" ref="E13:E76" si="2">IF(B13="",E12,B13)</f>
        <v>1</v>
      </c>
      <c r="F13">
        <f t="shared" ref="F13:F76" si="3">IFERROR(LEFT(C13,FIND(" ",C13)-1)*1,"")</f>
        <v>1</v>
      </c>
      <c r="H13" t="str">
        <f t="shared" ref="H13:H76" si="4">IF(B13="",H12,C13)</f>
        <v>Rikets styrelse</v>
      </c>
      <c r="I13" t="str">
        <f t="shared" si="0"/>
        <v>1 Statschefen</v>
      </c>
      <c r="K13" t="str">
        <f t="shared" ref="K13:K76" si="5">IFERROR(RIGHT(C13,LEN(C13)-FIND(" ",C13)),C13)</f>
        <v>Kungliga hov- och slottsstaten</v>
      </c>
      <c r="L13">
        <f t="shared" ref="L13:L76" si="6">D13/$L$3</f>
        <v>15.625815738963531</v>
      </c>
      <c r="M13">
        <f t="shared" si="1"/>
        <v>1.3021513115802943</v>
      </c>
    </row>
    <row r="14" spans="1:14" x14ac:dyDescent="0.35">
      <c r="A14" t="s">
        <v>1544</v>
      </c>
      <c r="B14" s="93" t="s">
        <v>4</v>
      </c>
      <c r="C14" s="93" t="s">
        <v>755</v>
      </c>
      <c r="D14" s="94">
        <v>2954604</v>
      </c>
      <c r="E14" s="107" t="str">
        <f t="shared" si="2"/>
        <v>1</v>
      </c>
      <c r="F14">
        <f t="shared" si="3"/>
        <v>2</v>
      </c>
      <c r="G14" t="s">
        <v>1536</v>
      </c>
      <c r="H14" t="str">
        <f t="shared" si="4"/>
        <v>Rikets styrelse</v>
      </c>
      <c r="I14" t="str">
        <f t="shared" si="0"/>
        <v>2 Riksdagen och dess myndigheter</v>
      </c>
      <c r="K14" t="str">
        <f t="shared" si="5"/>
        <v>Riksdagen och dess myndigheter</v>
      </c>
      <c r="L14">
        <f t="shared" si="6"/>
        <v>283.55124760076774</v>
      </c>
      <c r="M14">
        <f t="shared" si="1"/>
        <v>23.629270633397311</v>
      </c>
    </row>
    <row r="15" spans="1:14" x14ac:dyDescent="0.35">
      <c r="A15" t="s">
        <v>1544</v>
      </c>
      <c r="B15" s="95" t="s">
        <v>4</v>
      </c>
      <c r="C15" s="95" t="s">
        <v>756</v>
      </c>
      <c r="D15" s="96">
        <v>1068396</v>
      </c>
      <c r="E15" s="107" t="str">
        <f t="shared" si="2"/>
        <v>1</v>
      </c>
      <c r="F15">
        <f t="shared" si="3"/>
        <v>1</v>
      </c>
      <c r="H15" t="str">
        <f t="shared" si="4"/>
        <v>Rikets styrelse</v>
      </c>
      <c r="I15" t="str">
        <f t="shared" si="0"/>
        <v>2 Riksdagen och dess myndigheter</v>
      </c>
      <c r="K15" t="str">
        <f t="shared" si="5"/>
        <v>Riksdagens ledamöter och partier m.m.</v>
      </c>
      <c r="L15">
        <f t="shared" si="6"/>
        <v>102.53320537428023</v>
      </c>
      <c r="M15">
        <f t="shared" si="1"/>
        <v>8.5444337811900191</v>
      </c>
    </row>
    <row r="16" spans="1:14" x14ac:dyDescent="0.35">
      <c r="A16" t="s">
        <v>1544</v>
      </c>
      <c r="B16" s="95" t="s">
        <v>4</v>
      </c>
      <c r="C16" s="95" t="s">
        <v>757</v>
      </c>
      <c r="D16" s="96">
        <v>1037024</v>
      </c>
      <c r="E16" s="107" t="str">
        <f t="shared" si="2"/>
        <v>1</v>
      </c>
      <c r="F16">
        <f t="shared" si="3"/>
        <v>2</v>
      </c>
      <c r="H16" t="str">
        <f t="shared" si="4"/>
        <v>Rikets styrelse</v>
      </c>
      <c r="I16" t="str">
        <f t="shared" si="0"/>
        <v>2 Riksdagen och dess myndigheter</v>
      </c>
      <c r="K16" t="str">
        <f t="shared" si="5"/>
        <v>Riksdagens förvaltningsanslag</v>
      </c>
      <c r="L16">
        <f t="shared" si="6"/>
        <v>99.522456813819574</v>
      </c>
      <c r="M16">
        <f t="shared" si="1"/>
        <v>8.2935380678182984</v>
      </c>
    </row>
    <row r="17" spans="1:13" x14ac:dyDescent="0.35">
      <c r="A17" t="s">
        <v>1544</v>
      </c>
      <c r="B17" s="95" t="s">
        <v>4</v>
      </c>
      <c r="C17" s="95" t="s">
        <v>758</v>
      </c>
      <c r="D17" s="96">
        <v>350000</v>
      </c>
      <c r="E17" s="107" t="str">
        <f t="shared" si="2"/>
        <v>1</v>
      </c>
      <c r="F17">
        <f t="shared" si="3"/>
        <v>3</v>
      </c>
      <c r="H17" t="str">
        <f t="shared" si="4"/>
        <v>Rikets styrelse</v>
      </c>
      <c r="I17" t="str">
        <f t="shared" si="0"/>
        <v>2 Riksdagen och dess myndigheter</v>
      </c>
      <c r="K17" t="str">
        <f t="shared" si="5"/>
        <v>Riksdagens fastighetsanslag</v>
      </c>
      <c r="L17">
        <f t="shared" si="6"/>
        <v>33.589251439539346</v>
      </c>
      <c r="M17">
        <f t="shared" si="1"/>
        <v>2.7991042866282787</v>
      </c>
    </row>
    <row r="18" spans="1:13" x14ac:dyDescent="0.35">
      <c r="A18" t="s">
        <v>1544</v>
      </c>
      <c r="B18" s="95" t="s">
        <v>4</v>
      </c>
      <c r="C18" s="95" t="s">
        <v>759</v>
      </c>
      <c r="D18" s="96">
        <v>130367</v>
      </c>
      <c r="E18" s="107" t="str">
        <f t="shared" si="2"/>
        <v>1</v>
      </c>
      <c r="F18">
        <f t="shared" si="3"/>
        <v>4</v>
      </c>
      <c r="H18" t="str">
        <f t="shared" si="4"/>
        <v>Rikets styrelse</v>
      </c>
      <c r="I18" t="str">
        <f t="shared" si="0"/>
        <v>2 Riksdagen och dess myndigheter</v>
      </c>
      <c r="K18" t="str">
        <f t="shared" si="5"/>
        <v>Riksdagens ombudsmän (JO)</v>
      </c>
      <c r="L18">
        <f t="shared" si="6"/>
        <v>12.511228406909789</v>
      </c>
      <c r="M18">
        <f t="shared" si="1"/>
        <v>1.0426023672424825</v>
      </c>
    </row>
    <row r="19" spans="1:13" x14ac:dyDescent="0.35">
      <c r="A19" t="s">
        <v>1544</v>
      </c>
      <c r="B19" s="95" t="s">
        <v>4</v>
      </c>
      <c r="C19" s="95" t="s">
        <v>760</v>
      </c>
      <c r="D19" s="96">
        <v>368817</v>
      </c>
      <c r="E19" s="107" t="str">
        <f t="shared" si="2"/>
        <v>1</v>
      </c>
      <c r="F19">
        <f t="shared" si="3"/>
        <v>5</v>
      </c>
      <c r="H19" t="str">
        <f t="shared" si="4"/>
        <v>Rikets styrelse</v>
      </c>
      <c r="I19" t="str">
        <f t="shared" si="0"/>
        <v>2 Riksdagen och dess myndigheter</v>
      </c>
      <c r="K19" t="str">
        <f t="shared" si="5"/>
        <v>Riksrevisionen</v>
      </c>
      <c r="L19">
        <f t="shared" si="6"/>
        <v>35.39510556621881</v>
      </c>
      <c r="M19">
        <f t="shared" si="1"/>
        <v>2.949592130518234</v>
      </c>
    </row>
    <row r="20" spans="1:13" x14ac:dyDescent="0.35">
      <c r="A20" t="s">
        <v>1544</v>
      </c>
      <c r="B20" s="93" t="s">
        <v>4</v>
      </c>
      <c r="C20" s="93" t="s">
        <v>761</v>
      </c>
      <c r="D20" s="94">
        <v>63000</v>
      </c>
      <c r="E20" s="107" t="str">
        <f t="shared" si="2"/>
        <v>1</v>
      </c>
      <c r="F20">
        <f t="shared" si="3"/>
        <v>3</v>
      </c>
      <c r="G20" t="s">
        <v>1536</v>
      </c>
      <c r="H20" t="str">
        <f t="shared" si="4"/>
        <v>Rikets styrelse</v>
      </c>
      <c r="I20" t="str">
        <f t="shared" si="0"/>
        <v>3 Sametinget och samepolitiken</v>
      </c>
      <c r="K20" t="str">
        <f t="shared" si="5"/>
        <v>Sametinget och samepolitiken</v>
      </c>
      <c r="L20">
        <f t="shared" si="6"/>
        <v>6.0460652591170829</v>
      </c>
      <c r="M20">
        <f t="shared" si="1"/>
        <v>0.50383877159309021</v>
      </c>
    </row>
    <row r="21" spans="1:13" x14ac:dyDescent="0.35">
      <c r="A21" t="s">
        <v>1544</v>
      </c>
      <c r="B21" s="95" t="s">
        <v>4</v>
      </c>
      <c r="C21" s="95" t="s">
        <v>762</v>
      </c>
      <c r="D21" s="96">
        <v>63000</v>
      </c>
      <c r="E21" s="107" t="str">
        <f t="shared" si="2"/>
        <v>1</v>
      </c>
      <c r="F21">
        <f t="shared" si="3"/>
        <v>1</v>
      </c>
      <c r="H21" t="str">
        <f t="shared" si="4"/>
        <v>Rikets styrelse</v>
      </c>
      <c r="I21" t="str">
        <f t="shared" si="0"/>
        <v>3 Sametinget och samepolitiken</v>
      </c>
      <c r="K21" t="str">
        <f t="shared" si="5"/>
        <v>Sametinget</v>
      </c>
      <c r="L21">
        <f t="shared" si="6"/>
        <v>6.0460652591170829</v>
      </c>
      <c r="M21">
        <f t="shared" si="1"/>
        <v>0.50383877159309021</v>
      </c>
    </row>
    <row r="22" spans="1:13" x14ac:dyDescent="0.35">
      <c r="A22" t="s">
        <v>1544</v>
      </c>
      <c r="B22" s="93" t="s">
        <v>4</v>
      </c>
      <c r="C22" s="93" t="s">
        <v>763</v>
      </c>
      <c r="D22" s="94">
        <v>9450059</v>
      </c>
      <c r="E22" s="107" t="str">
        <f t="shared" si="2"/>
        <v>1</v>
      </c>
      <c r="F22">
        <f t="shared" si="3"/>
        <v>4</v>
      </c>
      <c r="G22" t="s">
        <v>1536</v>
      </c>
      <c r="H22" t="str">
        <f t="shared" si="4"/>
        <v>Rikets styrelse</v>
      </c>
      <c r="I22" t="str">
        <f t="shared" si="0"/>
        <v>4 Regeringskansliet m.m.</v>
      </c>
      <c r="K22" t="str">
        <f t="shared" si="5"/>
        <v>Regeringskansliet m.m.</v>
      </c>
      <c r="L22">
        <f t="shared" si="6"/>
        <v>906.91545105566217</v>
      </c>
      <c r="M22">
        <f t="shared" si="1"/>
        <v>75.576287587971848</v>
      </c>
    </row>
    <row r="23" spans="1:13" x14ac:dyDescent="0.35">
      <c r="A23" t="s">
        <v>1544</v>
      </c>
      <c r="B23" s="95" t="s">
        <v>4</v>
      </c>
      <c r="C23" s="95" t="s">
        <v>764</v>
      </c>
      <c r="D23" s="96">
        <v>9450059</v>
      </c>
      <c r="E23" s="107" t="str">
        <f t="shared" si="2"/>
        <v>1</v>
      </c>
      <c r="F23">
        <f t="shared" si="3"/>
        <v>1</v>
      </c>
      <c r="H23" t="str">
        <f t="shared" si="4"/>
        <v>Rikets styrelse</v>
      </c>
      <c r="I23" t="str">
        <f t="shared" si="0"/>
        <v>4 Regeringskansliet m.m.</v>
      </c>
      <c r="K23" t="str">
        <f t="shared" si="5"/>
        <v>Regeringskansliet m.m.</v>
      </c>
      <c r="L23">
        <f t="shared" si="6"/>
        <v>906.91545105566217</v>
      </c>
      <c r="M23">
        <f t="shared" si="1"/>
        <v>75.576287587971848</v>
      </c>
    </row>
    <row r="24" spans="1:13" x14ac:dyDescent="0.35">
      <c r="A24" t="s">
        <v>1544</v>
      </c>
      <c r="B24" s="93" t="s">
        <v>4</v>
      </c>
      <c r="C24" s="93" t="s">
        <v>765</v>
      </c>
      <c r="D24" s="94">
        <v>3867590</v>
      </c>
      <c r="E24" s="107" t="str">
        <f t="shared" si="2"/>
        <v>1</v>
      </c>
      <c r="F24">
        <f t="shared" si="3"/>
        <v>5</v>
      </c>
      <c r="G24" t="s">
        <v>1536</v>
      </c>
      <c r="H24" t="str">
        <f t="shared" si="4"/>
        <v>Rikets styrelse</v>
      </c>
      <c r="I24" t="str">
        <f t="shared" si="0"/>
        <v>5 Länsstyrelserna</v>
      </c>
      <c r="K24" t="str">
        <f t="shared" si="5"/>
        <v>Länsstyrelserna</v>
      </c>
      <c r="L24">
        <f t="shared" si="6"/>
        <v>371.16986564299424</v>
      </c>
      <c r="M24">
        <f t="shared" si="1"/>
        <v>30.930822136916188</v>
      </c>
    </row>
    <row r="25" spans="1:13" x14ac:dyDescent="0.35">
      <c r="A25" t="s">
        <v>1544</v>
      </c>
      <c r="B25" s="95" t="s">
        <v>4</v>
      </c>
      <c r="C25" s="95" t="s">
        <v>766</v>
      </c>
      <c r="D25" s="96">
        <v>3867590</v>
      </c>
      <c r="E25" s="107" t="str">
        <f t="shared" si="2"/>
        <v>1</v>
      </c>
      <c r="F25">
        <f t="shared" si="3"/>
        <v>1</v>
      </c>
      <c r="H25" t="str">
        <f t="shared" si="4"/>
        <v>Rikets styrelse</v>
      </c>
      <c r="I25" t="str">
        <f t="shared" si="0"/>
        <v>5 Länsstyrelserna</v>
      </c>
      <c r="K25" t="str">
        <f t="shared" si="5"/>
        <v>Länsstyrelserna m.m.</v>
      </c>
      <c r="L25">
        <f t="shared" si="6"/>
        <v>371.16986564299424</v>
      </c>
      <c r="M25">
        <f t="shared" si="1"/>
        <v>30.930822136916188</v>
      </c>
    </row>
    <row r="26" spans="1:13" x14ac:dyDescent="0.35">
      <c r="A26" t="s">
        <v>1544</v>
      </c>
      <c r="B26" s="93" t="s">
        <v>4</v>
      </c>
      <c r="C26" s="93" t="s">
        <v>767</v>
      </c>
      <c r="D26" s="94">
        <v>1214588</v>
      </c>
      <c r="E26" s="107" t="str">
        <f t="shared" si="2"/>
        <v>1</v>
      </c>
      <c r="F26">
        <f t="shared" si="3"/>
        <v>6</v>
      </c>
      <c r="G26" t="s">
        <v>1536</v>
      </c>
      <c r="H26" t="str">
        <f t="shared" si="4"/>
        <v>Rikets styrelse</v>
      </c>
      <c r="I26" t="str">
        <f t="shared" si="0"/>
        <v>6 Demokratipolitik och mänskliga rättigheter</v>
      </c>
      <c r="K26" t="str">
        <f t="shared" si="5"/>
        <v>Demokratipolitik och mänskliga rättigheter</v>
      </c>
      <c r="L26">
        <f t="shared" si="6"/>
        <v>116.56314779270633</v>
      </c>
      <c r="M26">
        <f t="shared" si="1"/>
        <v>9.7135956493921949</v>
      </c>
    </row>
    <row r="27" spans="1:13" x14ac:dyDescent="0.35">
      <c r="A27" t="s">
        <v>1544</v>
      </c>
      <c r="B27" s="95" t="s">
        <v>4</v>
      </c>
      <c r="C27" s="95" t="s">
        <v>768</v>
      </c>
      <c r="D27" s="96">
        <v>664640</v>
      </c>
      <c r="E27" s="107" t="str">
        <f t="shared" si="2"/>
        <v>1</v>
      </c>
      <c r="F27">
        <f t="shared" si="3"/>
        <v>1</v>
      </c>
      <c r="H27" t="str">
        <f t="shared" si="4"/>
        <v>Rikets styrelse</v>
      </c>
      <c r="I27" t="str">
        <f t="shared" si="0"/>
        <v>6 Demokratipolitik och mänskliga rättigheter</v>
      </c>
      <c r="K27" t="str">
        <f t="shared" si="5"/>
        <v>Allmänna val och demokrati</v>
      </c>
      <c r="L27">
        <f t="shared" si="6"/>
        <v>63.785028790786946</v>
      </c>
      <c r="M27">
        <f t="shared" si="1"/>
        <v>5.3154190658989124</v>
      </c>
    </row>
    <row r="28" spans="1:13" x14ac:dyDescent="0.35">
      <c r="A28" t="s">
        <v>1544</v>
      </c>
      <c r="B28" s="95" t="s">
        <v>4</v>
      </c>
      <c r="C28" s="95" t="s">
        <v>769</v>
      </c>
      <c r="D28" s="96">
        <v>86572</v>
      </c>
      <c r="E28" s="107" t="str">
        <f t="shared" si="2"/>
        <v>1</v>
      </c>
      <c r="F28">
        <f t="shared" si="3"/>
        <v>2</v>
      </c>
      <c r="H28" t="str">
        <f t="shared" si="4"/>
        <v>Rikets styrelse</v>
      </c>
      <c r="I28" t="str">
        <f t="shared" si="0"/>
        <v>6 Demokratipolitik och mänskliga rättigheter</v>
      </c>
      <c r="K28" t="str">
        <f t="shared" si="5"/>
        <v>Justitiekanslern</v>
      </c>
      <c r="L28">
        <f t="shared" si="6"/>
        <v>8.3082533589251444</v>
      </c>
      <c r="M28">
        <f t="shared" si="1"/>
        <v>0.69235444657709533</v>
      </c>
    </row>
    <row r="29" spans="1:13" x14ac:dyDescent="0.35">
      <c r="A29" t="s">
        <v>1544</v>
      </c>
      <c r="B29" s="95" t="s">
        <v>4</v>
      </c>
      <c r="C29" s="95" t="s">
        <v>770</v>
      </c>
      <c r="D29" s="96">
        <v>180976</v>
      </c>
      <c r="E29" s="107" t="str">
        <f t="shared" si="2"/>
        <v>1</v>
      </c>
      <c r="F29">
        <f t="shared" si="3"/>
        <v>3</v>
      </c>
      <c r="H29" t="str">
        <f t="shared" si="4"/>
        <v>Rikets styrelse</v>
      </c>
      <c r="I29" t="str">
        <f t="shared" si="0"/>
        <v>6 Demokratipolitik och mänskliga rättigheter</v>
      </c>
      <c r="K29" t="str">
        <f t="shared" si="5"/>
        <v>Integritetsskyddsmyndigheten</v>
      </c>
      <c r="L29">
        <f t="shared" si="6"/>
        <v>17.368138195777352</v>
      </c>
      <c r="M29">
        <f t="shared" si="1"/>
        <v>1.4473448496481127</v>
      </c>
    </row>
    <row r="30" spans="1:13" x14ac:dyDescent="0.35">
      <c r="A30" t="s">
        <v>1544</v>
      </c>
      <c r="B30" s="95" t="s">
        <v>4</v>
      </c>
      <c r="C30" s="95" t="s">
        <v>771</v>
      </c>
      <c r="D30" s="96">
        <v>61405</v>
      </c>
      <c r="E30" s="107" t="str">
        <f t="shared" si="2"/>
        <v>1</v>
      </c>
      <c r="F30">
        <f t="shared" si="3"/>
        <v>4</v>
      </c>
      <c r="H30" t="str">
        <f t="shared" si="4"/>
        <v>Rikets styrelse</v>
      </c>
      <c r="I30" t="str">
        <f t="shared" si="0"/>
        <v>6 Demokratipolitik och mänskliga rättigheter</v>
      </c>
      <c r="K30" t="str">
        <f t="shared" si="5"/>
        <v>Valmyndigheten</v>
      </c>
      <c r="L30">
        <f t="shared" si="6"/>
        <v>5.8929942418426107</v>
      </c>
      <c r="M30">
        <f t="shared" si="1"/>
        <v>0.49108285348688424</v>
      </c>
    </row>
    <row r="31" spans="1:13" x14ac:dyDescent="0.35">
      <c r="A31" t="s">
        <v>1544</v>
      </c>
      <c r="B31" s="95" t="s">
        <v>4</v>
      </c>
      <c r="C31" s="95" t="s">
        <v>772</v>
      </c>
      <c r="D31" s="96">
        <v>169200</v>
      </c>
      <c r="E31" s="107" t="str">
        <f t="shared" si="2"/>
        <v>1</v>
      </c>
      <c r="F31">
        <f t="shared" si="3"/>
        <v>5</v>
      </c>
      <c r="H31" t="str">
        <f t="shared" si="4"/>
        <v>Rikets styrelse</v>
      </c>
      <c r="I31" t="str">
        <f t="shared" si="0"/>
        <v>6 Demokratipolitik och mänskliga rättigheter</v>
      </c>
      <c r="K31" t="str">
        <f t="shared" si="5"/>
        <v>Stöd till politiska partier</v>
      </c>
      <c r="L31">
        <f t="shared" si="6"/>
        <v>16.238003838771593</v>
      </c>
      <c r="M31">
        <f t="shared" si="1"/>
        <v>1.3531669865642995</v>
      </c>
    </row>
    <row r="32" spans="1:13" x14ac:dyDescent="0.35">
      <c r="A32" t="s">
        <v>1544</v>
      </c>
      <c r="B32" s="95" t="s">
        <v>4</v>
      </c>
      <c r="C32" s="95" t="s">
        <v>773</v>
      </c>
      <c r="D32" s="96">
        <v>51795</v>
      </c>
      <c r="E32" s="107" t="str">
        <f t="shared" si="2"/>
        <v>1</v>
      </c>
      <c r="F32">
        <f t="shared" si="3"/>
        <v>6</v>
      </c>
      <c r="H32" t="str">
        <f t="shared" si="4"/>
        <v>Rikets styrelse</v>
      </c>
      <c r="I32" t="str">
        <f t="shared" si="0"/>
        <v>6 Demokratipolitik och mänskliga rättigheter</v>
      </c>
      <c r="K32" t="str">
        <f t="shared" si="5"/>
        <v>Institutet för mänskliga rättigheter</v>
      </c>
      <c r="L32">
        <f t="shared" si="6"/>
        <v>4.9707293666026873</v>
      </c>
      <c r="M32">
        <f t="shared" si="1"/>
        <v>0.41422744721689059</v>
      </c>
    </row>
    <row r="33" spans="1:13" x14ac:dyDescent="0.35">
      <c r="A33" t="s">
        <v>1544</v>
      </c>
      <c r="B33" s="93" t="s">
        <v>4</v>
      </c>
      <c r="C33" s="93" t="s">
        <v>774</v>
      </c>
      <c r="D33" s="94">
        <v>227771</v>
      </c>
      <c r="E33" s="107" t="str">
        <f t="shared" si="2"/>
        <v>1</v>
      </c>
      <c r="F33">
        <f t="shared" si="3"/>
        <v>7</v>
      </c>
      <c r="G33" t="s">
        <v>1536</v>
      </c>
      <c r="H33" t="str">
        <f t="shared" si="4"/>
        <v>Rikets styrelse</v>
      </c>
      <c r="I33" t="str">
        <f t="shared" si="0"/>
        <v>7 Nationella minoriteter</v>
      </c>
      <c r="K33" t="str">
        <f t="shared" si="5"/>
        <v>Nationella minoriteter</v>
      </c>
      <c r="L33">
        <f t="shared" si="6"/>
        <v>21.859021113243763</v>
      </c>
      <c r="M33">
        <f t="shared" si="1"/>
        <v>1.8215850927703137</v>
      </c>
    </row>
    <row r="34" spans="1:13" x14ac:dyDescent="0.35">
      <c r="A34" t="s">
        <v>1544</v>
      </c>
      <c r="B34" s="95" t="s">
        <v>4</v>
      </c>
      <c r="C34" s="95" t="s">
        <v>775</v>
      </c>
      <c r="D34" s="96">
        <v>207771</v>
      </c>
      <c r="E34" s="107" t="str">
        <f t="shared" si="2"/>
        <v>1</v>
      </c>
      <c r="F34">
        <f t="shared" si="3"/>
        <v>1</v>
      </c>
      <c r="H34" t="str">
        <f t="shared" si="4"/>
        <v>Rikets styrelse</v>
      </c>
      <c r="I34" t="str">
        <f t="shared" si="0"/>
        <v>7 Nationella minoriteter</v>
      </c>
      <c r="K34" t="str">
        <f t="shared" si="5"/>
        <v>Åtgärder för nationella minoriteter</v>
      </c>
      <c r="L34">
        <f t="shared" si="6"/>
        <v>19.939635316698656</v>
      </c>
      <c r="M34">
        <f t="shared" si="1"/>
        <v>1.6616362763915546</v>
      </c>
    </row>
    <row r="35" spans="1:13" x14ac:dyDescent="0.35">
      <c r="A35" t="s">
        <v>1544</v>
      </c>
      <c r="B35" s="95" t="s">
        <v>4</v>
      </c>
      <c r="C35" s="95" t="s">
        <v>776</v>
      </c>
      <c r="D35" s="96">
        <v>20000</v>
      </c>
      <c r="E35" s="107" t="str">
        <f t="shared" si="2"/>
        <v>1</v>
      </c>
      <c r="F35">
        <f t="shared" si="3"/>
        <v>2</v>
      </c>
      <c r="H35" t="str">
        <f t="shared" si="4"/>
        <v>Rikets styrelse</v>
      </c>
      <c r="I35" t="str">
        <f t="shared" si="0"/>
        <v>7 Nationella minoriteter</v>
      </c>
      <c r="K35" t="str">
        <f t="shared" si="5"/>
        <v>Åtgärder för den nationella minoriteten romer</v>
      </c>
      <c r="L35">
        <f t="shared" si="6"/>
        <v>1.9193857965451055</v>
      </c>
      <c r="M35">
        <f t="shared" si="1"/>
        <v>0.1599488163787588</v>
      </c>
    </row>
    <row r="36" spans="1:13" x14ac:dyDescent="0.35">
      <c r="A36" t="s">
        <v>1544</v>
      </c>
      <c r="B36" s="93" t="s">
        <v>4</v>
      </c>
      <c r="C36" s="93" t="s">
        <v>777</v>
      </c>
      <c r="D36" s="94">
        <v>1098696</v>
      </c>
      <c r="E36" s="107" t="str">
        <f t="shared" si="2"/>
        <v>1</v>
      </c>
      <c r="F36">
        <f t="shared" si="3"/>
        <v>8</v>
      </c>
      <c r="G36" t="s">
        <v>1536</v>
      </c>
      <c r="H36" t="str">
        <f t="shared" si="4"/>
        <v>Rikets styrelse</v>
      </c>
      <c r="I36" t="str">
        <f t="shared" si="0"/>
        <v>8 Medier</v>
      </c>
      <c r="K36" t="str">
        <f t="shared" si="5"/>
        <v>Medier</v>
      </c>
      <c r="L36">
        <f t="shared" si="6"/>
        <v>105.44107485604607</v>
      </c>
      <c r="M36">
        <f t="shared" si="1"/>
        <v>8.7867562380038393</v>
      </c>
    </row>
    <row r="37" spans="1:13" x14ac:dyDescent="0.35">
      <c r="A37" t="s">
        <v>1544</v>
      </c>
      <c r="B37" s="95" t="s">
        <v>4</v>
      </c>
      <c r="C37" s="95" t="s">
        <v>778</v>
      </c>
      <c r="D37" s="96">
        <v>1017119</v>
      </c>
      <c r="E37" s="107" t="str">
        <f t="shared" si="2"/>
        <v>1</v>
      </c>
      <c r="F37">
        <f t="shared" si="3"/>
        <v>1</v>
      </c>
      <c r="H37" t="str">
        <f t="shared" si="4"/>
        <v>Rikets styrelse</v>
      </c>
      <c r="I37" t="str">
        <f t="shared" si="0"/>
        <v>8 Medier</v>
      </c>
      <c r="K37" t="str">
        <f t="shared" si="5"/>
        <v>Mediestöd</v>
      </c>
      <c r="L37">
        <f t="shared" si="6"/>
        <v>97.612188099808066</v>
      </c>
      <c r="M37">
        <f t="shared" si="1"/>
        <v>8.1343490083173382</v>
      </c>
    </row>
    <row r="38" spans="1:13" x14ac:dyDescent="0.35">
      <c r="A38" t="s">
        <v>1544</v>
      </c>
      <c r="B38" s="95" t="s">
        <v>4</v>
      </c>
      <c r="C38" s="95" t="s">
        <v>1548</v>
      </c>
      <c r="D38" s="96">
        <v>81577</v>
      </c>
      <c r="E38" s="107" t="str">
        <f t="shared" si="2"/>
        <v>1</v>
      </c>
      <c r="F38">
        <f t="shared" si="3"/>
        <v>2</v>
      </c>
      <c r="H38" t="str">
        <f t="shared" si="4"/>
        <v>Rikets styrelse</v>
      </c>
      <c r="I38" t="str">
        <f t="shared" si="0"/>
        <v>8 Medier</v>
      </c>
      <c r="K38" t="str">
        <f t="shared" si="5"/>
        <v>Mediemyndigheten</v>
      </c>
      <c r="L38">
        <f t="shared" si="6"/>
        <v>7.8288867562380036</v>
      </c>
      <c r="M38">
        <f t="shared" si="1"/>
        <v>0.65240722968650033</v>
      </c>
    </row>
    <row r="39" spans="1:13" x14ac:dyDescent="0.35">
      <c r="A39" t="s">
        <v>1544</v>
      </c>
      <c r="B39" s="93" t="s">
        <v>4</v>
      </c>
      <c r="C39" s="93" t="s">
        <v>780</v>
      </c>
      <c r="D39" s="94">
        <v>31234</v>
      </c>
      <c r="E39" s="107" t="str">
        <f t="shared" si="2"/>
        <v>1</v>
      </c>
      <c r="F39">
        <f t="shared" si="3"/>
        <v>9</v>
      </c>
      <c r="G39" t="s">
        <v>1536</v>
      </c>
      <c r="H39" t="str">
        <f t="shared" si="4"/>
        <v>Rikets styrelse</v>
      </c>
      <c r="I39" t="str">
        <f t="shared" si="0"/>
        <v>9 Sieps samt insatser för att stärka delaktigheten i EU-arbetet</v>
      </c>
      <c r="K39" t="str">
        <f t="shared" si="5"/>
        <v>Sieps samt insatser för att stärka delaktigheten i EU-arbetet</v>
      </c>
      <c r="L39">
        <f t="shared" si="6"/>
        <v>2.9975047984644916</v>
      </c>
      <c r="M39">
        <f t="shared" si="1"/>
        <v>0.24979206653870764</v>
      </c>
    </row>
    <row r="40" spans="1:13" x14ac:dyDescent="0.35">
      <c r="A40" t="s">
        <v>1544</v>
      </c>
      <c r="B40" s="95" t="s">
        <v>4</v>
      </c>
      <c r="C40" s="95" t="s">
        <v>781</v>
      </c>
      <c r="D40" s="96">
        <v>31234</v>
      </c>
      <c r="E40" s="107" t="str">
        <f t="shared" si="2"/>
        <v>1</v>
      </c>
      <c r="F40">
        <f t="shared" si="3"/>
        <v>1</v>
      </c>
      <c r="H40" t="str">
        <f t="shared" si="4"/>
        <v>Rikets styrelse</v>
      </c>
      <c r="I40" t="str">
        <f t="shared" si="0"/>
        <v>9 Sieps samt insatser för att stärka delaktigheten i EU-arbetet</v>
      </c>
      <c r="K40" t="str">
        <f t="shared" si="5"/>
        <v>Svenska institutet för europapolitiska studier samt EU-information</v>
      </c>
      <c r="L40">
        <f t="shared" si="6"/>
        <v>2.9975047984644916</v>
      </c>
      <c r="M40">
        <f t="shared" si="1"/>
        <v>0.24979206653870764</v>
      </c>
    </row>
    <row r="41" spans="1:13" x14ac:dyDescent="0.35">
      <c r="A41" t="s">
        <v>1544</v>
      </c>
      <c r="B41" s="93" t="s">
        <v>14</v>
      </c>
      <c r="C41" s="93" t="s">
        <v>15</v>
      </c>
      <c r="D41" s="94">
        <v>20881058</v>
      </c>
      <c r="E41" s="107" t="str">
        <f t="shared" si="2"/>
        <v>2</v>
      </c>
      <c r="F41" t="str">
        <f t="shared" si="3"/>
        <v/>
      </c>
      <c r="G41" t="s">
        <v>1536</v>
      </c>
      <c r="H41" t="str">
        <f t="shared" si="4"/>
        <v>Samhällsekonomi och finansförvaltning</v>
      </c>
      <c r="I41" t="str">
        <f t="shared" si="0"/>
        <v/>
      </c>
      <c r="K41" t="str">
        <f t="shared" si="5"/>
        <v>och finansförvaltning</v>
      </c>
      <c r="L41">
        <f t="shared" si="6"/>
        <v>2003.9403071017275</v>
      </c>
      <c r="M41">
        <f t="shared" si="1"/>
        <v>166.99502559181062</v>
      </c>
    </row>
    <row r="42" spans="1:13" x14ac:dyDescent="0.35">
      <c r="A42" t="s">
        <v>1544</v>
      </c>
      <c r="B42" s="95" t="s">
        <v>4</v>
      </c>
      <c r="C42" s="95" t="s">
        <v>782</v>
      </c>
      <c r="D42" s="96">
        <v>109732</v>
      </c>
      <c r="E42" s="107" t="str">
        <f t="shared" si="2"/>
        <v>2</v>
      </c>
      <c r="F42">
        <f t="shared" si="3"/>
        <v>1</v>
      </c>
      <c r="H42" t="str">
        <f t="shared" si="4"/>
        <v>Samhällsekonomi och finansförvaltning</v>
      </c>
      <c r="I42" t="str">
        <f t="shared" si="0"/>
        <v>Samhällsekonomi och finansförvaltning</v>
      </c>
      <c r="K42" t="str">
        <f t="shared" si="5"/>
        <v>Statskontoret</v>
      </c>
      <c r="L42">
        <f t="shared" si="6"/>
        <v>10.530902111324377</v>
      </c>
      <c r="M42">
        <f t="shared" si="1"/>
        <v>0.87757517594369805</v>
      </c>
    </row>
    <row r="43" spans="1:13" x14ac:dyDescent="0.35">
      <c r="A43" t="s">
        <v>1544</v>
      </c>
      <c r="B43" s="95" t="s">
        <v>4</v>
      </c>
      <c r="C43" s="95" t="s">
        <v>783</v>
      </c>
      <c r="D43" s="96">
        <v>164511</v>
      </c>
      <c r="E43" s="107" t="str">
        <f t="shared" si="2"/>
        <v>2</v>
      </c>
      <c r="F43">
        <f t="shared" si="3"/>
        <v>2</v>
      </c>
      <c r="H43" t="str">
        <f t="shared" si="4"/>
        <v>Samhällsekonomi och finansförvaltning</v>
      </c>
      <c r="I43" t="str">
        <f t="shared" si="0"/>
        <v>Samhällsekonomi och finansförvaltning</v>
      </c>
      <c r="K43" t="str">
        <f t="shared" si="5"/>
        <v>Kammarkollegiet</v>
      </c>
      <c r="L43">
        <f t="shared" si="6"/>
        <v>15.788003838771592</v>
      </c>
      <c r="M43">
        <f t="shared" si="1"/>
        <v>1.3156669865642994</v>
      </c>
    </row>
    <row r="44" spans="1:13" x14ac:dyDescent="0.35">
      <c r="A44" t="s">
        <v>1544</v>
      </c>
      <c r="B44" s="95" t="s">
        <v>4</v>
      </c>
      <c r="C44" s="95" t="s">
        <v>784</v>
      </c>
      <c r="D44" s="96">
        <v>25350</v>
      </c>
      <c r="E44" s="107" t="str">
        <f t="shared" si="2"/>
        <v>2</v>
      </c>
      <c r="F44">
        <f t="shared" si="3"/>
        <v>3</v>
      </c>
      <c r="H44" t="str">
        <f t="shared" si="4"/>
        <v>Samhällsekonomi och finansförvaltning</v>
      </c>
      <c r="I44" t="str">
        <f t="shared" si="0"/>
        <v>Samhällsekonomi och finansförvaltning</v>
      </c>
      <c r="K44" t="str">
        <f t="shared" si="5"/>
        <v>Finansinspektionens avgifter till EU:s tillsynsmyndigheter</v>
      </c>
      <c r="L44">
        <f t="shared" si="6"/>
        <v>2.4328214971209214</v>
      </c>
      <c r="M44">
        <f t="shared" si="1"/>
        <v>0.2027351247600768</v>
      </c>
    </row>
    <row r="45" spans="1:13" x14ac:dyDescent="0.35">
      <c r="A45" t="s">
        <v>1544</v>
      </c>
      <c r="B45" s="95" t="s">
        <v>4</v>
      </c>
      <c r="C45" s="95" t="s">
        <v>785</v>
      </c>
      <c r="D45" s="96">
        <v>2443</v>
      </c>
      <c r="E45" s="107" t="str">
        <f t="shared" si="2"/>
        <v>2</v>
      </c>
      <c r="F45">
        <f t="shared" si="3"/>
        <v>4</v>
      </c>
      <c r="H45" t="str">
        <f t="shared" si="4"/>
        <v>Samhällsekonomi och finansförvaltning</v>
      </c>
      <c r="I45" t="str">
        <f t="shared" si="0"/>
        <v>Samhällsekonomi och finansförvaltning</v>
      </c>
      <c r="K45" t="str">
        <f t="shared" si="5"/>
        <v>Arbetsgivarpolitiska frågor</v>
      </c>
      <c r="L45">
        <f t="shared" si="6"/>
        <v>0.23445297504798465</v>
      </c>
      <c r="M45">
        <f t="shared" si="1"/>
        <v>1.9537747920665389E-2</v>
      </c>
    </row>
    <row r="46" spans="1:13" x14ac:dyDescent="0.35">
      <c r="A46" t="s">
        <v>1544</v>
      </c>
      <c r="B46" s="95" t="s">
        <v>4</v>
      </c>
      <c r="C46" s="95" t="s">
        <v>786</v>
      </c>
      <c r="D46" s="96">
        <v>16712000</v>
      </c>
      <c r="E46" s="107" t="str">
        <f t="shared" si="2"/>
        <v>2</v>
      </c>
      <c r="F46">
        <f t="shared" si="3"/>
        <v>5</v>
      </c>
      <c r="H46" t="str">
        <f t="shared" si="4"/>
        <v>Samhällsekonomi och finansförvaltning</v>
      </c>
      <c r="I46" t="str">
        <f t="shared" si="0"/>
        <v>Samhällsekonomi och finansförvaltning</v>
      </c>
      <c r="K46" t="str">
        <f t="shared" si="5"/>
        <v>Statliga tjänstepensioner m.m.</v>
      </c>
      <c r="L46">
        <f t="shared" si="6"/>
        <v>1603.8387715930903</v>
      </c>
      <c r="M46">
        <f t="shared" si="1"/>
        <v>133.65323096609086</v>
      </c>
    </row>
    <row r="47" spans="1:13" x14ac:dyDescent="0.35">
      <c r="A47" t="s">
        <v>1544</v>
      </c>
      <c r="B47" s="95" t="s">
        <v>4</v>
      </c>
      <c r="C47" s="95" t="s">
        <v>787</v>
      </c>
      <c r="D47" s="96">
        <v>11704</v>
      </c>
      <c r="E47" s="107" t="str">
        <f t="shared" si="2"/>
        <v>2</v>
      </c>
      <c r="F47">
        <f t="shared" si="3"/>
        <v>6</v>
      </c>
      <c r="H47" t="str">
        <f t="shared" si="4"/>
        <v>Samhällsekonomi och finansförvaltning</v>
      </c>
      <c r="I47" t="str">
        <f t="shared" si="0"/>
        <v>Samhällsekonomi och finansförvaltning</v>
      </c>
      <c r="K47" t="str">
        <f t="shared" si="5"/>
        <v>Finanspolitiska rådet</v>
      </c>
      <c r="L47">
        <f t="shared" si="6"/>
        <v>1.1232245681381958</v>
      </c>
      <c r="M47">
        <f t="shared" si="1"/>
        <v>9.3602047344849656E-2</v>
      </c>
    </row>
    <row r="48" spans="1:13" x14ac:dyDescent="0.35">
      <c r="A48" t="s">
        <v>1544</v>
      </c>
      <c r="B48" s="95" t="s">
        <v>4</v>
      </c>
      <c r="C48" s="95" t="s">
        <v>788</v>
      </c>
      <c r="D48" s="96">
        <v>78007</v>
      </c>
      <c r="E48" s="107" t="str">
        <f t="shared" si="2"/>
        <v>2</v>
      </c>
      <c r="F48">
        <f t="shared" si="3"/>
        <v>7</v>
      </c>
      <c r="H48" t="str">
        <f t="shared" si="4"/>
        <v>Samhällsekonomi och finansförvaltning</v>
      </c>
      <c r="I48" t="str">
        <f t="shared" si="0"/>
        <v>Samhällsekonomi och finansförvaltning</v>
      </c>
      <c r="K48" t="str">
        <f t="shared" si="5"/>
        <v>Konjunkturinstitutet</v>
      </c>
      <c r="L48">
        <f t="shared" si="6"/>
        <v>7.4862763915547026</v>
      </c>
      <c r="M48">
        <f t="shared" si="1"/>
        <v>0.62385636596289185</v>
      </c>
    </row>
    <row r="49" spans="1:13" x14ac:dyDescent="0.35">
      <c r="A49" t="s">
        <v>1544</v>
      </c>
      <c r="B49" s="95" t="s">
        <v>4</v>
      </c>
      <c r="C49" s="95" t="s">
        <v>789</v>
      </c>
      <c r="D49" s="96">
        <v>210120</v>
      </c>
      <c r="E49" s="107" t="str">
        <f t="shared" si="2"/>
        <v>2</v>
      </c>
      <c r="F49">
        <f t="shared" si="3"/>
        <v>8</v>
      </c>
      <c r="H49" t="str">
        <f t="shared" si="4"/>
        <v>Samhällsekonomi och finansförvaltning</v>
      </c>
      <c r="I49" t="str">
        <f t="shared" si="0"/>
        <v>Samhällsekonomi och finansförvaltning</v>
      </c>
      <c r="K49" t="str">
        <f t="shared" si="5"/>
        <v>Ekonomistyrningsverket</v>
      </c>
      <c r="L49">
        <f t="shared" si="6"/>
        <v>20.165067178502881</v>
      </c>
      <c r="M49">
        <f t="shared" si="1"/>
        <v>1.68042226487524</v>
      </c>
    </row>
    <row r="50" spans="1:13" x14ac:dyDescent="0.35">
      <c r="A50" t="s">
        <v>1544</v>
      </c>
      <c r="B50" s="95" t="s">
        <v>4</v>
      </c>
      <c r="C50" s="95" t="s">
        <v>790</v>
      </c>
      <c r="D50" s="96">
        <v>624174</v>
      </c>
      <c r="E50" s="107" t="str">
        <f t="shared" si="2"/>
        <v>2</v>
      </c>
      <c r="F50">
        <f t="shared" si="3"/>
        <v>9</v>
      </c>
      <c r="H50" t="str">
        <f t="shared" si="4"/>
        <v>Samhällsekonomi och finansförvaltning</v>
      </c>
      <c r="I50" t="str">
        <f t="shared" si="0"/>
        <v>Samhällsekonomi och finansförvaltning</v>
      </c>
      <c r="K50" t="str">
        <f t="shared" si="5"/>
        <v>Statistiska centralbyrån</v>
      </c>
      <c r="L50">
        <f t="shared" si="6"/>
        <v>59.901535508637238</v>
      </c>
      <c r="M50">
        <f t="shared" si="1"/>
        <v>4.9917946257197698</v>
      </c>
    </row>
    <row r="51" spans="1:13" x14ac:dyDescent="0.35">
      <c r="A51" t="s">
        <v>1544</v>
      </c>
      <c r="B51" s="95" t="s">
        <v>4</v>
      </c>
      <c r="C51" s="95" t="s">
        <v>791</v>
      </c>
      <c r="D51" s="96">
        <v>365000</v>
      </c>
      <c r="E51" s="107" t="str">
        <f t="shared" si="2"/>
        <v>2</v>
      </c>
      <c r="F51">
        <f t="shared" si="3"/>
        <v>10</v>
      </c>
      <c r="H51" t="str">
        <f t="shared" si="4"/>
        <v>Samhällsekonomi och finansförvaltning</v>
      </c>
      <c r="I51" t="str">
        <f t="shared" si="0"/>
        <v>Samhällsekonomi och finansförvaltning</v>
      </c>
      <c r="K51" t="str">
        <f t="shared" si="5"/>
        <v>Bidragsfastigheter</v>
      </c>
      <c r="L51">
        <f t="shared" si="6"/>
        <v>35.028790786948178</v>
      </c>
      <c r="M51">
        <f t="shared" si="1"/>
        <v>2.9190658989123484</v>
      </c>
    </row>
    <row r="52" spans="1:13" x14ac:dyDescent="0.35">
      <c r="A52" t="s">
        <v>1544</v>
      </c>
      <c r="B52" s="95" t="s">
        <v>4</v>
      </c>
      <c r="C52" s="95" t="s">
        <v>792</v>
      </c>
      <c r="D52" s="96">
        <v>808217</v>
      </c>
      <c r="E52" s="107" t="str">
        <f t="shared" si="2"/>
        <v>2</v>
      </c>
      <c r="F52">
        <f t="shared" si="3"/>
        <v>11</v>
      </c>
      <c r="H52" t="str">
        <f t="shared" si="4"/>
        <v>Samhällsekonomi och finansförvaltning</v>
      </c>
      <c r="I52" t="str">
        <f t="shared" si="0"/>
        <v>Samhällsekonomi och finansförvaltning</v>
      </c>
      <c r="K52" t="str">
        <f t="shared" si="5"/>
        <v>Finansinspektionen</v>
      </c>
      <c r="L52">
        <f t="shared" si="6"/>
        <v>77.564011516314778</v>
      </c>
      <c r="M52">
        <f t="shared" si="1"/>
        <v>6.4636676263595652</v>
      </c>
    </row>
    <row r="53" spans="1:13" x14ac:dyDescent="0.35">
      <c r="A53" t="s">
        <v>1544</v>
      </c>
      <c r="B53" s="95" t="s">
        <v>4</v>
      </c>
      <c r="C53" s="95" t="s">
        <v>793</v>
      </c>
      <c r="D53" s="96">
        <v>378441</v>
      </c>
      <c r="E53" s="107" t="str">
        <f t="shared" si="2"/>
        <v>2</v>
      </c>
      <c r="F53">
        <f t="shared" si="3"/>
        <v>12</v>
      </c>
      <c r="H53" t="str">
        <f t="shared" si="4"/>
        <v>Samhällsekonomi och finansförvaltning</v>
      </c>
      <c r="I53" t="str">
        <f t="shared" si="0"/>
        <v>Samhällsekonomi och finansförvaltning</v>
      </c>
      <c r="K53" t="str">
        <f t="shared" si="5"/>
        <v>Riksgäldskontoret</v>
      </c>
      <c r="L53">
        <f t="shared" si="6"/>
        <v>36.318714011516313</v>
      </c>
      <c r="M53">
        <f t="shared" si="1"/>
        <v>3.0265595009596926</v>
      </c>
    </row>
    <row r="54" spans="1:13" x14ac:dyDescent="0.35">
      <c r="A54" t="s">
        <v>1544</v>
      </c>
      <c r="B54" s="95" t="s">
        <v>4</v>
      </c>
      <c r="C54" s="95" t="s">
        <v>794</v>
      </c>
      <c r="D54" s="96">
        <v>14306</v>
      </c>
      <c r="E54" s="107" t="str">
        <f t="shared" si="2"/>
        <v>2</v>
      </c>
      <c r="F54">
        <f t="shared" si="3"/>
        <v>13</v>
      </c>
      <c r="H54" t="str">
        <f t="shared" si="4"/>
        <v>Samhällsekonomi och finansförvaltning</v>
      </c>
      <c r="I54" t="str">
        <f t="shared" si="0"/>
        <v>Samhällsekonomi och finansförvaltning</v>
      </c>
      <c r="K54" t="str">
        <f t="shared" si="5"/>
        <v>Bokföringsnämnden</v>
      </c>
      <c r="L54">
        <f t="shared" si="6"/>
        <v>1.3729366602687141</v>
      </c>
      <c r="M54">
        <f t="shared" si="1"/>
        <v>0.11441138835572617</v>
      </c>
    </row>
    <row r="55" spans="1:13" x14ac:dyDescent="0.35">
      <c r="A55" t="s">
        <v>1544</v>
      </c>
      <c r="B55" s="95" t="s">
        <v>4</v>
      </c>
      <c r="C55" s="95" t="s">
        <v>795</v>
      </c>
      <c r="D55" s="96">
        <v>110452</v>
      </c>
      <c r="E55" s="107" t="str">
        <f t="shared" si="2"/>
        <v>2</v>
      </c>
      <c r="F55">
        <f t="shared" si="3"/>
        <v>14</v>
      </c>
      <c r="H55" t="str">
        <f t="shared" si="4"/>
        <v>Samhällsekonomi och finansförvaltning</v>
      </c>
      <c r="I55" t="str">
        <f t="shared" si="0"/>
        <v>Samhällsekonomi och finansförvaltning</v>
      </c>
      <c r="K55" t="str">
        <f t="shared" si="5"/>
        <v>Vissa garanti- och medlemsavgifter</v>
      </c>
      <c r="L55">
        <f t="shared" si="6"/>
        <v>10.6</v>
      </c>
      <c r="M55">
        <f t="shared" si="1"/>
        <v>0.8833333333333333</v>
      </c>
    </row>
    <row r="56" spans="1:13" x14ac:dyDescent="0.35">
      <c r="A56" t="s">
        <v>1544</v>
      </c>
      <c r="B56" s="95" t="s">
        <v>4</v>
      </c>
      <c r="C56" s="95" t="s">
        <v>796</v>
      </c>
      <c r="D56" s="96">
        <v>945404</v>
      </c>
      <c r="E56" s="107" t="str">
        <f t="shared" si="2"/>
        <v>2</v>
      </c>
      <c r="F56">
        <f t="shared" si="3"/>
        <v>15</v>
      </c>
      <c r="H56" t="str">
        <f t="shared" si="4"/>
        <v>Samhällsekonomi och finansförvaltning</v>
      </c>
      <c r="I56" t="str">
        <f t="shared" si="0"/>
        <v>Samhällsekonomi och finansförvaltning</v>
      </c>
      <c r="K56" t="str">
        <f t="shared" si="5"/>
        <v>Statens servicecenter</v>
      </c>
      <c r="L56">
        <f t="shared" si="6"/>
        <v>90.729750479846444</v>
      </c>
      <c r="M56">
        <f t="shared" si="1"/>
        <v>7.5608125399872037</v>
      </c>
    </row>
    <row r="57" spans="1:13" x14ac:dyDescent="0.35">
      <c r="A57" t="s">
        <v>1544</v>
      </c>
      <c r="B57" s="95" t="s">
        <v>4</v>
      </c>
      <c r="C57" s="95" t="s">
        <v>797</v>
      </c>
      <c r="D57" s="96">
        <v>59353</v>
      </c>
      <c r="E57" s="107" t="str">
        <f t="shared" si="2"/>
        <v>2</v>
      </c>
      <c r="F57">
        <f t="shared" si="3"/>
        <v>16</v>
      </c>
      <c r="H57" t="str">
        <f t="shared" si="4"/>
        <v>Samhällsekonomi och finansförvaltning</v>
      </c>
      <c r="I57" t="str">
        <f t="shared" si="0"/>
        <v>Samhällsekonomi och finansförvaltning</v>
      </c>
      <c r="K57" t="str">
        <f t="shared" si="5"/>
        <v>Finansmarknadsforskning</v>
      </c>
      <c r="L57">
        <f t="shared" si="6"/>
        <v>5.6960652591170824</v>
      </c>
      <c r="M57">
        <f t="shared" si="1"/>
        <v>0.47467210492642353</v>
      </c>
    </row>
    <row r="58" spans="1:13" x14ac:dyDescent="0.35">
      <c r="A58" t="s">
        <v>1544</v>
      </c>
      <c r="B58" s="95" t="s">
        <v>4</v>
      </c>
      <c r="C58" s="95" t="s">
        <v>798</v>
      </c>
      <c r="D58" s="96">
        <v>99917</v>
      </c>
      <c r="E58" s="107" t="str">
        <f t="shared" si="2"/>
        <v>2</v>
      </c>
      <c r="F58">
        <f t="shared" si="3"/>
        <v>17</v>
      </c>
      <c r="H58" t="str">
        <f t="shared" si="4"/>
        <v>Samhällsekonomi och finansförvaltning</v>
      </c>
      <c r="I58" t="str">
        <f t="shared" si="0"/>
        <v>Samhällsekonomi och finansförvaltning</v>
      </c>
      <c r="K58" t="str">
        <f t="shared" si="5"/>
        <v>Upphandlingsmyndigheten</v>
      </c>
      <c r="L58">
        <f t="shared" si="6"/>
        <v>9.5889635316698651</v>
      </c>
      <c r="M58">
        <f t="shared" si="1"/>
        <v>0.79908029430582206</v>
      </c>
    </row>
    <row r="59" spans="1:13" x14ac:dyDescent="0.35">
      <c r="A59" t="s">
        <v>1544</v>
      </c>
      <c r="B59" s="93" t="s">
        <v>4</v>
      </c>
      <c r="C59" s="93" t="s">
        <v>1549</v>
      </c>
      <c r="D59" s="94">
        <v>161927</v>
      </c>
      <c r="E59" s="107" t="str">
        <f t="shared" si="2"/>
        <v>2</v>
      </c>
      <c r="F59">
        <f t="shared" si="3"/>
        <v>18</v>
      </c>
      <c r="G59" t="s">
        <v>1536</v>
      </c>
      <c r="H59" t="str">
        <f t="shared" si="4"/>
        <v>Samhällsekonomi och finansförvaltning</v>
      </c>
      <c r="I59" t="str">
        <f t="shared" si="0"/>
        <v>18 Utbetalningsmyndigheten</v>
      </c>
      <c r="K59" t="str">
        <f t="shared" si="5"/>
        <v>Utbetalningsmyndigheten</v>
      </c>
      <c r="L59">
        <f t="shared" si="6"/>
        <v>15.540019193857965</v>
      </c>
      <c r="M59">
        <f t="shared" si="1"/>
        <v>1.2950015994881638</v>
      </c>
    </row>
    <row r="60" spans="1:13" x14ac:dyDescent="0.35">
      <c r="A60" t="s">
        <v>1544</v>
      </c>
      <c r="B60" s="95" t="s">
        <v>22</v>
      </c>
      <c r="C60" s="95" t="s">
        <v>23</v>
      </c>
      <c r="D60" s="96">
        <v>16854357</v>
      </c>
      <c r="E60" s="107" t="str">
        <f t="shared" si="2"/>
        <v>3</v>
      </c>
      <c r="F60" t="str">
        <f t="shared" si="3"/>
        <v/>
      </c>
      <c r="H60" t="str">
        <f t="shared" si="4"/>
        <v>Skatt, tull och exekution</v>
      </c>
      <c r="I60" t="str">
        <f t="shared" si="0"/>
        <v/>
      </c>
      <c r="K60" t="str">
        <f t="shared" si="5"/>
        <v>tull och exekution</v>
      </c>
      <c r="L60">
        <f t="shared" si="6"/>
        <v>1617.5006717850288</v>
      </c>
      <c r="M60">
        <f t="shared" si="1"/>
        <v>134.7917226487524</v>
      </c>
    </row>
    <row r="61" spans="1:13" x14ac:dyDescent="0.35">
      <c r="A61" t="s">
        <v>1544</v>
      </c>
      <c r="B61" s="95" t="s">
        <v>4</v>
      </c>
      <c r="C61" s="95" t="s">
        <v>799</v>
      </c>
      <c r="D61" s="96">
        <v>8586863</v>
      </c>
      <c r="E61" s="107" t="str">
        <f t="shared" si="2"/>
        <v>3</v>
      </c>
      <c r="F61">
        <f t="shared" si="3"/>
        <v>1</v>
      </c>
      <c r="H61" t="str">
        <f t="shared" si="4"/>
        <v>Skatt, tull och exekution</v>
      </c>
      <c r="I61" t="str">
        <f t="shared" si="0"/>
        <v>Skatt, tull och exekution</v>
      </c>
      <c r="K61" t="str">
        <f t="shared" si="5"/>
        <v>Skatteverket</v>
      </c>
      <c r="L61">
        <f t="shared" si="6"/>
        <v>824.07514395393468</v>
      </c>
      <c r="M61">
        <f t="shared" si="1"/>
        <v>68.672928662827886</v>
      </c>
    </row>
    <row r="62" spans="1:13" x14ac:dyDescent="0.35">
      <c r="A62" t="s">
        <v>1544</v>
      </c>
      <c r="B62" s="95" t="s">
        <v>4</v>
      </c>
      <c r="C62" s="95" t="s">
        <v>800</v>
      </c>
      <c r="D62" s="96">
        <v>2874961</v>
      </c>
      <c r="E62" s="107" t="str">
        <f t="shared" si="2"/>
        <v>3</v>
      </c>
      <c r="F62">
        <f t="shared" si="3"/>
        <v>2</v>
      </c>
      <c r="H62" t="str">
        <f t="shared" si="4"/>
        <v>Skatt, tull och exekution</v>
      </c>
      <c r="I62" t="str">
        <f t="shared" si="0"/>
        <v>Skatt, tull och exekution</v>
      </c>
      <c r="K62" t="str">
        <f t="shared" si="5"/>
        <v>Tullverket</v>
      </c>
      <c r="L62">
        <f t="shared" si="6"/>
        <v>275.90796545105565</v>
      </c>
      <c r="M62">
        <f t="shared" si="1"/>
        <v>22.992330454254638</v>
      </c>
    </row>
    <row r="63" spans="1:13" x14ac:dyDescent="0.35">
      <c r="A63" t="s">
        <v>1544</v>
      </c>
      <c r="B63" s="93" t="s">
        <v>4</v>
      </c>
      <c r="C63" s="93" t="s">
        <v>801</v>
      </c>
      <c r="D63" s="94">
        <v>2192533</v>
      </c>
      <c r="E63" s="107" t="str">
        <f t="shared" si="2"/>
        <v>3</v>
      </c>
      <c r="F63">
        <f t="shared" si="3"/>
        <v>3</v>
      </c>
      <c r="G63" t="s">
        <v>1536</v>
      </c>
      <c r="H63" t="str">
        <f t="shared" si="4"/>
        <v>Skatt, tull och exekution</v>
      </c>
      <c r="I63" t="str">
        <f t="shared" si="0"/>
        <v>3 Kronofogdemyndigheten</v>
      </c>
      <c r="K63" t="str">
        <f t="shared" si="5"/>
        <v>Kronofogdemyndigheten</v>
      </c>
      <c r="L63">
        <f t="shared" si="6"/>
        <v>210.4158349328215</v>
      </c>
      <c r="M63">
        <f t="shared" si="1"/>
        <v>17.534652911068459</v>
      </c>
    </row>
    <row r="64" spans="1:13" x14ac:dyDescent="0.35">
      <c r="A64" t="s">
        <v>1544</v>
      </c>
      <c r="B64" s="95" t="s">
        <v>4</v>
      </c>
      <c r="C64" s="95" t="s">
        <v>1550</v>
      </c>
      <c r="D64" s="96">
        <v>3200000</v>
      </c>
      <c r="E64" s="107" t="str">
        <f t="shared" si="2"/>
        <v>3</v>
      </c>
      <c r="F64">
        <f t="shared" si="3"/>
        <v>4</v>
      </c>
      <c r="H64" t="str">
        <f t="shared" si="4"/>
        <v>Skatt, tull och exekution</v>
      </c>
      <c r="I64" t="str">
        <f t="shared" si="0"/>
        <v>3 Kronofogdemyndigheten</v>
      </c>
      <c r="K64" t="str">
        <f t="shared" si="5"/>
        <v>Kompensation förhöjt grundavdrag födda 1957</v>
      </c>
      <c r="L64">
        <f t="shared" si="6"/>
        <v>307.10172744721689</v>
      </c>
      <c r="M64">
        <f t="shared" si="1"/>
        <v>25.591810620601407</v>
      </c>
    </row>
    <row r="65" spans="1:13" x14ac:dyDescent="0.35">
      <c r="A65" t="s">
        <v>1544</v>
      </c>
      <c r="B65" s="95" t="s">
        <v>25</v>
      </c>
      <c r="C65" s="95" t="s">
        <v>26</v>
      </c>
      <c r="D65" s="96">
        <v>76028013</v>
      </c>
      <c r="E65" s="107" t="str">
        <f t="shared" si="2"/>
        <v>4</v>
      </c>
      <c r="F65" t="str">
        <f t="shared" si="3"/>
        <v/>
      </c>
      <c r="H65" t="str">
        <f t="shared" si="4"/>
        <v>Rättsväsendet</v>
      </c>
      <c r="I65" t="str">
        <f t="shared" si="0"/>
        <v/>
      </c>
      <c r="K65" t="str">
        <f t="shared" si="5"/>
        <v>Rättsväsendet</v>
      </c>
      <c r="L65">
        <f t="shared" si="6"/>
        <v>7296.354414587332</v>
      </c>
      <c r="M65">
        <f t="shared" si="1"/>
        <v>608.0295345489443</v>
      </c>
    </row>
    <row r="66" spans="1:13" x14ac:dyDescent="0.35">
      <c r="A66" t="s">
        <v>1544</v>
      </c>
      <c r="B66" s="95" t="s">
        <v>4</v>
      </c>
      <c r="C66" s="95" t="s">
        <v>802</v>
      </c>
      <c r="D66" s="96">
        <v>40765012</v>
      </c>
      <c r="E66" s="107" t="str">
        <f t="shared" si="2"/>
        <v>4</v>
      </c>
      <c r="F66">
        <f t="shared" si="3"/>
        <v>1</v>
      </c>
      <c r="H66" t="str">
        <f t="shared" si="4"/>
        <v>Rättsväsendet</v>
      </c>
      <c r="I66" t="str">
        <f t="shared" si="0"/>
        <v>Rättsväsendet</v>
      </c>
      <c r="K66" t="str">
        <f t="shared" si="5"/>
        <v>Polismyndigheten</v>
      </c>
      <c r="L66">
        <f t="shared" si="6"/>
        <v>3912.1892514395395</v>
      </c>
      <c r="M66">
        <f t="shared" si="1"/>
        <v>326.01577095329498</v>
      </c>
    </row>
    <row r="67" spans="1:13" x14ac:dyDescent="0.35">
      <c r="A67" t="s">
        <v>1544</v>
      </c>
      <c r="B67" s="95" t="s">
        <v>4</v>
      </c>
      <c r="C67" s="95" t="s">
        <v>803</v>
      </c>
      <c r="D67" s="96">
        <v>2449651</v>
      </c>
      <c r="E67" s="107" t="str">
        <f t="shared" si="2"/>
        <v>4</v>
      </c>
      <c r="F67">
        <f t="shared" si="3"/>
        <v>2</v>
      </c>
      <c r="H67" t="str">
        <f t="shared" si="4"/>
        <v>Rättsväsendet</v>
      </c>
      <c r="I67" t="str">
        <f t="shared" si="0"/>
        <v>Rättsväsendet</v>
      </c>
      <c r="K67" t="str">
        <f t="shared" si="5"/>
        <v>Säkerhetspolisen</v>
      </c>
      <c r="L67">
        <f t="shared" si="6"/>
        <v>235.09126679462571</v>
      </c>
      <c r="M67">
        <f t="shared" si="1"/>
        <v>19.590938899552143</v>
      </c>
    </row>
    <row r="68" spans="1:13" x14ac:dyDescent="0.35">
      <c r="A68" t="s">
        <v>1544</v>
      </c>
      <c r="B68" s="95" t="s">
        <v>4</v>
      </c>
      <c r="C68" s="95" t="s">
        <v>804</v>
      </c>
      <c r="D68" s="96">
        <v>2633893</v>
      </c>
      <c r="E68" s="107" t="str">
        <f t="shared" si="2"/>
        <v>4</v>
      </c>
      <c r="F68">
        <f t="shared" si="3"/>
        <v>3</v>
      </c>
      <c r="H68" t="str">
        <f t="shared" si="4"/>
        <v>Rättsväsendet</v>
      </c>
      <c r="I68" t="str">
        <f t="shared" si="0"/>
        <v>Rättsväsendet</v>
      </c>
      <c r="K68" t="str">
        <f t="shared" si="5"/>
        <v>Åklagarmyndigheten</v>
      </c>
      <c r="L68">
        <f t="shared" si="6"/>
        <v>252.77284069097888</v>
      </c>
      <c r="M68">
        <f t="shared" si="1"/>
        <v>21.064403390914908</v>
      </c>
    </row>
    <row r="69" spans="1:13" x14ac:dyDescent="0.35">
      <c r="A69" t="s">
        <v>1544</v>
      </c>
      <c r="B69" s="95" t="s">
        <v>4</v>
      </c>
      <c r="C69" s="95" t="s">
        <v>805</v>
      </c>
      <c r="D69" s="96">
        <v>1078513</v>
      </c>
      <c r="E69" s="107" t="str">
        <f t="shared" si="2"/>
        <v>4</v>
      </c>
      <c r="F69">
        <f t="shared" si="3"/>
        <v>4</v>
      </c>
      <c r="H69" t="str">
        <f t="shared" si="4"/>
        <v>Rättsväsendet</v>
      </c>
      <c r="I69" t="str">
        <f t="shared" si="0"/>
        <v>Rättsväsendet</v>
      </c>
      <c r="K69" t="str">
        <f t="shared" si="5"/>
        <v>Ekobrottsmyndigheten</v>
      </c>
      <c r="L69">
        <f t="shared" si="6"/>
        <v>103.50412667946257</v>
      </c>
      <c r="M69">
        <f t="shared" si="1"/>
        <v>8.6253438899552144</v>
      </c>
    </row>
    <row r="70" spans="1:13" x14ac:dyDescent="0.35">
      <c r="A70" t="s">
        <v>1544</v>
      </c>
      <c r="B70" s="95" t="s">
        <v>4</v>
      </c>
      <c r="C70" s="95" t="s">
        <v>806</v>
      </c>
      <c r="D70" s="96">
        <v>7559106</v>
      </c>
      <c r="E70" s="107" t="str">
        <f t="shared" si="2"/>
        <v>4</v>
      </c>
      <c r="F70">
        <f t="shared" si="3"/>
        <v>5</v>
      </c>
      <c r="H70" t="str">
        <f t="shared" si="4"/>
        <v>Rättsväsendet</v>
      </c>
      <c r="I70" t="str">
        <f t="shared" si="0"/>
        <v>Rättsväsendet</v>
      </c>
      <c r="K70" t="str">
        <f t="shared" si="5"/>
        <v>Sveriges Domstolar</v>
      </c>
      <c r="L70">
        <f t="shared" si="6"/>
        <v>725.44203454894432</v>
      </c>
      <c r="M70">
        <f t="shared" si="1"/>
        <v>60.453502879078691</v>
      </c>
    </row>
    <row r="71" spans="1:13" x14ac:dyDescent="0.35">
      <c r="A71" t="s">
        <v>1544</v>
      </c>
      <c r="B71" s="95" t="s">
        <v>4</v>
      </c>
      <c r="C71" s="95" t="s">
        <v>807</v>
      </c>
      <c r="D71" s="96">
        <v>16145316</v>
      </c>
      <c r="E71" s="107" t="str">
        <f t="shared" si="2"/>
        <v>4</v>
      </c>
      <c r="F71">
        <f t="shared" si="3"/>
        <v>6</v>
      </c>
      <c r="H71" t="str">
        <f t="shared" si="4"/>
        <v>Rättsväsendet</v>
      </c>
      <c r="I71" t="str">
        <f t="shared" si="0"/>
        <v>Rättsväsendet</v>
      </c>
      <c r="K71" t="str">
        <f t="shared" si="5"/>
        <v>Kriminalvården</v>
      </c>
      <c r="L71">
        <f t="shared" si="6"/>
        <v>1549.4545105566219</v>
      </c>
      <c r="M71">
        <f t="shared" si="1"/>
        <v>129.12120921305183</v>
      </c>
    </row>
    <row r="72" spans="1:13" x14ac:dyDescent="0.35">
      <c r="A72" t="s">
        <v>1544</v>
      </c>
      <c r="B72" s="95" t="s">
        <v>4</v>
      </c>
      <c r="C72" s="95" t="s">
        <v>808</v>
      </c>
      <c r="D72" s="96">
        <v>256552</v>
      </c>
      <c r="E72" s="107" t="str">
        <f t="shared" si="2"/>
        <v>4</v>
      </c>
      <c r="F72">
        <f t="shared" si="3"/>
        <v>7</v>
      </c>
      <c r="H72" t="str">
        <f t="shared" si="4"/>
        <v>Rättsväsendet</v>
      </c>
      <c r="I72" t="str">
        <f t="shared" si="0"/>
        <v>Rättsväsendet</v>
      </c>
      <c r="K72" t="str">
        <f t="shared" si="5"/>
        <v>Brottsförebyggande rådet</v>
      </c>
      <c r="L72">
        <f t="shared" si="6"/>
        <v>24.621113243761997</v>
      </c>
      <c r="M72">
        <f t="shared" si="1"/>
        <v>2.0517594369801664</v>
      </c>
    </row>
    <row r="73" spans="1:13" x14ac:dyDescent="0.35">
      <c r="A73" t="s">
        <v>1544</v>
      </c>
      <c r="B73" s="95" t="s">
        <v>4</v>
      </c>
      <c r="C73" s="95" t="s">
        <v>809</v>
      </c>
      <c r="D73" s="96">
        <v>605838</v>
      </c>
      <c r="E73" s="107" t="str">
        <f t="shared" si="2"/>
        <v>4</v>
      </c>
      <c r="F73">
        <f t="shared" si="3"/>
        <v>8</v>
      </c>
      <c r="H73" t="str">
        <f t="shared" si="4"/>
        <v>Rättsväsendet</v>
      </c>
      <c r="I73" t="str">
        <f t="shared" si="0"/>
        <v>Rättsväsendet</v>
      </c>
      <c r="K73" t="str">
        <f t="shared" si="5"/>
        <v>Rättsmedicinalverket</v>
      </c>
      <c r="L73">
        <f t="shared" si="6"/>
        <v>58.141842610364684</v>
      </c>
      <c r="M73">
        <f t="shared" si="1"/>
        <v>4.8451535508637233</v>
      </c>
    </row>
    <row r="74" spans="1:13" x14ac:dyDescent="0.35">
      <c r="A74" t="s">
        <v>1544</v>
      </c>
      <c r="B74" s="95" t="s">
        <v>4</v>
      </c>
      <c r="C74" s="95" t="s">
        <v>810</v>
      </c>
      <c r="D74" s="96">
        <v>58712</v>
      </c>
      <c r="E74" s="107" t="str">
        <f t="shared" si="2"/>
        <v>4</v>
      </c>
      <c r="F74">
        <f t="shared" si="3"/>
        <v>9</v>
      </c>
      <c r="H74" t="str">
        <f t="shared" si="4"/>
        <v>Rättsväsendet</v>
      </c>
      <c r="I74" t="str">
        <f t="shared" si="0"/>
        <v>Rättsväsendet</v>
      </c>
      <c r="K74" t="str">
        <f t="shared" si="5"/>
        <v>Brottsoffermyndigheten</v>
      </c>
      <c r="L74">
        <f t="shared" si="6"/>
        <v>5.6345489443378121</v>
      </c>
      <c r="M74">
        <f t="shared" si="1"/>
        <v>0.46954574536148436</v>
      </c>
    </row>
    <row r="75" spans="1:13" x14ac:dyDescent="0.35">
      <c r="A75" t="s">
        <v>1544</v>
      </c>
      <c r="B75" s="95" t="s">
        <v>4</v>
      </c>
      <c r="C75" s="95" t="s">
        <v>811</v>
      </c>
      <c r="D75" s="96">
        <v>221953</v>
      </c>
      <c r="E75" s="107" t="str">
        <f t="shared" si="2"/>
        <v>4</v>
      </c>
      <c r="F75">
        <f t="shared" si="3"/>
        <v>10</v>
      </c>
      <c r="H75" t="str">
        <f t="shared" si="4"/>
        <v>Rättsväsendet</v>
      </c>
      <c r="I75" t="str">
        <f t="shared" ref="I75:I138" si="7">IF(B75="",IF(G75="Sum",C75,IF(I74="",H75,I74)),"")</f>
        <v>Rättsväsendet</v>
      </c>
      <c r="K75" t="str">
        <f t="shared" si="5"/>
        <v>Ersättning för skador på grund av brott</v>
      </c>
      <c r="L75">
        <f t="shared" si="6"/>
        <v>21.30067178502879</v>
      </c>
      <c r="M75">
        <f t="shared" si="1"/>
        <v>1.7750559820857326</v>
      </c>
    </row>
    <row r="76" spans="1:13" x14ac:dyDescent="0.35">
      <c r="A76" t="s">
        <v>1544</v>
      </c>
      <c r="B76" s="95" t="s">
        <v>4</v>
      </c>
      <c r="C76" s="95" t="s">
        <v>812</v>
      </c>
      <c r="D76" s="96">
        <v>3667357</v>
      </c>
      <c r="E76" s="107" t="str">
        <f t="shared" si="2"/>
        <v>4</v>
      </c>
      <c r="F76">
        <f t="shared" si="3"/>
        <v>11</v>
      </c>
      <c r="H76" t="str">
        <f t="shared" si="4"/>
        <v>Rättsväsendet</v>
      </c>
      <c r="I76" t="str">
        <f t="shared" si="7"/>
        <v>Rättsväsendet</v>
      </c>
      <c r="K76" t="str">
        <f t="shared" si="5"/>
        <v>Rättsliga biträden m.m.</v>
      </c>
      <c r="L76">
        <f t="shared" si="6"/>
        <v>351.95364683301341</v>
      </c>
      <c r="M76">
        <f t="shared" ref="M76:M139" si="8">L76/12</f>
        <v>29.329470569417783</v>
      </c>
    </row>
    <row r="77" spans="1:13" x14ac:dyDescent="0.35">
      <c r="A77" t="s">
        <v>1544</v>
      </c>
      <c r="B77" s="95" t="s">
        <v>4</v>
      </c>
      <c r="C77" s="95" t="s">
        <v>813</v>
      </c>
      <c r="D77" s="96">
        <v>90987</v>
      </c>
      <c r="E77" s="107" t="str">
        <f t="shared" ref="E77:E140" si="9">IF(B77="",E76,B77)</f>
        <v>4</v>
      </c>
      <c r="F77">
        <f t="shared" ref="F77:F140" si="10">IFERROR(LEFT(C77,FIND(" ",C77)-1)*1,"")</f>
        <v>12</v>
      </c>
      <c r="H77" t="str">
        <f t="shared" ref="H77:H140" si="11">IF(B77="",H76,C77)</f>
        <v>Rättsväsendet</v>
      </c>
      <c r="I77" t="str">
        <f t="shared" si="7"/>
        <v>Rättsväsendet</v>
      </c>
      <c r="K77" t="str">
        <f t="shared" ref="K77:K140" si="12">IFERROR(RIGHT(C77,LEN(C77)-FIND(" ",C77)),C77)</f>
        <v>Kostnader för vissa skaderegleringar m.m.</v>
      </c>
      <c r="L77">
        <f t="shared" ref="L77:L140" si="13">D77/$L$3</f>
        <v>8.7319577735124767</v>
      </c>
      <c r="M77">
        <f t="shared" si="8"/>
        <v>0.72766314779270636</v>
      </c>
    </row>
    <row r="78" spans="1:13" x14ac:dyDescent="0.35">
      <c r="A78" t="s">
        <v>1544</v>
      </c>
      <c r="B78" s="95" t="s">
        <v>4</v>
      </c>
      <c r="C78" s="95" t="s">
        <v>814</v>
      </c>
      <c r="D78" s="96">
        <v>19174</v>
      </c>
      <c r="E78" s="107" t="str">
        <f t="shared" si="9"/>
        <v>4</v>
      </c>
      <c r="F78">
        <f t="shared" si="10"/>
        <v>13</v>
      </c>
      <c r="H78" t="str">
        <f t="shared" si="11"/>
        <v>Rättsväsendet</v>
      </c>
      <c r="I78" t="str">
        <f t="shared" si="7"/>
        <v>Rättsväsendet</v>
      </c>
      <c r="K78" t="str">
        <f t="shared" si="12"/>
        <v>Avgifter till vissa internationella sammanslutningar</v>
      </c>
      <c r="L78">
        <f t="shared" si="13"/>
        <v>1.8401151631477928</v>
      </c>
      <c r="M78">
        <f t="shared" si="8"/>
        <v>0.15334293026231607</v>
      </c>
    </row>
    <row r="79" spans="1:13" x14ac:dyDescent="0.35">
      <c r="A79" t="s">
        <v>1544</v>
      </c>
      <c r="B79" s="95" t="s">
        <v>4</v>
      </c>
      <c r="C79" s="95" t="s">
        <v>815</v>
      </c>
      <c r="D79" s="96">
        <v>121157</v>
      </c>
      <c r="E79" s="107" t="str">
        <f t="shared" si="9"/>
        <v>4</v>
      </c>
      <c r="F79">
        <f t="shared" si="10"/>
        <v>14</v>
      </c>
      <c r="H79" t="str">
        <f t="shared" si="11"/>
        <v>Rättsväsendet</v>
      </c>
      <c r="I79" t="str">
        <f t="shared" si="7"/>
        <v>Rättsväsendet</v>
      </c>
      <c r="K79" t="str">
        <f t="shared" si="12"/>
        <v>Bidrag till lokalt brottsförebyggande arbete</v>
      </c>
      <c r="L79">
        <f t="shared" si="13"/>
        <v>11.627351247600767</v>
      </c>
      <c r="M79">
        <f t="shared" si="8"/>
        <v>0.96894593730006395</v>
      </c>
    </row>
    <row r="80" spans="1:13" x14ac:dyDescent="0.35">
      <c r="A80" t="s">
        <v>1544</v>
      </c>
      <c r="B80" s="95" t="s">
        <v>4</v>
      </c>
      <c r="C80" s="95" t="s">
        <v>816</v>
      </c>
      <c r="D80" s="96">
        <v>33034</v>
      </c>
      <c r="E80" s="107" t="str">
        <f t="shared" si="9"/>
        <v>4</v>
      </c>
      <c r="F80">
        <f t="shared" si="10"/>
        <v>15</v>
      </c>
      <c r="H80" t="str">
        <f t="shared" si="11"/>
        <v>Rättsväsendet</v>
      </c>
      <c r="I80" t="str">
        <f t="shared" si="7"/>
        <v>Rättsväsendet</v>
      </c>
      <c r="K80" t="str">
        <f t="shared" si="12"/>
        <v>Säkerhets- och integritetsskyddsnämnden</v>
      </c>
      <c r="L80">
        <f t="shared" si="13"/>
        <v>3.170249520153551</v>
      </c>
      <c r="M80">
        <f t="shared" si="8"/>
        <v>0.26418746001279592</v>
      </c>
    </row>
    <row r="81" spans="1:13" x14ac:dyDescent="0.35">
      <c r="A81" t="s">
        <v>1544</v>
      </c>
      <c r="B81" s="93" t="s">
        <v>4</v>
      </c>
      <c r="C81" s="93" t="s">
        <v>817</v>
      </c>
      <c r="D81" s="94">
        <v>11758</v>
      </c>
      <c r="E81" s="107" t="str">
        <f t="shared" si="9"/>
        <v>4</v>
      </c>
      <c r="F81">
        <f t="shared" si="10"/>
        <v>16</v>
      </c>
      <c r="G81" t="s">
        <v>1536</v>
      </c>
      <c r="H81" t="str">
        <f t="shared" si="11"/>
        <v>Rättsväsendet</v>
      </c>
      <c r="I81" t="str">
        <f t="shared" si="7"/>
        <v>16 Domarnämnden</v>
      </c>
      <c r="K81" t="str">
        <f t="shared" si="12"/>
        <v>Domarnämnden</v>
      </c>
      <c r="L81">
        <f t="shared" si="13"/>
        <v>1.1284069097888676</v>
      </c>
      <c r="M81">
        <f t="shared" si="8"/>
        <v>9.4033909149072295E-2</v>
      </c>
    </row>
    <row r="82" spans="1:13" x14ac:dyDescent="0.35">
      <c r="A82" t="s">
        <v>1544</v>
      </c>
      <c r="B82" s="95" t="s">
        <v>4</v>
      </c>
      <c r="C82" s="95" t="s">
        <v>818</v>
      </c>
      <c r="D82" s="96">
        <v>310000</v>
      </c>
      <c r="E82" s="107" t="str">
        <f t="shared" si="9"/>
        <v>4</v>
      </c>
      <c r="F82">
        <f t="shared" si="10"/>
        <v>17</v>
      </c>
      <c r="H82" t="str">
        <f t="shared" si="11"/>
        <v>Rättsväsendet</v>
      </c>
      <c r="I82" t="str">
        <f t="shared" si="7"/>
        <v>16 Domarnämnden</v>
      </c>
      <c r="K82" t="str">
        <f t="shared" si="12"/>
        <v>Från EU-budgeten finansierade insatser avseende EU:s inre säkerhet, gränsförvaltning och visering</v>
      </c>
      <c r="L82">
        <f t="shared" si="13"/>
        <v>29.750479846449135</v>
      </c>
      <c r="M82">
        <f t="shared" si="8"/>
        <v>2.4792066538707611</v>
      </c>
    </row>
    <row r="83" spans="1:13" x14ac:dyDescent="0.35">
      <c r="A83" t="s">
        <v>1544</v>
      </c>
      <c r="B83" s="95" t="s">
        <v>32</v>
      </c>
      <c r="C83" s="95" t="s">
        <v>33</v>
      </c>
      <c r="D83" s="96">
        <v>2273924</v>
      </c>
      <c r="E83" s="107" t="str">
        <f t="shared" si="9"/>
        <v>5</v>
      </c>
      <c r="F83" t="str">
        <f t="shared" si="10"/>
        <v/>
      </c>
      <c r="H83" t="str">
        <f t="shared" si="11"/>
        <v>Internationell samverkan</v>
      </c>
      <c r="I83" t="str">
        <f t="shared" si="7"/>
        <v/>
      </c>
      <c r="K83" t="str">
        <f t="shared" si="12"/>
        <v>samverkan</v>
      </c>
      <c r="L83">
        <f t="shared" si="13"/>
        <v>218.22687140115164</v>
      </c>
      <c r="M83">
        <f t="shared" si="8"/>
        <v>18.185572616762638</v>
      </c>
    </row>
    <row r="84" spans="1:13" x14ac:dyDescent="0.35">
      <c r="A84" t="s">
        <v>1544</v>
      </c>
      <c r="B84" s="95" t="s">
        <v>4</v>
      </c>
      <c r="C84" s="95" t="s">
        <v>819</v>
      </c>
      <c r="D84" s="96">
        <v>1473554</v>
      </c>
      <c r="E84" s="107" t="str">
        <f t="shared" si="9"/>
        <v>5</v>
      </c>
      <c r="F84">
        <f t="shared" si="10"/>
        <v>1</v>
      </c>
      <c r="H84" t="str">
        <f t="shared" si="11"/>
        <v>Internationell samverkan</v>
      </c>
      <c r="I84" t="str">
        <f t="shared" si="7"/>
        <v>Internationell samverkan</v>
      </c>
      <c r="K84" t="str">
        <f t="shared" si="12"/>
        <v>Avgifter till internationella organisationer</v>
      </c>
      <c r="L84">
        <f t="shared" si="13"/>
        <v>141.41593090211131</v>
      </c>
      <c r="M84">
        <f t="shared" si="8"/>
        <v>11.784660908509276</v>
      </c>
    </row>
    <row r="85" spans="1:13" x14ac:dyDescent="0.35">
      <c r="A85" t="s">
        <v>1544</v>
      </c>
      <c r="B85" s="95" t="s">
        <v>4</v>
      </c>
      <c r="C85" s="95" t="s">
        <v>820</v>
      </c>
      <c r="D85" s="96">
        <v>183441</v>
      </c>
      <c r="E85" s="107" t="str">
        <f t="shared" si="9"/>
        <v>5</v>
      </c>
      <c r="F85">
        <f t="shared" si="10"/>
        <v>2</v>
      </c>
      <c r="H85" t="str">
        <f t="shared" si="11"/>
        <v>Internationell samverkan</v>
      </c>
      <c r="I85" t="str">
        <f t="shared" si="7"/>
        <v>Internationell samverkan</v>
      </c>
      <c r="K85" t="str">
        <f t="shared" si="12"/>
        <v>Freds- och säkerhetsfrämjande verksamhet</v>
      </c>
      <c r="L85">
        <f t="shared" si="13"/>
        <v>17.604702495201536</v>
      </c>
      <c r="M85">
        <f t="shared" si="8"/>
        <v>1.4670585412667947</v>
      </c>
    </row>
    <row r="86" spans="1:13" x14ac:dyDescent="0.35">
      <c r="A86" t="s">
        <v>1544</v>
      </c>
      <c r="B86" s="95" t="s">
        <v>4</v>
      </c>
      <c r="C86" s="95" t="s">
        <v>821</v>
      </c>
      <c r="D86" s="96">
        <v>16295</v>
      </c>
      <c r="E86" s="107" t="str">
        <f t="shared" si="9"/>
        <v>5</v>
      </c>
      <c r="F86">
        <f t="shared" si="10"/>
        <v>3</v>
      </c>
      <c r="H86" t="str">
        <f t="shared" si="11"/>
        <v>Internationell samverkan</v>
      </c>
      <c r="I86" t="str">
        <f t="shared" si="7"/>
        <v>Internationell samverkan</v>
      </c>
      <c r="K86" t="str">
        <f t="shared" si="12"/>
        <v>Nordiskt samarbete</v>
      </c>
      <c r="L86">
        <f t="shared" si="13"/>
        <v>1.5638195777351247</v>
      </c>
      <c r="M86">
        <f t="shared" si="8"/>
        <v>0.13031829814459372</v>
      </c>
    </row>
    <row r="87" spans="1:13" x14ac:dyDescent="0.35">
      <c r="A87" t="s">
        <v>1544</v>
      </c>
      <c r="B87" s="95" t="s">
        <v>4</v>
      </c>
      <c r="C87" s="95" t="s">
        <v>822</v>
      </c>
      <c r="D87" s="96">
        <v>4826</v>
      </c>
      <c r="E87" s="107" t="str">
        <f t="shared" si="9"/>
        <v>5</v>
      </c>
      <c r="F87">
        <f t="shared" si="10"/>
        <v>4</v>
      </c>
      <c r="H87" t="str">
        <f t="shared" si="11"/>
        <v>Internationell samverkan</v>
      </c>
      <c r="I87" t="str">
        <f t="shared" si="7"/>
        <v>Internationell samverkan</v>
      </c>
      <c r="K87" t="str">
        <f t="shared" si="12"/>
        <v>Ekonomiskt bistånd till enskilda utomlands samt diverse kostnader för rättsväsendet</v>
      </c>
      <c r="L87">
        <f t="shared" si="13"/>
        <v>0.46314779270633399</v>
      </c>
      <c r="M87">
        <f t="shared" si="8"/>
        <v>3.8595649392194502E-2</v>
      </c>
    </row>
    <row r="88" spans="1:13" x14ac:dyDescent="0.35">
      <c r="A88" t="s">
        <v>1544</v>
      </c>
      <c r="B88" s="95" t="s">
        <v>4</v>
      </c>
      <c r="C88" s="95" t="s">
        <v>823</v>
      </c>
      <c r="D88" s="96">
        <v>143855</v>
      </c>
      <c r="E88" s="107" t="str">
        <f t="shared" si="9"/>
        <v>5</v>
      </c>
      <c r="F88">
        <f t="shared" si="10"/>
        <v>5</v>
      </c>
      <c r="H88" t="str">
        <f t="shared" si="11"/>
        <v>Internationell samverkan</v>
      </c>
      <c r="I88" t="str">
        <f t="shared" si="7"/>
        <v>Internationell samverkan</v>
      </c>
      <c r="K88" t="str">
        <f t="shared" si="12"/>
        <v>Inspektionen för strategiska produkter</v>
      </c>
      <c r="L88">
        <f t="shared" si="13"/>
        <v>13.805662188099808</v>
      </c>
      <c r="M88">
        <f t="shared" si="8"/>
        <v>1.1504718490083172</v>
      </c>
    </row>
    <row r="89" spans="1:13" ht="21.5" x14ac:dyDescent="0.35">
      <c r="A89" t="s">
        <v>1544</v>
      </c>
      <c r="B89" s="95" t="s">
        <v>4</v>
      </c>
      <c r="C89" s="95" t="s">
        <v>1551</v>
      </c>
      <c r="D89" s="96">
        <v>83358</v>
      </c>
      <c r="E89" s="107" t="str">
        <f t="shared" si="9"/>
        <v>5</v>
      </c>
      <c r="F89">
        <f t="shared" si="10"/>
        <v>6</v>
      </c>
      <c r="H89" t="str">
        <f t="shared" si="11"/>
        <v>Internationell samverkan</v>
      </c>
      <c r="I89" t="str">
        <f t="shared" si="7"/>
        <v>Internationell samverkan</v>
      </c>
      <c r="K89" t="str">
        <f t="shared" si="12"/>
        <v>Forskning, utredningar och andra insatser rörande säkerhetspolitik, rustningskontroll, nedrustning och icke-spridning</v>
      </c>
      <c r="L89">
        <f t="shared" si="13"/>
        <v>7.9998080614203451</v>
      </c>
      <c r="M89">
        <f t="shared" si="8"/>
        <v>0.66665067178502879</v>
      </c>
    </row>
    <row r="90" spans="1:13" x14ac:dyDescent="0.35">
      <c r="A90" t="s">
        <v>1544</v>
      </c>
      <c r="B90" s="95" t="s">
        <v>4</v>
      </c>
      <c r="C90" s="95" t="s">
        <v>825</v>
      </c>
      <c r="D90" s="96">
        <v>28402</v>
      </c>
      <c r="E90" s="107" t="str">
        <f t="shared" si="9"/>
        <v>5</v>
      </c>
      <c r="F90">
        <f t="shared" si="10"/>
        <v>7</v>
      </c>
      <c r="H90" t="str">
        <f t="shared" si="11"/>
        <v>Internationell samverkan</v>
      </c>
      <c r="I90" t="str">
        <f t="shared" si="7"/>
        <v>Internationell samverkan</v>
      </c>
      <c r="K90" t="str">
        <f t="shared" si="12"/>
        <v>Bidrag till Stockholms internationella fredsforskningsinstitut (SIPRI)</v>
      </c>
      <c r="L90">
        <f t="shared" si="13"/>
        <v>2.7257197696737046</v>
      </c>
      <c r="M90">
        <f t="shared" si="8"/>
        <v>0.22714331413947539</v>
      </c>
    </row>
    <row r="91" spans="1:13" x14ac:dyDescent="0.35">
      <c r="A91" t="s">
        <v>1544</v>
      </c>
      <c r="B91" s="95" t="s">
        <v>4</v>
      </c>
      <c r="C91" s="95" t="s">
        <v>826</v>
      </c>
      <c r="D91" s="96">
        <v>19175</v>
      </c>
      <c r="E91" s="107" t="str">
        <f t="shared" si="9"/>
        <v>5</v>
      </c>
      <c r="F91">
        <f t="shared" si="10"/>
        <v>8</v>
      </c>
      <c r="H91" t="str">
        <f t="shared" si="11"/>
        <v>Internationell samverkan</v>
      </c>
      <c r="I91" t="str">
        <f t="shared" si="7"/>
        <v>Internationell samverkan</v>
      </c>
      <c r="K91" t="str">
        <f t="shared" si="12"/>
        <v>Bidrag till Utrikespolitiska institutet (UI)</v>
      </c>
      <c r="L91">
        <f t="shared" si="13"/>
        <v>1.84021113243762</v>
      </c>
      <c r="M91">
        <f t="shared" si="8"/>
        <v>0.15335092770313499</v>
      </c>
    </row>
    <row r="92" spans="1:13" x14ac:dyDescent="0.35">
      <c r="A92" t="s">
        <v>1544</v>
      </c>
      <c r="B92" s="95" t="s">
        <v>4</v>
      </c>
      <c r="C92" s="95" t="s">
        <v>827</v>
      </c>
      <c r="D92" s="96">
        <v>135328</v>
      </c>
      <c r="E92" s="107" t="str">
        <f t="shared" si="9"/>
        <v>5</v>
      </c>
      <c r="F92">
        <f t="shared" si="10"/>
        <v>9</v>
      </c>
      <c r="H92" t="str">
        <f t="shared" si="11"/>
        <v>Internationell samverkan</v>
      </c>
      <c r="I92" t="str">
        <f t="shared" si="7"/>
        <v>Internationell samverkan</v>
      </c>
      <c r="K92" t="str">
        <f t="shared" si="12"/>
        <v>Svenska institutet</v>
      </c>
      <c r="L92">
        <f t="shared" si="13"/>
        <v>12.987332053742803</v>
      </c>
      <c r="M92">
        <f t="shared" si="8"/>
        <v>1.0822776711452335</v>
      </c>
    </row>
    <row r="93" spans="1:13" x14ac:dyDescent="0.35">
      <c r="A93" t="s">
        <v>1544</v>
      </c>
      <c r="B93" s="93" t="s">
        <v>4</v>
      </c>
      <c r="C93" s="93" t="s">
        <v>828</v>
      </c>
      <c r="D93" s="94">
        <v>15475</v>
      </c>
      <c r="E93" s="107" t="str">
        <f t="shared" si="9"/>
        <v>5</v>
      </c>
      <c r="F93">
        <f t="shared" si="10"/>
        <v>10</v>
      </c>
      <c r="G93" t="s">
        <v>1536</v>
      </c>
      <c r="H93" t="str">
        <f t="shared" si="11"/>
        <v>Internationell samverkan</v>
      </c>
      <c r="I93" t="str">
        <f t="shared" si="7"/>
        <v>10 Information om Sverige i utlandet</v>
      </c>
      <c r="K93" t="str">
        <f t="shared" si="12"/>
        <v>Information om Sverige i utlandet</v>
      </c>
      <c r="L93">
        <f t="shared" si="13"/>
        <v>1.4851247600767754</v>
      </c>
      <c r="M93">
        <f t="shared" si="8"/>
        <v>0.12376039667306461</v>
      </c>
    </row>
    <row r="94" spans="1:13" x14ac:dyDescent="0.35">
      <c r="A94" t="s">
        <v>1544</v>
      </c>
      <c r="B94" s="93" t="s">
        <v>4</v>
      </c>
      <c r="C94" s="93" t="s">
        <v>829</v>
      </c>
      <c r="D94" s="94">
        <v>170215</v>
      </c>
      <c r="E94" s="107" t="str">
        <f t="shared" si="9"/>
        <v>5</v>
      </c>
      <c r="F94">
        <f t="shared" si="10"/>
        <v>11</v>
      </c>
      <c r="G94" t="s">
        <v>1536</v>
      </c>
      <c r="H94" t="str">
        <f t="shared" si="11"/>
        <v>Internationell samverkan</v>
      </c>
      <c r="I94" t="str">
        <f t="shared" si="7"/>
        <v>11 Samarbete inom Östersjöregionen</v>
      </c>
      <c r="K94" t="str">
        <f t="shared" si="12"/>
        <v>Samarbete inom Östersjöregionen</v>
      </c>
      <c r="L94">
        <f t="shared" si="13"/>
        <v>16.335412667946258</v>
      </c>
      <c r="M94">
        <f t="shared" si="8"/>
        <v>1.3612843889955215</v>
      </c>
    </row>
    <row r="95" spans="1:13" x14ac:dyDescent="0.35">
      <c r="A95" t="s">
        <v>1544</v>
      </c>
      <c r="B95" s="95" t="s">
        <v>36</v>
      </c>
      <c r="C95" s="95" t="s">
        <v>37</v>
      </c>
      <c r="D95" s="96">
        <v>126059689</v>
      </c>
      <c r="E95" s="107" t="str">
        <f t="shared" si="9"/>
        <v>6</v>
      </c>
      <c r="F95" t="str">
        <f t="shared" si="10"/>
        <v/>
      </c>
      <c r="H95" t="str">
        <f t="shared" si="11"/>
        <v>Försvar och samhällets krisberedskap</v>
      </c>
      <c r="I95" t="str">
        <f t="shared" si="7"/>
        <v/>
      </c>
      <c r="K95" t="str">
        <f t="shared" si="12"/>
        <v>och samhällets krisberedskap</v>
      </c>
      <c r="L95">
        <f t="shared" si="13"/>
        <v>12097.858829174664</v>
      </c>
      <c r="M95">
        <f t="shared" si="8"/>
        <v>1008.154902431222</v>
      </c>
    </row>
    <row r="96" spans="1:13" x14ac:dyDescent="0.35">
      <c r="A96" t="s">
        <v>1544</v>
      </c>
      <c r="B96" s="95" t="s">
        <v>4</v>
      </c>
      <c r="C96" s="95" t="s">
        <v>830</v>
      </c>
      <c r="D96" s="96">
        <v>119095270</v>
      </c>
      <c r="E96" s="107" t="str">
        <f t="shared" si="9"/>
        <v>6</v>
      </c>
      <c r="F96">
        <f t="shared" si="10"/>
        <v>1</v>
      </c>
      <c r="H96" t="str">
        <f t="shared" si="11"/>
        <v>Försvar och samhällets krisberedskap</v>
      </c>
      <c r="I96" t="str">
        <f t="shared" si="7"/>
        <v>Försvar och samhällets krisberedskap</v>
      </c>
      <c r="K96" t="str">
        <f t="shared" si="12"/>
        <v>Försvar</v>
      </c>
      <c r="L96">
        <f t="shared" si="13"/>
        <v>11429.488483685222</v>
      </c>
      <c r="M96">
        <f t="shared" si="8"/>
        <v>952.45737364043509</v>
      </c>
    </row>
    <row r="97" spans="1:13" x14ac:dyDescent="0.35">
      <c r="A97" t="s">
        <v>1544</v>
      </c>
      <c r="B97" s="95" t="s">
        <v>4</v>
      </c>
      <c r="C97" s="95" t="s">
        <v>831</v>
      </c>
      <c r="D97" s="96">
        <v>60649599</v>
      </c>
      <c r="E97" s="107" t="str">
        <f t="shared" si="9"/>
        <v>6</v>
      </c>
      <c r="F97">
        <f t="shared" si="10"/>
        <v>1</v>
      </c>
      <c r="H97" t="str">
        <f t="shared" si="11"/>
        <v>Försvar och samhällets krisberedskap</v>
      </c>
      <c r="I97" t="str">
        <f t="shared" si="7"/>
        <v>Försvar och samhällets krisberedskap</v>
      </c>
      <c r="K97" t="str">
        <f t="shared" si="12"/>
        <v>Förbandsverksamhet och beredskap</v>
      </c>
      <c r="L97">
        <f t="shared" si="13"/>
        <v>5820.4989443378117</v>
      </c>
      <c r="M97">
        <f t="shared" si="8"/>
        <v>485.04157869481764</v>
      </c>
    </row>
    <row r="98" spans="1:13" x14ac:dyDescent="0.35">
      <c r="A98" t="s">
        <v>1544</v>
      </c>
      <c r="B98" s="95" t="s">
        <v>4</v>
      </c>
      <c r="C98" s="95" t="s">
        <v>832</v>
      </c>
      <c r="D98" s="96">
        <v>1742019</v>
      </c>
      <c r="E98" s="107" t="str">
        <f t="shared" si="9"/>
        <v>6</v>
      </c>
      <c r="F98">
        <f t="shared" si="10"/>
        <v>2</v>
      </c>
      <c r="H98" t="str">
        <f t="shared" si="11"/>
        <v>Försvar och samhällets krisberedskap</v>
      </c>
      <c r="I98" t="str">
        <f t="shared" si="7"/>
        <v>Försvar och samhällets krisberedskap</v>
      </c>
      <c r="K98" t="str">
        <f t="shared" si="12"/>
        <v>Försvarsmaktens insatser internationellt</v>
      </c>
      <c r="L98">
        <f t="shared" si="13"/>
        <v>167.18032629558542</v>
      </c>
      <c r="M98">
        <f t="shared" si="8"/>
        <v>13.931693857965451</v>
      </c>
    </row>
    <row r="99" spans="1:13" x14ac:dyDescent="0.35">
      <c r="A99" t="s">
        <v>1544</v>
      </c>
      <c r="B99" s="95" t="s">
        <v>4</v>
      </c>
      <c r="C99" s="95" t="s">
        <v>833</v>
      </c>
      <c r="D99" s="96">
        <v>48627000</v>
      </c>
      <c r="E99" s="107" t="str">
        <f t="shared" si="9"/>
        <v>6</v>
      </c>
      <c r="F99">
        <f t="shared" si="10"/>
        <v>3</v>
      </c>
      <c r="H99" t="str">
        <f t="shared" si="11"/>
        <v>Försvar och samhällets krisberedskap</v>
      </c>
      <c r="I99" t="str">
        <f t="shared" si="7"/>
        <v>Försvar och samhällets krisberedskap</v>
      </c>
      <c r="K99" t="str">
        <f t="shared" si="12"/>
        <v>Anskaffning av materiel och anläggningar</v>
      </c>
      <c r="L99">
        <f t="shared" si="13"/>
        <v>4666.6986564299423</v>
      </c>
      <c r="M99">
        <f t="shared" si="8"/>
        <v>388.89155470249517</v>
      </c>
    </row>
    <row r="100" spans="1:13" x14ac:dyDescent="0.35">
      <c r="A100" t="s">
        <v>1544</v>
      </c>
      <c r="B100" s="95" t="s">
        <v>4</v>
      </c>
      <c r="C100" s="95" t="s">
        <v>834</v>
      </c>
      <c r="D100" s="96">
        <v>1074905</v>
      </c>
      <c r="E100" s="107" t="str">
        <f t="shared" si="9"/>
        <v>6</v>
      </c>
      <c r="F100">
        <f t="shared" si="10"/>
        <v>4</v>
      </c>
      <c r="H100" t="str">
        <f t="shared" si="11"/>
        <v>Försvar och samhällets krisberedskap</v>
      </c>
      <c r="I100" t="str">
        <f t="shared" si="7"/>
        <v>Försvar och samhällets krisberedskap</v>
      </c>
      <c r="K100" t="str">
        <f t="shared" si="12"/>
        <v>Forskning och teknikutveckling</v>
      </c>
      <c r="L100">
        <f t="shared" si="13"/>
        <v>103.15786948176583</v>
      </c>
      <c r="M100">
        <f t="shared" si="8"/>
        <v>8.5964891234804863</v>
      </c>
    </row>
    <row r="101" spans="1:13" x14ac:dyDescent="0.35">
      <c r="A101" t="s">
        <v>1544</v>
      </c>
      <c r="B101" s="95" t="s">
        <v>4</v>
      </c>
      <c r="C101" s="95" t="s">
        <v>835</v>
      </c>
      <c r="D101" s="96">
        <v>13926</v>
      </c>
      <c r="E101" s="107" t="str">
        <f t="shared" si="9"/>
        <v>6</v>
      </c>
      <c r="F101">
        <f t="shared" si="10"/>
        <v>5</v>
      </c>
      <c r="H101" t="str">
        <f t="shared" si="11"/>
        <v>Försvar och samhällets krisberedskap</v>
      </c>
      <c r="I101" t="str">
        <f t="shared" si="7"/>
        <v>Försvar och samhällets krisberedskap</v>
      </c>
      <c r="K101" t="str">
        <f t="shared" si="12"/>
        <v>Statens inspektion för försvarsunderrättelseverksamheten</v>
      </c>
      <c r="L101">
        <f t="shared" si="13"/>
        <v>1.336468330134357</v>
      </c>
      <c r="M101">
        <f t="shared" si="8"/>
        <v>0.11137236084452974</v>
      </c>
    </row>
    <row r="102" spans="1:13" x14ac:dyDescent="0.35">
      <c r="A102" t="s">
        <v>1544</v>
      </c>
      <c r="B102" s="95" t="s">
        <v>4</v>
      </c>
      <c r="C102" s="95" t="s">
        <v>836</v>
      </c>
      <c r="D102" s="96">
        <v>374388</v>
      </c>
      <c r="E102" s="107" t="str">
        <f t="shared" si="9"/>
        <v>6</v>
      </c>
      <c r="F102">
        <f t="shared" si="10"/>
        <v>6</v>
      </c>
      <c r="H102" t="str">
        <f t="shared" si="11"/>
        <v>Försvar och samhällets krisberedskap</v>
      </c>
      <c r="I102" t="str">
        <f t="shared" si="7"/>
        <v>Försvar och samhällets krisberedskap</v>
      </c>
      <c r="K102" t="str">
        <f t="shared" si="12"/>
        <v>Totalförsvarets plikt- och prövningsverk</v>
      </c>
      <c r="L102">
        <f t="shared" si="13"/>
        <v>35.929750479846447</v>
      </c>
      <c r="M102">
        <f t="shared" si="8"/>
        <v>2.9941458733205373</v>
      </c>
    </row>
    <row r="103" spans="1:13" x14ac:dyDescent="0.35">
      <c r="A103" t="s">
        <v>1544</v>
      </c>
      <c r="B103" s="95" t="s">
        <v>4</v>
      </c>
      <c r="C103" s="95" t="s">
        <v>837</v>
      </c>
      <c r="D103" s="96">
        <v>304627</v>
      </c>
      <c r="E103" s="107" t="str">
        <f t="shared" si="9"/>
        <v>6</v>
      </c>
      <c r="F103">
        <f t="shared" si="10"/>
        <v>7</v>
      </c>
      <c r="H103" t="str">
        <f t="shared" si="11"/>
        <v>Försvar och samhällets krisberedskap</v>
      </c>
      <c r="I103" t="str">
        <f t="shared" si="7"/>
        <v>Försvar och samhällets krisberedskap</v>
      </c>
      <c r="K103" t="str">
        <f t="shared" si="12"/>
        <v>Officersutbildning m.m.</v>
      </c>
      <c r="L103">
        <f t="shared" si="13"/>
        <v>29.234836852207295</v>
      </c>
      <c r="M103">
        <f t="shared" si="8"/>
        <v>2.4362364043506077</v>
      </c>
    </row>
    <row r="104" spans="1:13" x14ac:dyDescent="0.35">
      <c r="A104" t="s">
        <v>1544</v>
      </c>
      <c r="B104" s="95" t="s">
        <v>4</v>
      </c>
      <c r="C104" s="95" t="s">
        <v>838</v>
      </c>
      <c r="D104" s="96">
        <v>2258397</v>
      </c>
      <c r="E104" s="107" t="str">
        <f t="shared" si="9"/>
        <v>6</v>
      </c>
      <c r="F104">
        <f t="shared" si="10"/>
        <v>8</v>
      </c>
      <c r="H104" t="str">
        <f t="shared" si="11"/>
        <v>Försvar och samhällets krisberedskap</v>
      </c>
      <c r="I104" t="str">
        <f t="shared" si="7"/>
        <v>Försvar och samhällets krisberedskap</v>
      </c>
      <c r="K104" t="str">
        <f t="shared" si="12"/>
        <v>Försvarets radioanstalt</v>
      </c>
      <c r="L104">
        <f t="shared" si="13"/>
        <v>216.73675623800384</v>
      </c>
      <c r="M104">
        <f t="shared" si="8"/>
        <v>18.061396353166987</v>
      </c>
    </row>
    <row r="105" spans="1:13" x14ac:dyDescent="0.35">
      <c r="A105" t="s">
        <v>1544</v>
      </c>
      <c r="B105" s="95" t="s">
        <v>4</v>
      </c>
      <c r="C105" s="95" t="s">
        <v>839</v>
      </c>
      <c r="D105" s="96">
        <v>379158</v>
      </c>
      <c r="E105" s="107" t="str">
        <f t="shared" si="9"/>
        <v>6</v>
      </c>
      <c r="F105">
        <f t="shared" si="10"/>
        <v>9</v>
      </c>
      <c r="H105" t="str">
        <f t="shared" si="11"/>
        <v>Försvar och samhällets krisberedskap</v>
      </c>
      <c r="I105" t="str">
        <f t="shared" si="7"/>
        <v>Försvar och samhällets krisberedskap</v>
      </c>
      <c r="K105" t="str">
        <f t="shared" si="12"/>
        <v>Totalförsvarets forskningsinstitut</v>
      </c>
      <c r="L105">
        <f t="shared" si="13"/>
        <v>36.387523992322457</v>
      </c>
      <c r="M105">
        <f t="shared" si="8"/>
        <v>3.0322936660268716</v>
      </c>
    </row>
    <row r="106" spans="1:13" x14ac:dyDescent="0.35">
      <c r="A106" t="s">
        <v>1544</v>
      </c>
      <c r="B106" s="95" t="s">
        <v>4</v>
      </c>
      <c r="C106" s="95" t="s">
        <v>840</v>
      </c>
      <c r="D106" s="96">
        <v>7786</v>
      </c>
      <c r="E106" s="107" t="str">
        <f t="shared" si="9"/>
        <v>6</v>
      </c>
      <c r="F106">
        <f t="shared" si="10"/>
        <v>10</v>
      </c>
      <c r="H106" t="str">
        <f t="shared" si="11"/>
        <v>Försvar och samhällets krisberedskap</v>
      </c>
      <c r="I106" t="str">
        <f t="shared" si="7"/>
        <v>Försvar och samhällets krisberedskap</v>
      </c>
      <c r="K106" t="str">
        <f t="shared" si="12"/>
        <v>Nämnder m.m.</v>
      </c>
      <c r="L106">
        <f t="shared" si="13"/>
        <v>0.74721689059500962</v>
      </c>
      <c r="M106">
        <f t="shared" si="8"/>
        <v>6.2268074216250802E-2</v>
      </c>
    </row>
    <row r="107" spans="1:13" x14ac:dyDescent="0.35">
      <c r="A107" t="s">
        <v>1544</v>
      </c>
      <c r="B107" s="95" t="s">
        <v>4</v>
      </c>
      <c r="C107" s="95" t="s">
        <v>841</v>
      </c>
      <c r="D107" s="96">
        <v>3584324</v>
      </c>
      <c r="E107" s="107" t="str">
        <f t="shared" si="9"/>
        <v>6</v>
      </c>
      <c r="F107">
        <f t="shared" si="10"/>
        <v>11</v>
      </c>
      <c r="H107" t="str">
        <f t="shared" si="11"/>
        <v>Försvar och samhällets krisberedskap</v>
      </c>
      <c r="I107" t="str">
        <f t="shared" si="7"/>
        <v>Försvar och samhällets krisberedskap</v>
      </c>
      <c r="K107" t="str">
        <f t="shared" si="12"/>
        <v>Försvarets materielverk</v>
      </c>
      <c r="L107">
        <f t="shared" si="13"/>
        <v>343.98502879078694</v>
      </c>
      <c r="M107">
        <f t="shared" si="8"/>
        <v>28.665419065898913</v>
      </c>
    </row>
    <row r="108" spans="1:13" x14ac:dyDescent="0.35">
      <c r="A108" t="s">
        <v>1544</v>
      </c>
      <c r="B108" s="93" t="s">
        <v>4</v>
      </c>
      <c r="C108" s="93" t="s">
        <v>842</v>
      </c>
      <c r="D108" s="94">
        <v>11307</v>
      </c>
      <c r="E108" s="107" t="str">
        <f t="shared" si="9"/>
        <v>6</v>
      </c>
      <c r="F108">
        <f t="shared" si="10"/>
        <v>12</v>
      </c>
      <c r="G108" t="s">
        <v>1536</v>
      </c>
      <c r="H108" t="str">
        <f t="shared" si="11"/>
        <v>Försvar och samhällets krisberedskap</v>
      </c>
      <c r="I108" t="str">
        <f t="shared" si="7"/>
        <v>12 Försvarsunderrättelsedomstolen</v>
      </c>
      <c r="K108" t="str">
        <f t="shared" si="12"/>
        <v>Försvarsunderrättelsedomstolen</v>
      </c>
      <c r="L108">
        <f t="shared" si="13"/>
        <v>1.0851247600767755</v>
      </c>
      <c r="M108">
        <f t="shared" si="8"/>
        <v>9.0427063339731287E-2</v>
      </c>
    </row>
    <row r="109" spans="1:13" x14ac:dyDescent="0.35">
      <c r="A109" t="s">
        <v>1544</v>
      </c>
      <c r="B109" s="95" t="s">
        <v>4</v>
      </c>
      <c r="C109" s="95" t="s">
        <v>1494</v>
      </c>
      <c r="D109" s="96">
        <v>67834</v>
      </c>
      <c r="E109" s="107" t="str">
        <f t="shared" si="9"/>
        <v>6</v>
      </c>
      <c r="F109">
        <f t="shared" si="10"/>
        <v>13</v>
      </c>
      <c r="H109" t="str">
        <f t="shared" si="11"/>
        <v>Försvar och samhällets krisberedskap</v>
      </c>
      <c r="I109" t="str">
        <f t="shared" si="7"/>
        <v>12 Försvarsunderrättelsedomstolen</v>
      </c>
      <c r="K109" t="str">
        <f t="shared" si="12"/>
        <v>Myndigheten för Totalförsvarsanalys</v>
      </c>
      <c r="L109">
        <f t="shared" si="13"/>
        <v>6.5099808061420346</v>
      </c>
      <c r="M109">
        <f t="shared" si="8"/>
        <v>0.54249840051183618</v>
      </c>
    </row>
    <row r="110" spans="1:13" x14ac:dyDescent="0.35">
      <c r="A110" t="s">
        <v>1544</v>
      </c>
      <c r="B110" s="95" t="s">
        <v>4</v>
      </c>
      <c r="C110" s="95" t="s">
        <v>843</v>
      </c>
      <c r="D110" s="96">
        <v>6446720</v>
      </c>
      <c r="E110" s="107" t="str">
        <f t="shared" si="9"/>
        <v>6</v>
      </c>
      <c r="F110">
        <f t="shared" si="10"/>
        <v>2</v>
      </c>
      <c r="H110" t="str">
        <f t="shared" si="11"/>
        <v>Försvar och samhällets krisberedskap</v>
      </c>
      <c r="I110" t="str">
        <f t="shared" si="7"/>
        <v>12 Försvarsunderrättelsedomstolen</v>
      </c>
      <c r="K110" t="str">
        <f t="shared" si="12"/>
        <v>Samhällets krisberedskap</v>
      </c>
      <c r="L110">
        <f t="shared" si="13"/>
        <v>618.68714011516317</v>
      </c>
      <c r="M110">
        <f t="shared" si="8"/>
        <v>51.5572616762636</v>
      </c>
    </row>
    <row r="111" spans="1:13" x14ac:dyDescent="0.35">
      <c r="A111" t="s">
        <v>1544</v>
      </c>
      <c r="B111" s="95" t="s">
        <v>4</v>
      </c>
      <c r="C111" s="95" t="s">
        <v>844</v>
      </c>
      <c r="D111" s="96">
        <v>1800217</v>
      </c>
      <c r="E111" s="107" t="str">
        <f t="shared" si="9"/>
        <v>6</v>
      </c>
      <c r="F111">
        <f t="shared" si="10"/>
        <v>1</v>
      </c>
      <c r="H111" t="str">
        <f t="shared" si="11"/>
        <v>Försvar och samhällets krisberedskap</v>
      </c>
      <c r="I111" t="str">
        <f t="shared" si="7"/>
        <v>12 Försvarsunderrättelsedomstolen</v>
      </c>
      <c r="K111" t="str">
        <f t="shared" si="12"/>
        <v>Kustbevakningen</v>
      </c>
      <c r="L111">
        <f t="shared" si="13"/>
        <v>172.76554702495201</v>
      </c>
      <c r="M111">
        <f t="shared" si="8"/>
        <v>14.397128918746001</v>
      </c>
    </row>
    <row r="112" spans="1:13" x14ac:dyDescent="0.35">
      <c r="A112" t="s">
        <v>1544</v>
      </c>
      <c r="B112" s="95" t="s">
        <v>4</v>
      </c>
      <c r="C112" s="95" t="s">
        <v>845</v>
      </c>
      <c r="D112" s="96">
        <v>506850</v>
      </c>
      <c r="E112" s="107" t="str">
        <f t="shared" si="9"/>
        <v>6</v>
      </c>
      <c r="F112">
        <f t="shared" si="10"/>
        <v>2</v>
      </c>
      <c r="H112" t="str">
        <f t="shared" si="11"/>
        <v>Försvar och samhällets krisberedskap</v>
      </c>
      <c r="I112" t="str">
        <f t="shared" si="7"/>
        <v>12 Försvarsunderrättelsedomstolen</v>
      </c>
      <c r="K112" t="str">
        <f t="shared" si="12"/>
        <v>Förebyggande åtgärder mot jordskred och andra naturolyckor</v>
      </c>
      <c r="L112">
        <f t="shared" si="13"/>
        <v>48.642034548944338</v>
      </c>
      <c r="M112">
        <f t="shared" si="8"/>
        <v>4.0535028790786951</v>
      </c>
    </row>
    <row r="113" spans="1:13" x14ac:dyDescent="0.35">
      <c r="A113" t="s">
        <v>1544</v>
      </c>
      <c r="B113" s="95" t="s">
        <v>4</v>
      </c>
      <c r="C113" s="95" t="s">
        <v>846</v>
      </c>
      <c r="D113" s="96">
        <v>27580</v>
      </c>
      <c r="E113" s="107" t="str">
        <f t="shared" si="9"/>
        <v>6</v>
      </c>
      <c r="F113">
        <f t="shared" si="10"/>
        <v>3</v>
      </c>
      <c r="H113" t="str">
        <f t="shared" si="11"/>
        <v>Försvar och samhällets krisberedskap</v>
      </c>
      <c r="I113" t="str">
        <f t="shared" si="7"/>
        <v>12 Försvarsunderrättelsedomstolen</v>
      </c>
      <c r="K113" t="str">
        <f t="shared" si="12"/>
        <v>Ersättning för räddningstjänst m.m.</v>
      </c>
      <c r="L113">
        <f t="shared" si="13"/>
        <v>2.6468330134357005</v>
      </c>
      <c r="M113">
        <f t="shared" si="8"/>
        <v>0.22056941778630837</v>
      </c>
    </row>
    <row r="114" spans="1:13" x14ac:dyDescent="0.35">
      <c r="A114" t="s">
        <v>1544</v>
      </c>
      <c r="B114" s="95" t="s">
        <v>4</v>
      </c>
      <c r="C114" s="95" t="s">
        <v>847</v>
      </c>
      <c r="D114" s="96">
        <v>1734608</v>
      </c>
      <c r="E114" s="107" t="str">
        <f t="shared" si="9"/>
        <v>6</v>
      </c>
      <c r="F114">
        <f t="shared" si="10"/>
        <v>4</v>
      </c>
      <c r="H114" t="str">
        <f t="shared" si="11"/>
        <v>Försvar och samhällets krisberedskap</v>
      </c>
      <c r="I114" t="str">
        <f t="shared" si="7"/>
        <v>12 Försvarsunderrättelsedomstolen</v>
      </c>
      <c r="K114" t="str">
        <f t="shared" si="12"/>
        <v>Krisberedskap</v>
      </c>
      <c r="L114">
        <f t="shared" si="13"/>
        <v>166.46909788867563</v>
      </c>
      <c r="M114">
        <f t="shared" si="8"/>
        <v>13.872424824056303</v>
      </c>
    </row>
    <row r="115" spans="1:13" x14ac:dyDescent="0.35">
      <c r="A115" t="s">
        <v>1544</v>
      </c>
      <c r="B115" s="95" t="s">
        <v>4</v>
      </c>
      <c r="C115" s="95" t="s">
        <v>848</v>
      </c>
      <c r="D115" s="96">
        <v>426671</v>
      </c>
      <c r="E115" s="107" t="str">
        <f t="shared" si="9"/>
        <v>6</v>
      </c>
      <c r="F115">
        <f t="shared" si="10"/>
        <v>5</v>
      </c>
      <c r="H115" t="str">
        <f t="shared" si="11"/>
        <v>Försvar och samhällets krisberedskap</v>
      </c>
      <c r="I115" t="str">
        <f t="shared" si="7"/>
        <v>12 Försvarsunderrättelsedomstolen</v>
      </c>
      <c r="K115" t="str">
        <f t="shared" si="12"/>
        <v>Ersättning till SOS Alarm Sverige AB för alarmeringstjänst enligt avtal</v>
      </c>
      <c r="L115">
        <f t="shared" si="13"/>
        <v>40.947312859884839</v>
      </c>
      <c r="M115">
        <f t="shared" si="8"/>
        <v>3.4122760716570699</v>
      </c>
    </row>
    <row r="116" spans="1:13" x14ac:dyDescent="0.35">
      <c r="A116" t="s">
        <v>1544</v>
      </c>
      <c r="B116" s="95" t="s">
        <v>4</v>
      </c>
      <c r="C116" s="95" t="s">
        <v>849</v>
      </c>
      <c r="D116" s="96">
        <v>1714914</v>
      </c>
      <c r="E116" s="107" t="str">
        <f t="shared" si="9"/>
        <v>6</v>
      </c>
      <c r="F116">
        <f t="shared" si="10"/>
        <v>6</v>
      </c>
      <c r="H116" t="str">
        <f t="shared" si="11"/>
        <v>Försvar och samhällets krisberedskap</v>
      </c>
      <c r="I116" t="str">
        <f t="shared" si="7"/>
        <v>12 Försvarsunderrättelsedomstolen</v>
      </c>
      <c r="K116" t="str">
        <f t="shared" si="12"/>
        <v>Myndigheten för samhällsskydd och beredskap</v>
      </c>
      <c r="L116">
        <f t="shared" si="13"/>
        <v>164.57907869481767</v>
      </c>
      <c r="M116">
        <f t="shared" si="8"/>
        <v>13.714923224568139</v>
      </c>
    </row>
    <row r="117" spans="1:13" x14ac:dyDescent="0.35">
      <c r="A117" t="s">
        <v>1544</v>
      </c>
      <c r="B117" s="95" t="s">
        <v>4</v>
      </c>
      <c r="C117" s="95" t="s">
        <v>850</v>
      </c>
      <c r="D117" s="96">
        <v>51378</v>
      </c>
      <c r="E117" s="107" t="str">
        <f t="shared" si="9"/>
        <v>6</v>
      </c>
      <c r="F117">
        <f t="shared" si="10"/>
        <v>7</v>
      </c>
      <c r="H117" t="str">
        <f t="shared" si="11"/>
        <v>Försvar och samhällets krisberedskap</v>
      </c>
      <c r="I117" t="str">
        <f t="shared" si="7"/>
        <v>12 Försvarsunderrättelsedomstolen</v>
      </c>
      <c r="K117" t="str">
        <f t="shared" si="12"/>
        <v>Statens haverikommission</v>
      </c>
      <c r="L117">
        <f t="shared" si="13"/>
        <v>4.930710172744722</v>
      </c>
      <c r="M117">
        <f t="shared" si="8"/>
        <v>0.41089251439539348</v>
      </c>
    </row>
    <row r="118" spans="1:13" x14ac:dyDescent="0.35">
      <c r="A118" t="s">
        <v>1544</v>
      </c>
      <c r="B118" s="93" t="s">
        <v>4</v>
      </c>
      <c r="C118" s="93" t="s">
        <v>851</v>
      </c>
      <c r="D118" s="94">
        <v>148703</v>
      </c>
      <c r="E118" s="107" t="str">
        <f t="shared" si="9"/>
        <v>6</v>
      </c>
      <c r="F118">
        <f t="shared" si="10"/>
        <v>8</v>
      </c>
      <c r="G118" t="s">
        <v>1536</v>
      </c>
      <c r="H118" t="str">
        <f t="shared" si="11"/>
        <v>Försvar och samhällets krisberedskap</v>
      </c>
      <c r="I118" t="str">
        <f t="shared" si="7"/>
        <v>8 Myndigheten för psykologiskt försvar</v>
      </c>
      <c r="K118" t="str">
        <f t="shared" si="12"/>
        <v>Myndigheten för psykologiskt försvar</v>
      </c>
      <c r="L118">
        <f t="shared" si="13"/>
        <v>14.270921305182341</v>
      </c>
      <c r="M118">
        <f t="shared" si="8"/>
        <v>1.1892434420985285</v>
      </c>
    </row>
    <row r="119" spans="1:13" x14ac:dyDescent="0.35">
      <c r="A119" t="s">
        <v>1544</v>
      </c>
      <c r="B119" s="95" t="s">
        <v>4</v>
      </c>
      <c r="C119" s="95" t="s">
        <v>852</v>
      </c>
      <c r="D119" s="96">
        <v>35799</v>
      </c>
      <c r="E119" s="107" t="str">
        <f t="shared" si="9"/>
        <v>6</v>
      </c>
      <c r="F119">
        <f t="shared" si="10"/>
        <v>9</v>
      </c>
      <c r="H119" t="str">
        <f t="shared" si="11"/>
        <v>Försvar och samhällets krisberedskap</v>
      </c>
      <c r="I119" t="str">
        <f t="shared" si="7"/>
        <v>8 Myndigheten för psykologiskt försvar</v>
      </c>
      <c r="K119" t="str">
        <f t="shared" si="12"/>
        <v>Rakel Generation 2</v>
      </c>
      <c r="L119">
        <f t="shared" si="13"/>
        <v>3.4356046065259118</v>
      </c>
      <c r="M119">
        <f t="shared" si="8"/>
        <v>0.28630038387715934</v>
      </c>
    </row>
    <row r="120" spans="1:13" x14ac:dyDescent="0.35">
      <c r="A120" t="s">
        <v>1544</v>
      </c>
      <c r="B120" s="93" t="s">
        <v>4</v>
      </c>
      <c r="C120" s="93" t="s">
        <v>853</v>
      </c>
      <c r="D120" s="94">
        <v>517699</v>
      </c>
      <c r="E120" s="107" t="str">
        <f t="shared" si="9"/>
        <v>6</v>
      </c>
      <c r="F120">
        <f t="shared" si="10"/>
        <v>3</v>
      </c>
      <c r="G120" t="s">
        <v>1536</v>
      </c>
      <c r="H120" t="str">
        <f t="shared" si="11"/>
        <v>Försvar och samhällets krisberedskap</v>
      </c>
      <c r="I120" t="str">
        <f t="shared" si="7"/>
        <v>3 Strålsäkerhet</v>
      </c>
      <c r="K120" t="str">
        <f t="shared" si="12"/>
        <v>Strålsäkerhet</v>
      </c>
      <c r="L120">
        <f t="shared" si="13"/>
        <v>49.683205374280227</v>
      </c>
      <c r="M120">
        <f t="shared" si="8"/>
        <v>4.1402671145233523</v>
      </c>
    </row>
    <row r="121" spans="1:13" x14ac:dyDescent="0.35">
      <c r="A121" t="s">
        <v>1544</v>
      </c>
      <c r="B121" s="93" t="s">
        <v>4</v>
      </c>
      <c r="C121" s="93" t="s">
        <v>854</v>
      </c>
      <c r="D121" s="94">
        <v>517699</v>
      </c>
      <c r="E121" s="107" t="str">
        <f t="shared" si="9"/>
        <v>6</v>
      </c>
      <c r="F121">
        <f t="shared" si="10"/>
        <v>1</v>
      </c>
      <c r="G121" t="s">
        <v>1536</v>
      </c>
      <c r="H121" t="str">
        <f t="shared" si="11"/>
        <v>Försvar och samhällets krisberedskap</v>
      </c>
      <c r="I121" t="str">
        <f t="shared" si="7"/>
        <v>1 Strålsäkerhetsmyndigheten</v>
      </c>
      <c r="K121" t="str">
        <f t="shared" si="12"/>
        <v>Strålsäkerhetsmyndigheten</v>
      </c>
      <c r="L121">
        <f t="shared" si="13"/>
        <v>49.683205374280227</v>
      </c>
      <c r="M121">
        <f t="shared" si="8"/>
        <v>4.1402671145233523</v>
      </c>
    </row>
    <row r="122" spans="1:13" x14ac:dyDescent="0.35">
      <c r="A122" t="s">
        <v>1544</v>
      </c>
      <c r="B122" s="95" t="s">
        <v>1495</v>
      </c>
      <c r="C122" s="95" t="s">
        <v>855</v>
      </c>
      <c r="D122" s="96">
        <v>48630129</v>
      </c>
      <c r="E122" s="107" t="str">
        <f t="shared" si="9"/>
        <v>7</v>
      </c>
      <c r="F122" t="str">
        <f t="shared" si="10"/>
        <v/>
      </c>
      <c r="H122" t="str">
        <f t="shared" si="11"/>
        <v>Internationellt bistånd</v>
      </c>
      <c r="I122" t="str">
        <f t="shared" si="7"/>
        <v/>
      </c>
      <c r="K122" t="str">
        <f t="shared" si="12"/>
        <v>bistånd</v>
      </c>
      <c r="L122">
        <f t="shared" si="13"/>
        <v>4666.9989443378117</v>
      </c>
      <c r="M122">
        <f t="shared" si="8"/>
        <v>388.91657869481764</v>
      </c>
    </row>
    <row r="123" spans="1:13" x14ac:dyDescent="0.35">
      <c r="A123" t="s">
        <v>1544</v>
      </c>
      <c r="B123" s="95" t="s">
        <v>4</v>
      </c>
      <c r="C123" s="95" t="s">
        <v>856</v>
      </c>
      <c r="D123" s="96">
        <v>48630129</v>
      </c>
      <c r="E123" s="107" t="str">
        <f t="shared" si="9"/>
        <v>7</v>
      </c>
      <c r="F123">
        <f t="shared" si="10"/>
        <v>1</v>
      </c>
      <c r="H123" t="str">
        <f t="shared" si="11"/>
        <v>Internationellt bistånd</v>
      </c>
      <c r="I123" t="str">
        <f t="shared" si="7"/>
        <v>Internationellt bistånd</v>
      </c>
      <c r="K123" t="str">
        <f t="shared" si="12"/>
        <v>Internationellt utvecklingssamarbete</v>
      </c>
      <c r="L123">
        <f t="shared" si="13"/>
        <v>4666.9989443378117</v>
      </c>
      <c r="M123">
        <f t="shared" si="8"/>
        <v>388.91657869481764</v>
      </c>
    </row>
    <row r="124" spans="1:13" x14ac:dyDescent="0.35">
      <c r="A124" t="s">
        <v>1544</v>
      </c>
      <c r="B124" s="95" t="s">
        <v>4</v>
      </c>
      <c r="C124" s="95" t="s">
        <v>857</v>
      </c>
      <c r="D124" s="96">
        <v>46639119</v>
      </c>
      <c r="E124" s="107" t="str">
        <f t="shared" si="9"/>
        <v>7</v>
      </c>
      <c r="F124">
        <f t="shared" si="10"/>
        <v>1</v>
      </c>
      <c r="H124" t="str">
        <f t="shared" si="11"/>
        <v>Internationellt bistånd</v>
      </c>
      <c r="I124" t="str">
        <f t="shared" si="7"/>
        <v>Internationellt bistånd</v>
      </c>
      <c r="K124" t="str">
        <f t="shared" si="12"/>
        <v>Biståndsverksamhet</v>
      </c>
      <c r="L124">
        <f t="shared" si="13"/>
        <v>4475.9231285988481</v>
      </c>
      <c r="M124">
        <f t="shared" si="8"/>
        <v>372.993594049904</v>
      </c>
    </row>
    <row r="125" spans="1:13" x14ac:dyDescent="0.35">
      <c r="A125" t="s">
        <v>1544</v>
      </c>
      <c r="B125" s="95" t="s">
        <v>4</v>
      </c>
      <c r="C125" s="95" t="s">
        <v>858</v>
      </c>
      <c r="D125" s="96">
        <v>1690200</v>
      </c>
      <c r="E125" s="107" t="str">
        <f t="shared" si="9"/>
        <v>7</v>
      </c>
      <c r="F125">
        <f t="shared" si="10"/>
        <v>2</v>
      </c>
      <c r="H125" t="str">
        <f t="shared" si="11"/>
        <v>Internationellt bistånd</v>
      </c>
      <c r="I125" t="str">
        <f t="shared" si="7"/>
        <v>Internationellt bistånd</v>
      </c>
      <c r="K125" t="str">
        <f t="shared" si="12"/>
        <v>Styrelsen för internationellt utvecklingssamarbete (Sida)</v>
      </c>
      <c r="L125">
        <f t="shared" si="13"/>
        <v>162.20729366602689</v>
      </c>
      <c r="M125">
        <f t="shared" si="8"/>
        <v>13.517274472168907</v>
      </c>
    </row>
    <row r="126" spans="1:13" x14ac:dyDescent="0.35">
      <c r="A126" t="s">
        <v>1544</v>
      </c>
      <c r="B126" s="95" t="s">
        <v>4</v>
      </c>
      <c r="C126" s="95" t="s">
        <v>859</v>
      </c>
      <c r="D126" s="96">
        <v>17320</v>
      </c>
      <c r="E126" s="107" t="str">
        <f t="shared" si="9"/>
        <v>7</v>
      </c>
      <c r="F126">
        <f t="shared" si="10"/>
        <v>3</v>
      </c>
      <c r="H126" t="str">
        <f t="shared" si="11"/>
        <v>Internationellt bistånd</v>
      </c>
      <c r="I126" t="str">
        <f t="shared" si="7"/>
        <v>Internationellt bistånd</v>
      </c>
      <c r="K126" t="str">
        <f t="shared" si="12"/>
        <v>Nordiska Afrikainstitutet</v>
      </c>
      <c r="L126">
        <f t="shared" si="13"/>
        <v>1.6621880998080614</v>
      </c>
      <c r="M126">
        <f t="shared" si="8"/>
        <v>0.1385156749840051</v>
      </c>
    </row>
    <row r="127" spans="1:13" x14ac:dyDescent="0.35">
      <c r="A127" t="s">
        <v>1544</v>
      </c>
      <c r="B127" s="95" t="s">
        <v>4</v>
      </c>
      <c r="C127" s="95" t="s">
        <v>860</v>
      </c>
      <c r="D127" s="96">
        <v>210633</v>
      </c>
      <c r="E127" s="107" t="str">
        <f t="shared" si="9"/>
        <v>7</v>
      </c>
      <c r="F127">
        <f t="shared" si="10"/>
        <v>4</v>
      </c>
      <c r="H127" t="str">
        <f t="shared" si="11"/>
        <v>Internationellt bistånd</v>
      </c>
      <c r="I127" t="str">
        <f t="shared" si="7"/>
        <v>Internationellt bistånd</v>
      </c>
      <c r="K127" t="str">
        <f t="shared" si="12"/>
        <v>Folke Bernadotteakademin</v>
      </c>
      <c r="L127">
        <f t="shared" si="13"/>
        <v>20.214299424184262</v>
      </c>
      <c r="M127">
        <f t="shared" si="8"/>
        <v>1.6845249520153551</v>
      </c>
    </row>
    <row r="128" spans="1:13" x14ac:dyDescent="0.35">
      <c r="A128" t="s">
        <v>1544</v>
      </c>
      <c r="B128" s="93" t="s">
        <v>4</v>
      </c>
      <c r="C128" s="93" t="s">
        <v>861</v>
      </c>
      <c r="D128" s="94">
        <v>50000</v>
      </c>
      <c r="E128" s="107" t="str">
        <f t="shared" si="9"/>
        <v>7</v>
      </c>
      <c r="F128">
        <f t="shared" si="10"/>
        <v>5</v>
      </c>
      <c r="G128" t="s">
        <v>1536</v>
      </c>
      <c r="H128" t="str">
        <f t="shared" si="11"/>
        <v>Internationellt bistånd</v>
      </c>
      <c r="I128" t="str">
        <f t="shared" si="7"/>
        <v>5 Riksrevisionen: Internationellt utvecklingssamarbete</v>
      </c>
      <c r="K128" t="str">
        <f t="shared" si="12"/>
        <v>Riksrevisionen: Internationellt utvecklingssamarbete</v>
      </c>
      <c r="L128">
        <f t="shared" si="13"/>
        <v>4.7984644913627639</v>
      </c>
      <c r="M128">
        <f t="shared" si="8"/>
        <v>0.39987204094689699</v>
      </c>
    </row>
    <row r="129" spans="1:13" x14ac:dyDescent="0.35">
      <c r="A129" t="s">
        <v>1544</v>
      </c>
      <c r="B129" s="95" t="s">
        <v>4</v>
      </c>
      <c r="C129" s="95" t="s">
        <v>862</v>
      </c>
      <c r="D129" s="96">
        <v>22857</v>
      </c>
      <c r="E129" s="107" t="str">
        <f t="shared" si="9"/>
        <v>7</v>
      </c>
      <c r="F129">
        <f t="shared" si="10"/>
        <v>6</v>
      </c>
      <c r="H129" t="str">
        <f t="shared" si="11"/>
        <v>Internationellt bistånd</v>
      </c>
      <c r="I129" t="str">
        <f t="shared" si="7"/>
        <v>5 Riksrevisionen: Internationellt utvecklingssamarbete</v>
      </c>
      <c r="K129" t="str">
        <f t="shared" si="12"/>
        <v>Utvärdering av internationellt bistånd</v>
      </c>
      <c r="L129">
        <f t="shared" si="13"/>
        <v>2.193570057581574</v>
      </c>
      <c r="M129">
        <f t="shared" si="8"/>
        <v>0.18279750479846449</v>
      </c>
    </row>
    <row r="130" spans="1:13" x14ac:dyDescent="0.35">
      <c r="A130" t="s">
        <v>1544</v>
      </c>
      <c r="B130" s="95" t="s">
        <v>1496</v>
      </c>
      <c r="C130" s="95" t="s">
        <v>863</v>
      </c>
      <c r="D130" s="96">
        <v>13808274</v>
      </c>
      <c r="E130" s="107" t="str">
        <f t="shared" si="9"/>
        <v>8</v>
      </c>
      <c r="F130" t="str">
        <f t="shared" si="10"/>
        <v/>
      </c>
      <c r="H130" t="str">
        <f t="shared" si="11"/>
        <v>Migration</v>
      </c>
      <c r="I130" t="str">
        <f t="shared" si="7"/>
        <v/>
      </c>
      <c r="K130" t="str">
        <f t="shared" si="12"/>
        <v>Migration</v>
      </c>
      <c r="L130">
        <f t="shared" si="13"/>
        <v>1325.1702495201534</v>
      </c>
      <c r="M130">
        <f t="shared" si="8"/>
        <v>110.43085412667945</v>
      </c>
    </row>
    <row r="131" spans="1:13" x14ac:dyDescent="0.35">
      <c r="A131" t="s">
        <v>1544</v>
      </c>
      <c r="B131" s="95" t="s">
        <v>4</v>
      </c>
      <c r="C131" s="95" t="s">
        <v>864</v>
      </c>
      <c r="D131" s="96">
        <v>4734916</v>
      </c>
      <c r="E131" s="107" t="str">
        <f t="shared" si="9"/>
        <v>8</v>
      </c>
      <c r="F131">
        <f t="shared" si="10"/>
        <v>1</v>
      </c>
      <c r="H131" t="str">
        <f t="shared" si="11"/>
        <v>Migration</v>
      </c>
      <c r="I131" t="str">
        <f t="shared" si="7"/>
        <v>Migration</v>
      </c>
      <c r="K131" t="str">
        <f t="shared" si="12"/>
        <v>Migrationsverket</v>
      </c>
      <c r="L131">
        <f t="shared" si="13"/>
        <v>454.40652591170823</v>
      </c>
      <c r="M131">
        <f t="shared" si="8"/>
        <v>37.86721049264235</v>
      </c>
    </row>
    <row r="132" spans="1:13" x14ac:dyDescent="0.35">
      <c r="A132" t="s">
        <v>1544</v>
      </c>
      <c r="B132" s="95" t="s">
        <v>4</v>
      </c>
      <c r="C132" s="95" t="s">
        <v>865</v>
      </c>
      <c r="D132" s="96">
        <v>6892000</v>
      </c>
      <c r="E132" s="107" t="str">
        <f t="shared" si="9"/>
        <v>8</v>
      </c>
      <c r="F132">
        <f t="shared" si="10"/>
        <v>2</v>
      </c>
      <c r="H132" t="str">
        <f t="shared" si="11"/>
        <v>Migration</v>
      </c>
      <c r="I132" t="str">
        <f t="shared" si="7"/>
        <v>Migration</v>
      </c>
      <c r="K132" t="str">
        <f t="shared" si="12"/>
        <v>Ersättningar och bostadskostnader</v>
      </c>
      <c r="L132">
        <f t="shared" si="13"/>
        <v>661.42034548944343</v>
      </c>
      <c r="M132">
        <f t="shared" si="8"/>
        <v>55.118362124120289</v>
      </c>
    </row>
    <row r="133" spans="1:13" x14ac:dyDescent="0.35">
      <c r="A133" t="s">
        <v>1544</v>
      </c>
      <c r="B133" s="95" t="s">
        <v>4</v>
      </c>
      <c r="C133" s="95" t="s">
        <v>866</v>
      </c>
      <c r="D133" s="96">
        <v>151013</v>
      </c>
      <c r="E133" s="107" t="str">
        <f t="shared" si="9"/>
        <v>8</v>
      </c>
      <c r="F133">
        <f t="shared" si="10"/>
        <v>3</v>
      </c>
      <c r="H133" t="str">
        <f t="shared" si="11"/>
        <v>Migration</v>
      </c>
      <c r="I133" t="str">
        <f t="shared" si="7"/>
        <v>Migration</v>
      </c>
      <c r="K133" t="str">
        <f t="shared" si="12"/>
        <v>Migrationspolitiska åtgärder</v>
      </c>
      <c r="L133">
        <f t="shared" si="13"/>
        <v>14.492610364683301</v>
      </c>
      <c r="M133">
        <f t="shared" si="8"/>
        <v>1.2077175303902752</v>
      </c>
    </row>
    <row r="134" spans="1:13" x14ac:dyDescent="0.35">
      <c r="A134" t="s">
        <v>1544</v>
      </c>
      <c r="B134" s="95" t="s">
        <v>4</v>
      </c>
      <c r="C134" s="95" t="s">
        <v>867</v>
      </c>
      <c r="D134" s="96">
        <v>839291</v>
      </c>
      <c r="E134" s="107" t="str">
        <f t="shared" si="9"/>
        <v>8</v>
      </c>
      <c r="F134">
        <f t="shared" si="10"/>
        <v>4</v>
      </c>
      <c r="H134" t="str">
        <f t="shared" si="11"/>
        <v>Migration</v>
      </c>
      <c r="I134" t="str">
        <f t="shared" si="7"/>
        <v>Migration</v>
      </c>
      <c r="K134" t="str">
        <f t="shared" si="12"/>
        <v>Domstolsprövning i utlänningsmål</v>
      </c>
      <c r="L134">
        <f t="shared" si="13"/>
        <v>80.546161228406916</v>
      </c>
      <c r="M134">
        <f t="shared" si="8"/>
        <v>6.7121801023672427</v>
      </c>
    </row>
    <row r="135" spans="1:13" x14ac:dyDescent="0.35">
      <c r="A135" t="s">
        <v>1544</v>
      </c>
      <c r="B135" s="95" t="s">
        <v>4</v>
      </c>
      <c r="C135" s="95" t="s">
        <v>868</v>
      </c>
      <c r="D135" s="96">
        <v>200800</v>
      </c>
      <c r="E135" s="107" t="str">
        <f t="shared" si="9"/>
        <v>8</v>
      </c>
      <c r="F135">
        <f t="shared" si="10"/>
        <v>5</v>
      </c>
      <c r="H135" t="str">
        <f t="shared" si="11"/>
        <v>Migration</v>
      </c>
      <c r="I135" t="str">
        <f t="shared" si="7"/>
        <v>Migration</v>
      </c>
      <c r="K135" t="str">
        <f t="shared" si="12"/>
        <v>Rättsliga biträden m.m. vid domstolsprövning i utlänningsmål</v>
      </c>
      <c r="L135">
        <f t="shared" si="13"/>
        <v>19.27063339731286</v>
      </c>
      <c r="M135">
        <f t="shared" si="8"/>
        <v>1.6058861164427383</v>
      </c>
    </row>
    <row r="136" spans="1:13" x14ac:dyDescent="0.35">
      <c r="A136" t="s">
        <v>1544</v>
      </c>
      <c r="B136" s="95" t="s">
        <v>4</v>
      </c>
      <c r="C136" s="95" t="s">
        <v>869</v>
      </c>
      <c r="D136" s="96">
        <v>264602</v>
      </c>
      <c r="E136" s="107" t="str">
        <f t="shared" si="9"/>
        <v>8</v>
      </c>
      <c r="F136">
        <f t="shared" si="10"/>
        <v>6</v>
      </c>
      <c r="H136" t="str">
        <f t="shared" si="11"/>
        <v>Migration</v>
      </c>
      <c r="I136" t="str">
        <f t="shared" si="7"/>
        <v>Migration</v>
      </c>
      <c r="K136" t="str">
        <f t="shared" si="12"/>
        <v>Offentligt biträde i utlänningsärenden</v>
      </c>
      <c r="L136">
        <f t="shared" si="13"/>
        <v>25.393666026871401</v>
      </c>
      <c r="M136">
        <f t="shared" si="8"/>
        <v>2.1161388355726167</v>
      </c>
    </row>
    <row r="137" spans="1:13" x14ac:dyDescent="0.35">
      <c r="A137" t="s">
        <v>1544</v>
      </c>
      <c r="B137" s="93" t="s">
        <v>4</v>
      </c>
      <c r="C137" s="93" t="s">
        <v>870</v>
      </c>
      <c r="D137" s="94">
        <v>325202</v>
      </c>
      <c r="E137" s="107" t="str">
        <f t="shared" si="9"/>
        <v>8</v>
      </c>
      <c r="F137">
        <f t="shared" si="10"/>
        <v>7</v>
      </c>
      <c r="G137" t="s">
        <v>1536</v>
      </c>
      <c r="H137" t="str">
        <f t="shared" si="11"/>
        <v>Migration</v>
      </c>
      <c r="I137" t="str">
        <f t="shared" si="7"/>
        <v>7 Utresor för avvisade och utvisade</v>
      </c>
      <c r="K137" t="str">
        <f t="shared" si="12"/>
        <v>Utresor för avvisade och utvisade</v>
      </c>
      <c r="L137">
        <f t="shared" si="13"/>
        <v>31.209404990403073</v>
      </c>
      <c r="M137">
        <f t="shared" si="8"/>
        <v>2.6007837492002559</v>
      </c>
    </row>
    <row r="138" spans="1:13" x14ac:dyDescent="0.35">
      <c r="A138" t="s">
        <v>1544</v>
      </c>
      <c r="B138" s="93" t="s">
        <v>4</v>
      </c>
      <c r="C138" s="93" t="s">
        <v>871</v>
      </c>
      <c r="D138" s="94">
        <v>400450</v>
      </c>
      <c r="E138" s="107" t="str">
        <f t="shared" si="9"/>
        <v>8</v>
      </c>
      <c r="F138">
        <f t="shared" si="10"/>
        <v>8</v>
      </c>
      <c r="G138" t="s">
        <v>1536</v>
      </c>
      <c r="H138" t="str">
        <f t="shared" si="11"/>
        <v>Migration</v>
      </c>
      <c r="I138" t="str">
        <f t="shared" si="7"/>
        <v>8 Från EU-budgeten finansierade insatser för asylsökande och flyktingar</v>
      </c>
      <c r="K138" t="str">
        <f t="shared" si="12"/>
        <v>Från EU-budgeten finansierade insatser för asylsökande och flyktingar</v>
      </c>
      <c r="L138">
        <f t="shared" si="13"/>
        <v>38.430902111324379</v>
      </c>
      <c r="M138">
        <f t="shared" si="8"/>
        <v>3.2025751759436982</v>
      </c>
    </row>
    <row r="139" spans="1:13" x14ac:dyDescent="0.35">
      <c r="A139" t="s">
        <v>1544</v>
      </c>
      <c r="B139" s="95" t="s">
        <v>46</v>
      </c>
      <c r="C139" s="95" t="s">
        <v>47</v>
      </c>
      <c r="D139" s="96">
        <v>110258264</v>
      </c>
      <c r="E139" s="107" t="str">
        <f t="shared" si="9"/>
        <v>9</v>
      </c>
      <c r="F139" t="str">
        <f t="shared" si="10"/>
        <v/>
      </c>
      <c r="H139" t="str">
        <f t="shared" si="11"/>
        <v>Hälsovård, sjukvård och social omsorg</v>
      </c>
      <c r="I139" t="str">
        <f t="shared" ref="I139:I202" si="14">IF(B139="",IF(G139="Sum",C139,IF(I138="",H139,I138)),"")</f>
        <v/>
      </c>
      <c r="K139" t="str">
        <f t="shared" si="12"/>
        <v>sjukvård och social omsorg</v>
      </c>
      <c r="L139">
        <f t="shared" si="13"/>
        <v>10581.407293666027</v>
      </c>
      <c r="M139">
        <f t="shared" si="8"/>
        <v>881.78394113883553</v>
      </c>
    </row>
    <row r="140" spans="1:13" x14ac:dyDescent="0.35">
      <c r="A140" t="s">
        <v>1544</v>
      </c>
      <c r="B140" s="95" t="s">
        <v>4</v>
      </c>
      <c r="C140" s="95" t="s">
        <v>872</v>
      </c>
      <c r="D140" s="96">
        <v>66935522</v>
      </c>
      <c r="E140" s="107" t="str">
        <f t="shared" si="9"/>
        <v>9</v>
      </c>
      <c r="F140">
        <f t="shared" si="10"/>
        <v>1</v>
      </c>
      <c r="H140" t="str">
        <f t="shared" si="11"/>
        <v>Hälsovård, sjukvård och social omsorg</v>
      </c>
      <c r="I140" t="str">
        <f t="shared" si="14"/>
        <v>Hälsovård, sjukvård och social omsorg</v>
      </c>
      <c r="K140" t="str">
        <f t="shared" si="12"/>
        <v>Hälso- och sjukvårdspolitik</v>
      </c>
      <c r="L140">
        <f t="shared" si="13"/>
        <v>6423.7545105566223</v>
      </c>
      <c r="M140">
        <f t="shared" ref="M140:M203" si="15">L140/12</f>
        <v>535.31287587971849</v>
      </c>
    </row>
    <row r="141" spans="1:13" x14ac:dyDescent="0.35">
      <c r="A141" t="s">
        <v>1544</v>
      </c>
      <c r="B141" s="95" t="s">
        <v>4</v>
      </c>
      <c r="C141" s="95" t="s">
        <v>873</v>
      </c>
      <c r="D141" s="96">
        <v>825880</v>
      </c>
      <c r="E141" s="107" t="str">
        <f t="shared" ref="E141:E204" si="16">IF(B141="",E140,B141)</f>
        <v>9</v>
      </c>
      <c r="F141">
        <f t="shared" ref="F141:F204" si="17">IFERROR(LEFT(C141,FIND(" ",C141)-1)*1,"")</f>
        <v>1</v>
      </c>
      <c r="H141" t="str">
        <f t="shared" ref="H141:H204" si="18">IF(B141="",H140,C141)</f>
        <v>Hälsovård, sjukvård och social omsorg</v>
      </c>
      <c r="I141" t="str">
        <f t="shared" si="14"/>
        <v>Hälsovård, sjukvård och social omsorg</v>
      </c>
      <c r="K141" t="str">
        <f t="shared" ref="K141:K204" si="19">IFERROR(RIGHT(C141,LEN(C141)-FIND(" ",C141)),C141)</f>
        <v>Socialstyrelsen</v>
      </c>
      <c r="L141">
        <f t="shared" ref="L141:L204" si="20">D141/$L$3</f>
        <v>79.259117082533592</v>
      </c>
      <c r="M141">
        <f t="shared" si="15"/>
        <v>6.604926423544466</v>
      </c>
    </row>
    <row r="142" spans="1:13" x14ac:dyDescent="0.35">
      <c r="A142" t="s">
        <v>1544</v>
      </c>
      <c r="B142" s="95" t="s">
        <v>4</v>
      </c>
      <c r="C142" s="95" t="s">
        <v>874</v>
      </c>
      <c r="D142" s="96">
        <v>94223</v>
      </c>
      <c r="E142" s="107" t="str">
        <f t="shared" si="16"/>
        <v>9</v>
      </c>
      <c r="F142">
        <f t="shared" si="17"/>
        <v>2</v>
      </c>
      <c r="H142" t="str">
        <f t="shared" si="18"/>
        <v>Hälsovård, sjukvård och social omsorg</v>
      </c>
      <c r="I142" t="str">
        <f t="shared" si="14"/>
        <v>Hälsovård, sjukvård och social omsorg</v>
      </c>
      <c r="K142" t="str">
        <f t="shared" si="19"/>
        <v>Statens beredning för medicinsk och social utvärdering</v>
      </c>
      <c r="L142">
        <f t="shared" si="20"/>
        <v>9.0425143953934732</v>
      </c>
      <c r="M142">
        <f t="shared" si="15"/>
        <v>0.75354286628278944</v>
      </c>
    </row>
    <row r="143" spans="1:13" x14ac:dyDescent="0.35">
      <c r="A143" t="s">
        <v>1544</v>
      </c>
      <c r="B143" s="95" t="s">
        <v>4</v>
      </c>
      <c r="C143" s="95" t="s">
        <v>875</v>
      </c>
      <c r="D143" s="96">
        <v>164580</v>
      </c>
      <c r="E143" s="107" t="str">
        <f t="shared" si="16"/>
        <v>9</v>
      </c>
      <c r="F143">
        <f t="shared" si="17"/>
        <v>3</v>
      </c>
      <c r="H143" t="str">
        <f t="shared" si="18"/>
        <v>Hälsovård, sjukvård och social omsorg</v>
      </c>
      <c r="I143" t="str">
        <f t="shared" si="14"/>
        <v>Hälsovård, sjukvård och social omsorg</v>
      </c>
      <c r="K143" t="str">
        <f t="shared" si="19"/>
        <v>Tandvårds- och läkemedelsförmånsverket</v>
      </c>
      <c r="L143">
        <f t="shared" si="20"/>
        <v>15.794625719769673</v>
      </c>
      <c r="M143">
        <f t="shared" si="15"/>
        <v>1.3162188099808061</v>
      </c>
    </row>
    <row r="144" spans="1:13" x14ac:dyDescent="0.35">
      <c r="A144" t="s">
        <v>1544</v>
      </c>
      <c r="B144" s="95" t="s">
        <v>4</v>
      </c>
      <c r="C144" s="95" t="s">
        <v>876</v>
      </c>
      <c r="D144" s="96">
        <v>8011778</v>
      </c>
      <c r="E144" s="107" t="str">
        <f t="shared" si="16"/>
        <v>9</v>
      </c>
      <c r="F144">
        <f t="shared" si="17"/>
        <v>4</v>
      </c>
      <c r="H144" t="str">
        <f t="shared" si="18"/>
        <v>Hälsovård, sjukvård och social omsorg</v>
      </c>
      <c r="I144" t="str">
        <f t="shared" si="14"/>
        <v>Hälsovård, sjukvård och social omsorg</v>
      </c>
      <c r="K144" t="str">
        <f t="shared" si="19"/>
        <v>Tandvårdsförmåner</v>
      </c>
      <c r="L144">
        <f t="shared" si="20"/>
        <v>768.88464491362765</v>
      </c>
      <c r="M144">
        <f t="shared" si="15"/>
        <v>64.073720409468976</v>
      </c>
    </row>
    <row r="145" spans="1:13" x14ac:dyDescent="0.35">
      <c r="A145" t="s">
        <v>1544</v>
      </c>
      <c r="B145" s="95" t="s">
        <v>4</v>
      </c>
      <c r="C145" s="95" t="s">
        <v>877</v>
      </c>
      <c r="D145" s="96">
        <v>35486000</v>
      </c>
      <c r="E145" s="107" t="str">
        <f t="shared" si="16"/>
        <v>9</v>
      </c>
      <c r="F145">
        <f t="shared" si="17"/>
        <v>5</v>
      </c>
      <c r="H145" t="str">
        <f t="shared" si="18"/>
        <v>Hälsovård, sjukvård och social omsorg</v>
      </c>
      <c r="I145" t="str">
        <f t="shared" si="14"/>
        <v>Hälsovård, sjukvård och social omsorg</v>
      </c>
      <c r="K145" t="str">
        <f t="shared" si="19"/>
        <v>Bidrag för läkemedelsförmånerna</v>
      </c>
      <c r="L145">
        <f t="shared" si="20"/>
        <v>3405.5662188099809</v>
      </c>
      <c r="M145">
        <f t="shared" si="15"/>
        <v>283.79718490083172</v>
      </c>
    </row>
    <row r="146" spans="1:13" x14ac:dyDescent="0.35">
      <c r="A146" t="s">
        <v>1544</v>
      </c>
      <c r="B146" s="95" t="s">
        <v>4</v>
      </c>
      <c r="C146" s="95" t="s">
        <v>878</v>
      </c>
      <c r="D146" s="96">
        <v>11528266</v>
      </c>
      <c r="E146" s="107" t="str">
        <f t="shared" si="16"/>
        <v>9</v>
      </c>
      <c r="F146">
        <f t="shared" si="17"/>
        <v>6</v>
      </c>
      <c r="H146" t="str">
        <f t="shared" si="18"/>
        <v>Hälsovård, sjukvård och social omsorg</v>
      </c>
      <c r="I146" t="str">
        <f t="shared" si="14"/>
        <v>Hälsovård, sjukvård och social omsorg</v>
      </c>
      <c r="K146" t="str">
        <f t="shared" si="19"/>
        <v>Bidrag till folkhälsa och sjukvård</v>
      </c>
      <c r="L146">
        <f t="shared" si="20"/>
        <v>1106.3595009596929</v>
      </c>
      <c r="M146">
        <f t="shared" si="15"/>
        <v>92.19662507997441</v>
      </c>
    </row>
    <row r="147" spans="1:13" x14ac:dyDescent="0.35">
      <c r="A147" t="s">
        <v>1544</v>
      </c>
      <c r="B147" s="95" t="s">
        <v>4</v>
      </c>
      <c r="C147" s="95" t="s">
        <v>879</v>
      </c>
      <c r="D147" s="96">
        <v>690287</v>
      </c>
      <c r="E147" s="107" t="str">
        <f t="shared" si="16"/>
        <v>9</v>
      </c>
      <c r="F147">
        <f t="shared" si="17"/>
        <v>7</v>
      </c>
      <c r="H147" t="str">
        <f t="shared" si="18"/>
        <v>Hälsovård, sjukvård och social omsorg</v>
      </c>
      <c r="I147" t="str">
        <f t="shared" si="14"/>
        <v>Hälsovård, sjukvård och social omsorg</v>
      </c>
      <c r="K147" t="str">
        <f t="shared" si="19"/>
        <v>Sjukvård i internationella förhållanden</v>
      </c>
      <c r="L147">
        <f t="shared" si="20"/>
        <v>66.246353166986566</v>
      </c>
      <c r="M147">
        <f t="shared" si="15"/>
        <v>5.5205294305822141</v>
      </c>
    </row>
    <row r="148" spans="1:13" x14ac:dyDescent="0.35">
      <c r="A148" t="s">
        <v>1544</v>
      </c>
      <c r="B148" s="95" t="s">
        <v>4</v>
      </c>
      <c r="C148" s="95" t="s">
        <v>880</v>
      </c>
      <c r="D148" s="96">
        <v>2250393</v>
      </c>
      <c r="E148" s="107" t="str">
        <f t="shared" si="16"/>
        <v>9</v>
      </c>
      <c r="F148">
        <f t="shared" si="17"/>
        <v>8</v>
      </c>
      <c r="H148" t="str">
        <f t="shared" si="18"/>
        <v>Hälsovård, sjukvård och social omsorg</v>
      </c>
      <c r="I148" t="str">
        <f t="shared" si="14"/>
        <v>Hälsovård, sjukvård och social omsorg</v>
      </c>
      <c r="K148" t="str">
        <f t="shared" si="19"/>
        <v>Bidrag till psykiatri</v>
      </c>
      <c r="L148">
        <f t="shared" si="20"/>
        <v>215.9686180422265</v>
      </c>
      <c r="M148">
        <f t="shared" si="15"/>
        <v>17.997384836852209</v>
      </c>
    </row>
    <row r="149" spans="1:13" x14ac:dyDescent="0.35">
      <c r="A149" t="s">
        <v>1544</v>
      </c>
      <c r="B149" s="95" t="s">
        <v>4</v>
      </c>
      <c r="C149" s="95" t="s">
        <v>881</v>
      </c>
      <c r="D149" s="96">
        <v>159030</v>
      </c>
      <c r="E149" s="107" t="str">
        <f t="shared" si="16"/>
        <v>9</v>
      </c>
      <c r="F149">
        <f t="shared" si="17"/>
        <v>9</v>
      </c>
      <c r="H149" t="str">
        <f t="shared" si="18"/>
        <v>Hälsovård, sjukvård och social omsorg</v>
      </c>
      <c r="I149" t="str">
        <f t="shared" si="14"/>
        <v>Hälsovård, sjukvård och social omsorg</v>
      </c>
      <c r="K149" t="str">
        <f t="shared" si="19"/>
        <v>Läkemedelsverket</v>
      </c>
      <c r="L149">
        <f t="shared" si="20"/>
        <v>15.261996161228407</v>
      </c>
      <c r="M149">
        <f t="shared" si="15"/>
        <v>1.2718330134357005</v>
      </c>
    </row>
    <row r="150" spans="1:13" x14ac:dyDescent="0.35">
      <c r="A150" t="s">
        <v>1544</v>
      </c>
      <c r="B150" s="95" t="s">
        <v>4</v>
      </c>
      <c r="C150" s="95" t="s">
        <v>882</v>
      </c>
      <c r="D150" s="96">
        <v>204421</v>
      </c>
      <c r="E150" s="107" t="str">
        <f t="shared" si="16"/>
        <v>9</v>
      </c>
      <c r="F150">
        <f t="shared" si="17"/>
        <v>10</v>
      </c>
      <c r="H150" t="str">
        <f t="shared" si="18"/>
        <v>Hälsovård, sjukvård och social omsorg</v>
      </c>
      <c r="I150" t="str">
        <f t="shared" si="14"/>
        <v>Hälsovård, sjukvård och social omsorg</v>
      </c>
      <c r="K150" t="str">
        <f t="shared" si="19"/>
        <v>E-hälsomyndigheten</v>
      </c>
      <c r="L150">
        <f t="shared" si="20"/>
        <v>19.618138195777352</v>
      </c>
      <c r="M150">
        <f t="shared" si="15"/>
        <v>1.6348448496481127</v>
      </c>
    </row>
    <row r="151" spans="1:13" x14ac:dyDescent="0.35">
      <c r="A151" t="s">
        <v>1544</v>
      </c>
      <c r="B151" s="93" t="s">
        <v>4</v>
      </c>
      <c r="C151" s="93" t="s">
        <v>883</v>
      </c>
      <c r="D151" s="94">
        <v>4985000</v>
      </c>
      <c r="E151" s="107" t="str">
        <f t="shared" si="16"/>
        <v>9</v>
      </c>
      <c r="F151">
        <f t="shared" si="17"/>
        <v>11</v>
      </c>
      <c r="G151" t="s">
        <v>1536</v>
      </c>
      <c r="H151" t="str">
        <f t="shared" si="18"/>
        <v>Hälsovård, sjukvård och social omsorg</v>
      </c>
      <c r="I151" t="str">
        <f t="shared" si="14"/>
        <v>11 Prestationsbundna insatser för att korta vårdköerna</v>
      </c>
      <c r="K151" t="str">
        <f t="shared" si="19"/>
        <v>Prestationsbundna insatser för att korta vårdköerna</v>
      </c>
      <c r="L151">
        <f t="shared" si="20"/>
        <v>478.40690978886755</v>
      </c>
      <c r="M151">
        <f t="shared" si="15"/>
        <v>39.867242482405629</v>
      </c>
    </row>
    <row r="152" spans="1:13" x14ac:dyDescent="0.35">
      <c r="A152" t="s">
        <v>1544</v>
      </c>
      <c r="B152" s="95" t="s">
        <v>4</v>
      </c>
      <c r="C152" s="95" t="s">
        <v>884</v>
      </c>
      <c r="D152" s="96">
        <v>833885</v>
      </c>
      <c r="E152" s="107" t="str">
        <f t="shared" si="16"/>
        <v>9</v>
      </c>
      <c r="F152">
        <f t="shared" si="17"/>
        <v>12</v>
      </c>
      <c r="H152" t="str">
        <f t="shared" si="18"/>
        <v>Hälsovård, sjukvård och social omsorg</v>
      </c>
      <c r="I152" t="str">
        <f t="shared" si="14"/>
        <v>11 Prestationsbundna insatser för att korta vårdköerna</v>
      </c>
      <c r="K152" t="str">
        <f t="shared" si="19"/>
        <v>Inspektionen för vård och omsorg</v>
      </c>
      <c r="L152">
        <f t="shared" si="20"/>
        <v>80.027351247600762</v>
      </c>
      <c r="M152">
        <f t="shared" si="15"/>
        <v>6.6689459373000632</v>
      </c>
    </row>
    <row r="153" spans="1:13" x14ac:dyDescent="0.35">
      <c r="A153" t="s">
        <v>1544</v>
      </c>
      <c r="B153" s="95" t="s">
        <v>4</v>
      </c>
      <c r="C153" s="95" t="s">
        <v>1552</v>
      </c>
      <c r="D153" s="96">
        <v>39279</v>
      </c>
      <c r="E153" s="107" t="str">
        <f t="shared" si="16"/>
        <v>9</v>
      </c>
      <c r="F153">
        <f t="shared" si="17"/>
        <v>13</v>
      </c>
      <c r="H153" t="str">
        <f t="shared" si="18"/>
        <v>Hälsovård, sjukvård och social omsorg</v>
      </c>
      <c r="I153" t="str">
        <f t="shared" si="14"/>
        <v>11 Prestationsbundna insatser för att korta vårdköerna</v>
      </c>
      <c r="K153" t="str">
        <f t="shared" si="19"/>
        <v>Myndigheten för vård- och omsorgsanalys</v>
      </c>
      <c r="L153">
        <f t="shared" si="20"/>
        <v>3.7695777351247601</v>
      </c>
      <c r="M153">
        <f t="shared" si="15"/>
        <v>0.31413147792706336</v>
      </c>
    </row>
    <row r="154" spans="1:13" x14ac:dyDescent="0.35">
      <c r="A154" t="s">
        <v>1544</v>
      </c>
      <c r="B154" s="95" t="s">
        <v>4</v>
      </c>
      <c r="C154" s="95" t="s">
        <v>1553</v>
      </c>
      <c r="D154" s="96">
        <v>1662500</v>
      </c>
      <c r="E154" s="107" t="str">
        <f t="shared" si="16"/>
        <v>9</v>
      </c>
      <c r="F154">
        <f t="shared" si="17"/>
        <v>14</v>
      </c>
      <c r="H154" t="str">
        <f t="shared" si="18"/>
        <v>Hälsovård, sjukvård och social omsorg</v>
      </c>
      <c r="I154" t="str">
        <f t="shared" si="14"/>
        <v>11 Prestationsbundna insatser för att korta vårdköerna</v>
      </c>
      <c r="K154" t="str">
        <f t="shared" si="19"/>
        <v>Civilt försvar inom hälso- och sjukvård</v>
      </c>
      <c r="L154">
        <f t="shared" si="20"/>
        <v>159.54894433781189</v>
      </c>
      <c r="M154">
        <f t="shared" si="15"/>
        <v>13.295745361484324</v>
      </c>
    </row>
    <row r="155" spans="1:13" x14ac:dyDescent="0.35">
      <c r="A155" t="s">
        <v>1544</v>
      </c>
      <c r="B155" s="95" t="s">
        <v>4</v>
      </c>
      <c r="C155" s="95" t="s">
        <v>885</v>
      </c>
      <c r="D155" s="96">
        <v>1789375</v>
      </c>
      <c r="E155" s="107" t="str">
        <f t="shared" si="16"/>
        <v>9</v>
      </c>
      <c r="F155">
        <f t="shared" si="17"/>
        <v>2</v>
      </c>
      <c r="H155" t="str">
        <f t="shared" si="18"/>
        <v>Hälsovård, sjukvård och social omsorg</v>
      </c>
      <c r="I155" t="str">
        <f t="shared" si="14"/>
        <v>11 Prestationsbundna insatser för att korta vårdköerna</v>
      </c>
      <c r="K155" t="str">
        <f t="shared" si="19"/>
        <v>Folkhälsopolitik</v>
      </c>
      <c r="L155">
        <f t="shared" si="20"/>
        <v>171.7250479846449</v>
      </c>
      <c r="M155">
        <f t="shared" si="15"/>
        <v>14.310420665387076</v>
      </c>
    </row>
    <row r="156" spans="1:13" x14ac:dyDescent="0.35">
      <c r="A156" t="s">
        <v>1544</v>
      </c>
      <c r="B156" s="95" t="s">
        <v>4</v>
      </c>
      <c r="C156" s="95" t="s">
        <v>886</v>
      </c>
      <c r="D156" s="96">
        <v>537312</v>
      </c>
      <c r="E156" s="107" t="str">
        <f t="shared" si="16"/>
        <v>9</v>
      </c>
      <c r="F156">
        <f t="shared" si="17"/>
        <v>1</v>
      </c>
      <c r="H156" t="str">
        <f t="shared" si="18"/>
        <v>Hälsovård, sjukvård och social omsorg</v>
      </c>
      <c r="I156" t="str">
        <f t="shared" si="14"/>
        <v>11 Prestationsbundna insatser för att korta vårdköerna</v>
      </c>
      <c r="K156" t="str">
        <f t="shared" si="19"/>
        <v>Folkhälsomyndigheten</v>
      </c>
      <c r="L156">
        <f t="shared" si="20"/>
        <v>51.565451055662187</v>
      </c>
      <c r="M156">
        <f t="shared" si="15"/>
        <v>4.297120921305182</v>
      </c>
    </row>
    <row r="157" spans="1:13" x14ac:dyDescent="0.35">
      <c r="A157" t="s">
        <v>1544</v>
      </c>
      <c r="B157" s="95" t="s">
        <v>4</v>
      </c>
      <c r="C157" s="95" t="s">
        <v>887</v>
      </c>
      <c r="D157" s="96">
        <v>120500</v>
      </c>
      <c r="E157" s="107" t="str">
        <f t="shared" si="16"/>
        <v>9</v>
      </c>
      <c r="F157">
        <f t="shared" si="17"/>
        <v>2</v>
      </c>
      <c r="H157" t="str">
        <f t="shared" si="18"/>
        <v>Hälsovård, sjukvård och social omsorg</v>
      </c>
      <c r="I157" t="str">
        <f t="shared" si="14"/>
        <v>11 Prestationsbundna insatser för att korta vårdköerna</v>
      </c>
      <c r="K157" t="str">
        <f t="shared" si="19"/>
        <v>Insatser för vaccinberedskap</v>
      </c>
      <c r="L157">
        <f t="shared" si="20"/>
        <v>11.564299424184261</v>
      </c>
      <c r="M157">
        <f t="shared" si="15"/>
        <v>0.9636916186820218</v>
      </c>
    </row>
    <row r="158" spans="1:13" x14ac:dyDescent="0.35">
      <c r="A158" t="s">
        <v>1544</v>
      </c>
      <c r="B158" s="95" t="s">
        <v>4</v>
      </c>
      <c r="C158" s="95" t="s">
        <v>888</v>
      </c>
      <c r="D158" s="96">
        <v>59665</v>
      </c>
      <c r="E158" s="107" t="str">
        <f t="shared" si="16"/>
        <v>9</v>
      </c>
      <c r="F158">
        <f t="shared" si="17"/>
        <v>3</v>
      </c>
      <c r="H158" t="str">
        <f t="shared" si="18"/>
        <v>Hälsovård, sjukvård och social omsorg</v>
      </c>
      <c r="I158" t="str">
        <f t="shared" si="14"/>
        <v>11 Prestationsbundna insatser för att korta vårdköerna</v>
      </c>
      <c r="K158" t="str">
        <f t="shared" si="19"/>
        <v>Bidrag till WHO</v>
      </c>
      <c r="L158">
        <f t="shared" si="20"/>
        <v>5.7260076775431861</v>
      </c>
      <c r="M158">
        <f t="shared" si="15"/>
        <v>0.47716730646193217</v>
      </c>
    </row>
    <row r="159" spans="1:13" x14ac:dyDescent="0.35">
      <c r="A159" t="s">
        <v>1544</v>
      </c>
      <c r="B159" s="93" t="s">
        <v>4</v>
      </c>
      <c r="C159" s="93" t="s">
        <v>889</v>
      </c>
      <c r="D159" s="94">
        <v>150502</v>
      </c>
      <c r="E159" s="107" t="str">
        <f t="shared" si="16"/>
        <v>9</v>
      </c>
      <c r="F159">
        <f t="shared" si="17"/>
        <v>4</v>
      </c>
      <c r="G159" t="s">
        <v>1536</v>
      </c>
      <c r="H159" t="str">
        <f t="shared" si="18"/>
        <v>Hälsovård, sjukvård och social omsorg</v>
      </c>
      <c r="I159" t="str">
        <f t="shared" si="14"/>
        <v>4 Insatser mot hiv/aids och andra smittsamma sjukdomar</v>
      </c>
      <c r="K159" t="str">
        <f t="shared" si="19"/>
        <v>Insatser mot hiv/aids och andra smittsamma sjukdomar</v>
      </c>
      <c r="L159">
        <f t="shared" si="20"/>
        <v>14.443570057581574</v>
      </c>
      <c r="M159">
        <f t="shared" si="15"/>
        <v>1.2036308381317979</v>
      </c>
    </row>
    <row r="160" spans="1:13" x14ac:dyDescent="0.35">
      <c r="A160" t="s">
        <v>1544</v>
      </c>
      <c r="B160" s="95" t="s">
        <v>4</v>
      </c>
      <c r="C160" s="95" t="s">
        <v>890</v>
      </c>
      <c r="D160" s="96">
        <v>90396</v>
      </c>
      <c r="E160" s="107" t="str">
        <f t="shared" si="16"/>
        <v>9</v>
      </c>
      <c r="F160">
        <f t="shared" si="17"/>
        <v>5</v>
      </c>
      <c r="H160" t="str">
        <f t="shared" si="18"/>
        <v>Hälsovård, sjukvård och social omsorg</v>
      </c>
      <c r="I160" t="str">
        <f t="shared" si="14"/>
        <v>4 Insatser mot hiv/aids och andra smittsamma sjukdomar</v>
      </c>
      <c r="K160" t="str">
        <f t="shared" si="19"/>
        <v>Åtgärder avseende alkohol, narkotika, dopning, tobak samt spel</v>
      </c>
      <c r="L160">
        <f t="shared" si="20"/>
        <v>8.6752399232245683</v>
      </c>
      <c r="M160">
        <f t="shared" si="15"/>
        <v>0.72293666026871406</v>
      </c>
    </row>
    <row r="161" spans="1:13" x14ac:dyDescent="0.35">
      <c r="A161" t="s">
        <v>1544</v>
      </c>
      <c r="B161" s="95" t="s">
        <v>4</v>
      </c>
      <c r="C161" s="95" t="s">
        <v>1497</v>
      </c>
      <c r="D161" s="96">
        <v>731000</v>
      </c>
      <c r="E161" s="107" t="str">
        <f t="shared" si="16"/>
        <v>9</v>
      </c>
      <c r="F161">
        <f t="shared" si="17"/>
        <v>6</v>
      </c>
      <c r="H161" t="str">
        <f t="shared" si="18"/>
        <v>Hälsovård, sjukvård och social omsorg</v>
      </c>
      <c r="I161" t="str">
        <f t="shared" si="14"/>
        <v>4 Insatser mot hiv/aids och andra smittsamma sjukdomar</v>
      </c>
      <c r="K161" t="str">
        <f t="shared" si="19"/>
        <v>Stöd till främjande av en aktiv och meningsfull fritid för barn och unga</v>
      </c>
      <c r="L161">
        <f t="shared" si="20"/>
        <v>70.153550863723609</v>
      </c>
      <c r="M161">
        <f t="shared" si="15"/>
        <v>5.8461292386436341</v>
      </c>
    </row>
    <row r="162" spans="1:13" x14ac:dyDescent="0.35">
      <c r="A162" t="s">
        <v>1544</v>
      </c>
      <c r="B162" s="93" t="s">
        <v>4</v>
      </c>
      <c r="C162" s="93" t="s">
        <v>1498</v>
      </c>
      <c r="D162" s="94">
        <v>100000</v>
      </c>
      <c r="E162" s="107" t="str">
        <f t="shared" si="16"/>
        <v>9</v>
      </c>
      <c r="F162">
        <f t="shared" si="17"/>
        <v>7</v>
      </c>
      <c r="G162" t="s">
        <v>1536</v>
      </c>
      <c r="H162" t="str">
        <f t="shared" si="18"/>
        <v>Hälsovård, sjukvård och social omsorg</v>
      </c>
      <c r="I162" t="str">
        <f t="shared" si="14"/>
        <v>7 Stöd för att förebygga ohälsa och ensamhet bland äldre</v>
      </c>
      <c r="K162" t="str">
        <f t="shared" si="19"/>
        <v>Stöd för att förebygga ohälsa och ensamhet bland äldre</v>
      </c>
      <c r="L162">
        <f t="shared" si="20"/>
        <v>9.5969289827255277</v>
      </c>
      <c r="M162">
        <f t="shared" si="15"/>
        <v>0.79974408189379398</v>
      </c>
    </row>
    <row r="163" spans="1:13" x14ac:dyDescent="0.35">
      <c r="A163" t="s">
        <v>1544</v>
      </c>
      <c r="B163" s="95" t="s">
        <v>4</v>
      </c>
      <c r="C163" s="95" t="s">
        <v>891</v>
      </c>
      <c r="D163" s="96">
        <v>257646</v>
      </c>
      <c r="E163" s="107" t="str">
        <f t="shared" si="16"/>
        <v>9</v>
      </c>
      <c r="F163">
        <f t="shared" si="17"/>
        <v>3</v>
      </c>
      <c r="H163" t="str">
        <f t="shared" si="18"/>
        <v>Hälsovård, sjukvård och social omsorg</v>
      </c>
      <c r="I163" t="str">
        <f t="shared" si="14"/>
        <v>7 Stöd för att förebygga ohälsa och ensamhet bland äldre</v>
      </c>
      <c r="K163" t="str">
        <f t="shared" si="19"/>
        <v>Funktionshinderspolitik</v>
      </c>
      <c r="L163">
        <f t="shared" si="20"/>
        <v>24.726103646833014</v>
      </c>
      <c r="M163">
        <f t="shared" si="15"/>
        <v>2.0605086372360844</v>
      </c>
    </row>
    <row r="164" spans="1:13" x14ac:dyDescent="0.35">
      <c r="A164" t="s">
        <v>1544</v>
      </c>
      <c r="B164" s="95" t="s">
        <v>4</v>
      </c>
      <c r="C164" s="95" t="s">
        <v>892</v>
      </c>
      <c r="D164" s="96">
        <v>68904</v>
      </c>
      <c r="E164" s="107" t="str">
        <f t="shared" si="16"/>
        <v>9</v>
      </c>
      <c r="F164">
        <f t="shared" si="17"/>
        <v>1</v>
      </c>
      <c r="H164" t="str">
        <f t="shared" si="18"/>
        <v>Hälsovård, sjukvård och social omsorg</v>
      </c>
      <c r="I164" t="str">
        <f t="shared" si="14"/>
        <v>7 Stöd för att förebygga ohälsa och ensamhet bland äldre</v>
      </c>
      <c r="K164" t="str">
        <f t="shared" si="19"/>
        <v>Myndigheten för delaktighet</v>
      </c>
      <c r="L164">
        <f t="shared" si="20"/>
        <v>6.612667946257198</v>
      </c>
      <c r="M164">
        <f t="shared" si="15"/>
        <v>0.55105566218809987</v>
      </c>
    </row>
    <row r="165" spans="1:13" x14ac:dyDescent="0.35">
      <c r="A165" t="s">
        <v>1544</v>
      </c>
      <c r="B165" s="95" t="s">
        <v>4</v>
      </c>
      <c r="C165" s="95" t="s">
        <v>893</v>
      </c>
      <c r="D165" s="96">
        <v>188742</v>
      </c>
      <c r="E165" s="107" t="str">
        <f t="shared" si="16"/>
        <v>9</v>
      </c>
      <c r="F165">
        <f t="shared" si="17"/>
        <v>2</v>
      </c>
      <c r="H165" t="str">
        <f t="shared" si="18"/>
        <v>Hälsovård, sjukvård och social omsorg</v>
      </c>
      <c r="I165" t="str">
        <f t="shared" si="14"/>
        <v>7 Stöd för att förebygga ohälsa och ensamhet bland äldre</v>
      </c>
      <c r="K165" t="str">
        <f t="shared" si="19"/>
        <v>Bidrag till funktionshindersorganisationer</v>
      </c>
      <c r="L165">
        <f t="shared" si="20"/>
        <v>18.113435700575817</v>
      </c>
      <c r="M165">
        <f t="shared" si="15"/>
        <v>1.5094529750479848</v>
      </c>
    </row>
    <row r="166" spans="1:13" x14ac:dyDescent="0.35">
      <c r="A166" t="s">
        <v>1544</v>
      </c>
      <c r="B166" s="95" t="s">
        <v>4</v>
      </c>
      <c r="C166" s="95" t="s">
        <v>894</v>
      </c>
      <c r="D166" s="96">
        <v>40310200</v>
      </c>
      <c r="E166" s="107" t="str">
        <f t="shared" si="16"/>
        <v>9</v>
      </c>
      <c r="F166">
        <f t="shared" si="17"/>
        <v>4</v>
      </c>
      <c r="H166" t="str">
        <f t="shared" si="18"/>
        <v>Hälsovård, sjukvård och social omsorg</v>
      </c>
      <c r="I166" t="str">
        <f t="shared" si="14"/>
        <v>7 Stöd för att förebygga ohälsa och ensamhet bland äldre</v>
      </c>
      <c r="K166" t="str">
        <f t="shared" si="19"/>
        <v>Politik för sociala tjänster</v>
      </c>
      <c r="L166">
        <f t="shared" si="20"/>
        <v>3868.5412667946257</v>
      </c>
      <c r="M166">
        <f t="shared" si="15"/>
        <v>322.37843889955212</v>
      </c>
    </row>
    <row r="167" spans="1:13" x14ac:dyDescent="0.35">
      <c r="A167" t="s">
        <v>1544</v>
      </c>
      <c r="B167" s="95" t="s">
        <v>4</v>
      </c>
      <c r="C167" s="95" t="s">
        <v>895</v>
      </c>
      <c r="D167" s="96">
        <v>35964</v>
      </c>
      <c r="E167" s="107" t="str">
        <f t="shared" si="16"/>
        <v>9</v>
      </c>
      <c r="F167">
        <f t="shared" si="17"/>
        <v>1</v>
      </c>
      <c r="H167" t="str">
        <f t="shared" si="18"/>
        <v>Hälsovård, sjukvård och social omsorg</v>
      </c>
      <c r="I167" t="str">
        <f t="shared" si="14"/>
        <v>7 Stöd för att förebygga ohälsa och ensamhet bland äldre</v>
      </c>
      <c r="K167" t="str">
        <f t="shared" si="19"/>
        <v>Myndigheten för familjerätt och föräldraskapsstöd</v>
      </c>
      <c r="L167">
        <f t="shared" si="20"/>
        <v>3.4514395393474087</v>
      </c>
      <c r="M167">
        <f t="shared" si="15"/>
        <v>0.28761996161228404</v>
      </c>
    </row>
    <row r="168" spans="1:13" x14ac:dyDescent="0.35">
      <c r="A168" t="s">
        <v>1544</v>
      </c>
      <c r="B168" s="95" t="s">
        <v>4</v>
      </c>
      <c r="C168" s="95" t="s">
        <v>896</v>
      </c>
      <c r="D168" s="96">
        <v>778714</v>
      </c>
      <c r="E168" s="107" t="str">
        <f t="shared" si="16"/>
        <v>9</v>
      </c>
      <c r="F168">
        <f t="shared" si="17"/>
        <v>2</v>
      </c>
      <c r="H168" t="str">
        <f t="shared" si="18"/>
        <v>Hälsovård, sjukvård och social omsorg</v>
      </c>
      <c r="I168" t="str">
        <f t="shared" si="14"/>
        <v>7 Stöd för att förebygga ohälsa och ensamhet bland äldre</v>
      </c>
      <c r="K168" t="str">
        <f t="shared" si="19"/>
        <v>Vissa statsbidrag inom funktionshindersområdet</v>
      </c>
      <c r="L168">
        <f t="shared" si="20"/>
        <v>74.732629558541262</v>
      </c>
      <c r="M168">
        <f t="shared" si="15"/>
        <v>6.2277191298784382</v>
      </c>
    </row>
    <row r="169" spans="1:13" x14ac:dyDescent="0.35">
      <c r="A169" t="s">
        <v>1544</v>
      </c>
      <c r="B169" s="95" t="s">
        <v>4</v>
      </c>
      <c r="C169" s="95" t="s">
        <v>897</v>
      </c>
      <c r="D169" s="96">
        <v>263237</v>
      </c>
      <c r="E169" s="107" t="str">
        <f t="shared" si="16"/>
        <v>9</v>
      </c>
      <c r="F169">
        <f t="shared" si="17"/>
        <v>3</v>
      </c>
      <c r="H169" t="str">
        <f t="shared" si="18"/>
        <v>Hälsovård, sjukvård och social omsorg</v>
      </c>
      <c r="I169" t="str">
        <f t="shared" si="14"/>
        <v>7 Stöd för att förebygga ohälsa och ensamhet bland äldre</v>
      </c>
      <c r="K169" t="str">
        <f t="shared" si="19"/>
        <v>Bilstöd till personer med funktionsnedsättning</v>
      </c>
      <c r="L169">
        <f t="shared" si="20"/>
        <v>25.262667946257199</v>
      </c>
      <c r="M169">
        <f t="shared" si="15"/>
        <v>2.1052223288547665</v>
      </c>
    </row>
    <row r="170" spans="1:13" x14ac:dyDescent="0.35">
      <c r="A170" t="s">
        <v>1544</v>
      </c>
      <c r="B170" s="95" t="s">
        <v>4</v>
      </c>
      <c r="C170" s="95" t="s">
        <v>898</v>
      </c>
      <c r="D170" s="96">
        <v>26048418</v>
      </c>
      <c r="E170" s="107" t="str">
        <f t="shared" si="16"/>
        <v>9</v>
      </c>
      <c r="F170">
        <f t="shared" si="17"/>
        <v>4</v>
      </c>
      <c r="H170" t="str">
        <f t="shared" si="18"/>
        <v>Hälsovård, sjukvård och social omsorg</v>
      </c>
      <c r="I170" t="str">
        <f t="shared" si="14"/>
        <v>7 Stöd för att förebygga ohälsa och ensamhet bland äldre</v>
      </c>
      <c r="K170" t="str">
        <f t="shared" si="19"/>
        <v>Kostnader för statlig assistansersättning</v>
      </c>
      <c r="L170">
        <f t="shared" si="20"/>
        <v>2499.8481765834931</v>
      </c>
      <c r="M170">
        <f t="shared" si="15"/>
        <v>208.32068138195777</v>
      </c>
    </row>
    <row r="171" spans="1:13" x14ac:dyDescent="0.35">
      <c r="A171" t="s">
        <v>1544</v>
      </c>
      <c r="B171" s="93" t="s">
        <v>4</v>
      </c>
      <c r="C171" s="93" t="s">
        <v>899</v>
      </c>
      <c r="D171" s="94">
        <v>9709790</v>
      </c>
      <c r="E171" s="107" t="str">
        <f t="shared" si="16"/>
        <v>9</v>
      </c>
      <c r="F171">
        <f t="shared" si="17"/>
        <v>5</v>
      </c>
      <c r="G171" t="s">
        <v>1536</v>
      </c>
      <c r="H171" t="str">
        <f t="shared" si="18"/>
        <v>Hälsovård, sjukvård och social omsorg</v>
      </c>
      <c r="I171" t="str">
        <f t="shared" si="14"/>
        <v>5 Stimulansbidrag och åtgärder inom äldreområdet</v>
      </c>
      <c r="K171" t="str">
        <f t="shared" si="19"/>
        <v>Stimulansbidrag och åtgärder inom äldreområdet</v>
      </c>
      <c r="L171">
        <f t="shared" si="20"/>
        <v>931.84165067178503</v>
      </c>
      <c r="M171">
        <f t="shared" si="15"/>
        <v>77.653470889315415</v>
      </c>
    </row>
    <row r="172" spans="1:13" x14ac:dyDescent="0.35">
      <c r="A172" t="s">
        <v>1544</v>
      </c>
      <c r="B172" s="95" t="s">
        <v>4</v>
      </c>
      <c r="C172" s="95" t="s">
        <v>900</v>
      </c>
      <c r="D172" s="96">
        <v>2137276</v>
      </c>
      <c r="E172" s="107" t="str">
        <f t="shared" si="16"/>
        <v>9</v>
      </c>
      <c r="F172">
        <f t="shared" si="17"/>
        <v>6</v>
      </c>
      <c r="H172" t="str">
        <f t="shared" si="18"/>
        <v>Hälsovård, sjukvård och social omsorg</v>
      </c>
      <c r="I172" t="str">
        <f t="shared" si="14"/>
        <v>5 Stimulansbidrag och åtgärder inom äldreområdet</v>
      </c>
      <c r="K172" t="str">
        <f t="shared" si="19"/>
        <v>Statens institutionsstyrelse</v>
      </c>
      <c r="L172">
        <f t="shared" si="20"/>
        <v>205.11285988483687</v>
      </c>
      <c r="M172">
        <f t="shared" si="15"/>
        <v>17.092738323736405</v>
      </c>
    </row>
    <row r="173" spans="1:13" x14ac:dyDescent="0.35">
      <c r="A173" t="s">
        <v>1544</v>
      </c>
      <c r="B173" s="95" t="s">
        <v>4</v>
      </c>
      <c r="C173" s="95" t="s">
        <v>901</v>
      </c>
      <c r="D173" s="96">
        <v>1336801</v>
      </c>
      <c r="E173" s="107" t="str">
        <f t="shared" si="16"/>
        <v>9</v>
      </c>
      <c r="F173">
        <f t="shared" si="17"/>
        <v>7</v>
      </c>
      <c r="H173" t="str">
        <f t="shared" si="18"/>
        <v>Hälsovård, sjukvård och social omsorg</v>
      </c>
      <c r="I173" t="str">
        <f t="shared" si="14"/>
        <v>5 Stimulansbidrag och åtgärder inom äldreområdet</v>
      </c>
      <c r="K173" t="str">
        <f t="shared" si="19"/>
        <v>Bidrag till utveckling av socialt arbete m.m.</v>
      </c>
      <c r="L173">
        <f t="shared" si="20"/>
        <v>128.29184261036468</v>
      </c>
      <c r="M173">
        <f t="shared" si="15"/>
        <v>10.690986884197057</v>
      </c>
    </row>
    <row r="174" spans="1:13" x14ac:dyDescent="0.35">
      <c r="A174" t="s">
        <v>1544</v>
      </c>
      <c r="B174" s="93" t="s">
        <v>4</v>
      </c>
      <c r="C174" s="93" t="s">
        <v>903</v>
      </c>
      <c r="D174" s="94">
        <v>89762</v>
      </c>
      <c r="E174" s="107" t="str">
        <f t="shared" si="16"/>
        <v>9</v>
      </c>
      <c r="F174">
        <f t="shared" si="17"/>
        <v>5</v>
      </c>
      <c r="G174" t="s">
        <v>1536</v>
      </c>
      <c r="H174" t="str">
        <f t="shared" si="18"/>
        <v>Hälsovård, sjukvård och social omsorg</v>
      </c>
      <c r="I174" t="str">
        <f t="shared" si="14"/>
        <v>5 Barnrättspolitik</v>
      </c>
      <c r="K174" t="str">
        <f t="shared" si="19"/>
        <v>Barnrättspolitik</v>
      </c>
      <c r="L174">
        <f t="shared" si="20"/>
        <v>8.6143953934740889</v>
      </c>
      <c r="M174">
        <f t="shared" si="15"/>
        <v>0.71786628278950737</v>
      </c>
    </row>
    <row r="175" spans="1:13" x14ac:dyDescent="0.35">
      <c r="A175" t="s">
        <v>1544</v>
      </c>
      <c r="B175" s="95" t="s">
        <v>4</v>
      </c>
      <c r="C175" s="95" t="s">
        <v>904</v>
      </c>
      <c r="D175" s="96">
        <v>27501</v>
      </c>
      <c r="E175" s="107" t="str">
        <f t="shared" si="16"/>
        <v>9</v>
      </c>
      <c r="F175">
        <f t="shared" si="17"/>
        <v>1</v>
      </c>
      <c r="H175" t="str">
        <f t="shared" si="18"/>
        <v>Hälsovård, sjukvård och social omsorg</v>
      </c>
      <c r="I175" t="str">
        <f t="shared" si="14"/>
        <v>5 Barnrättspolitik</v>
      </c>
      <c r="K175" t="str">
        <f t="shared" si="19"/>
        <v>Barnombudsmannen</v>
      </c>
      <c r="L175">
        <f t="shared" si="20"/>
        <v>2.6392514395393474</v>
      </c>
      <c r="M175">
        <f t="shared" si="15"/>
        <v>0.21993761996161229</v>
      </c>
    </row>
    <row r="176" spans="1:13" x14ac:dyDescent="0.35">
      <c r="A176" t="s">
        <v>1544</v>
      </c>
      <c r="B176" s="95" t="s">
        <v>4</v>
      </c>
      <c r="C176" s="95" t="s">
        <v>905</v>
      </c>
      <c r="D176" s="96">
        <v>62261</v>
      </c>
      <c r="E176" s="107" t="str">
        <f t="shared" si="16"/>
        <v>9</v>
      </c>
      <c r="F176">
        <f t="shared" si="17"/>
        <v>2</v>
      </c>
      <c r="H176" t="str">
        <f t="shared" si="18"/>
        <v>Hälsovård, sjukvård och social omsorg</v>
      </c>
      <c r="I176" t="str">
        <f t="shared" si="14"/>
        <v>5 Barnrättspolitik</v>
      </c>
      <c r="K176" t="str">
        <f t="shared" si="19"/>
        <v>Barnets rättigheter</v>
      </c>
      <c r="L176">
        <f t="shared" si="20"/>
        <v>5.9751439539347411</v>
      </c>
      <c r="M176">
        <f t="shared" si="15"/>
        <v>0.49792866282789511</v>
      </c>
    </row>
    <row r="177" spans="1:13" x14ac:dyDescent="0.35">
      <c r="A177" t="s">
        <v>1544</v>
      </c>
      <c r="B177" s="93" t="s">
        <v>4</v>
      </c>
      <c r="C177" s="93" t="s">
        <v>906</v>
      </c>
      <c r="D177" s="94">
        <v>875759</v>
      </c>
      <c r="E177" s="107" t="str">
        <f t="shared" si="16"/>
        <v>9</v>
      </c>
      <c r="F177">
        <f t="shared" si="17"/>
        <v>6</v>
      </c>
      <c r="G177" t="s">
        <v>1536</v>
      </c>
      <c r="H177" t="str">
        <f t="shared" si="18"/>
        <v>Hälsovård, sjukvård och social omsorg</v>
      </c>
      <c r="I177" t="str">
        <f t="shared" si="14"/>
        <v>6 Forskningspolitik</v>
      </c>
      <c r="K177" t="str">
        <f t="shared" si="19"/>
        <v>Forskningspolitik</v>
      </c>
      <c r="L177">
        <f t="shared" si="20"/>
        <v>84.045969289827255</v>
      </c>
      <c r="M177">
        <f t="shared" si="15"/>
        <v>7.003830774152271</v>
      </c>
    </row>
    <row r="178" spans="1:13" x14ac:dyDescent="0.35">
      <c r="A178" t="s">
        <v>1544</v>
      </c>
      <c r="B178" s="93" t="s">
        <v>4</v>
      </c>
      <c r="C178" s="93" t="s">
        <v>907</v>
      </c>
      <c r="D178" s="94">
        <v>56256</v>
      </c>
      <c r="E178" s="107" t="str">
        <f t="shared" si="16"/>
        <v>9</v>
      </c>
      <c r="F178">
        <f t="shared" si="17"/>
        <v>1</v>
      </c>
      <c r="G178" t="s">
        <v>1536</v>
      </c>
      <c r="H178" t="str">
        <f t="shared" si="18"/>
        <v>Hälsovård, sjukvård och social omsorg</v>
      </c>
      <c r="I178" t="str">
        <f t="shared" si="14"/>
        <v>1 Forskningsrådet för hälsa, arbetsliv och välfärd: Förvaltning</v>
      </c>
      <c r="K178" t="str">
        <f t="shared" si="19"/>
        <v>Forskningsrådet för hälsa, arbetsliv och välfärd: Förvaltning</v>
      </c>
      <c r="L178">
        <f t="shared" si="20"/>
        <v>5.3988483685220725</v>
      </c>
      <c r="M178">
        <f t="shared" si="15"/>
        <v>0.44990403071017271</v>
      </c>
    </row>
    <row r="179" spans="1:13" x14ac:dyDescent="0.35">
      <c r="A179" t="s">
        <v>1544</v>
      </c>
      <c r="B179" s="95" t="s">
        <v>4</v>
      </c>
      <c r="C179" s="95" t="s">
        <v>908</v>
      </c>
      <c r="D179" s="96">
        <v>819503</v>
      </c>
      <c r="E179" s="107" t="str">
        <f t="shared" si="16"/>
        <v>9</v>
      </c>
      <c r="F179">
        <f t="shared" si="17"/>
        <v>2</v>
      </c>
      <c r="H179" t="str">
        <f t="shared" si="18"/>
        <v>Hälsovård, sjukvård och social omsorg</v>
      </c>
      <c r="I179" t="str">
        <f t="shared" si="14"/>
        <v>1 Forskningsrådet för hälsa, arbetsliv och välfärd: Förvaltning</v>
      </c>
      <c r="K179" t="str">
        <f t="shared" si="19"/>
        <v>Forskningsrådet för hälsa, arbetsliv och välfärd: Forskning</v>
      </c>
      <c r="L179">
        <f t="shared" si="20"/>
        <v>78.647120921305188</v>
      </c>
      <c r="M179">
        <f t="shared" si="15"/>
        <v>6.5539267434420987</v>
      </c>
    </row>
    <row r="180" spans="1:13" x14ac:dyDescent="0.35">
      <c r="A180" t="s">
        <v>1544</v>
      </c>
      <c r="B180" s="95" t="s">
        <v>52</v>
      </c>
      <c r="C180" s="95" t="s">
        <v>53</v>
      </c>
      <c r="D180" s="96">
        <v>116907208</v>
      </c>
      <c r="E180" s="107" t="str">
        <f t="shared" si="16"/>
        <v>10</v>
      </c>
      <c r="F180" t="str">
        <f t="shared" si="17"/>
        <v/>
      </c>
      <c r="H180" t="str">
        <f t="shared" si="18"/>
        <v>Ekonomisk trygghet vid sjukdom och funktionsnedsättning</v>
      </c>
      <c r="I180" t="str">
        <f t="shared" si="14"/>
        <v/>
      </c>
      <c r="K180" t="str">
        <f t="shared" si="19"/>
        <v>trygghet vid sjukdom och funktionsnedsättning</v>
      </c>
      <c r="L180">
        <f t="shared" si="20"/>
        <v>11219.501727447217</v>
      </c>
      <c r="M180">
        <f t="shared" si="15"/>
        <v>934.95847728726812</v>
      </c>
    </row>
    <row r="181" spans="1:13" x14ac:dyDescent="0.35">
      <c r="A181" t="s">
        <v>1544</v>
      </c>
      <c r="B181" s="95" t="s">
        <v>4</v>
      </c>
      <c r="C181" s="95" t="s">
        <v>909</v>
      </c>
      <c r="D181" s="96">
        <v>107256656</v>
      </c>
      <c r="E181" s="107" t="str">
        <f t="shared" si="16"/>
        <v>10</v>
      </c>
      <c r="F181">
        <f t="shared" si="17"/>
        <v>1</v>
      </c>
      <c r="H181" t="str">
        <f t="shared" si="18"/>
        <v>Ekonomisk trygghet vid sjukdom och funktionsnedsättning</v>
      </c>
      <c r="I181" t="str">
        <f t="shared" si="14"/>
        <v>Ekonomisk trygghet vid sjukdom och funktionsnedsättning</v>
      </c>
      <c r="K181" t="str">
        <f t="shared" si="19"/>
        <v>Ersättning vid sjukdom och funktionsnedsättning</v>
      </c>
      <c r="L181">
        <f t="shared" si="20"/>
        <v>10293.345105566219</v>
      </c>
      <c r="M181">
        <f t="shared" si="15"/>
        <v>857.77875879718488</v>
      </c>
    </row>
    <row r="182" spans="1:13" x14ac:dyDescent="0.35">
      <c r="A182" t="s">
        <v>1544</v>
      </c>
      <c r="B182" s="95" t="s">
        <v>4</v>
      </c>
      <c r="C182" s="95" t="s">
        <v>910</v>
      </c>
      <c r="D182" s="96">
        <v>49575487</v>
      </c>
      <c r="E182" s="107" t="str">
        <f t="shared" si="16"/>
        <v>10</v>
      </c>
      <c r="F182">
        <f t="shared" si="17"/>
        <v>1</v>
      </c>
      <c r="H182" t="str">
        <f t="shared" si="18"/>
        <v>Ekonomisk trygghet vid sjukdom och funktionsnedsättning</v>
      </c>
      <c r="I182" t="str">
        <f t="shared" si="14"/>
        <v>Ekonomisk trygghet vid sjukdom och funktionsnedsättning</v>
      </c>
      <c r="K182" t="str">
        <f t="shared" si="19"/>
        <v>Sjukpenning och rehabilitering m.m.</v>
      </c>
      <c r="L182">
        <f t="shared" si="20"/>
        <v>4757.7242802303263</v>
      </c>
      <c r="M182">
        <f t="shared" si="15"/>
        <v>396.47702335252717</v>
      </c>
    </row>
    <row r="183" spans="1:13" x14ac:dyDescent="0.35">
      <c r="A183" t="s">
        <v>1544</v>
      </c>
      <c r="B183" s="95" t="s">
        <v>4</v>
      </c>
      <c r="C183" s="95" t="s">
        <v>911</v>
      </c>
      <c r="D183" s="96">
        <v>50131000</v>
      </c>
      <c r="E183" s="107" t="str">
        <f t="shared" si="16"/>
        <v>10</v>
      </c>
      <c r="F183">
        <f t="shared" si="17"/>
        <v>2</v>
      </c>
      <c r="H183" t="str">
        <f t="shared" si="18"/>
        <v>Ekonomisk trygghet vid sjukdom och funktionsnedsättning</v>
      </c>
      <c r="I183" t="str">
        <f t="shared" si="14"/>
        <v>Ekonomisk trygghet vid sjukdom och funktionsnedsättning</v>
      </c>
      <c r="K183" t="str">
        <f t="shared" si="19"/>
        <v>Aktivitets- och sjukersättningar m.m.</v>
      </c>
      <c r="L183">
        <f t="shared" si="20"/>
        <v>4811.0364683301341</v>
      </c>
      <c r="M183">
        <f t="shared" si="15"/>
        <v>400.91970569417782</v>
      </c>
    </row>
    <row r="184" spans="1:13" x14ac:dyDescent="0.35">
      <c r="A184" t="s">
        <v>1544</v>
      </c>
      <c r="B184" s="95" t="s">
        <v>4</v>
      </c>
      <c r="C184" s="95" t="s">
        <v>912</v>
      </c>
      <c r="D184" s="96">
        <v>1414000</v>
      </c>
      <c r="E184" s="107" t="str">
        <f t="shared" si="16"/>
        <v>10</v>
      </c>
      <c r="F184">
        <f t="shared" si="17"/>
        <v>3</v>
      </c>
      <c r="H184" t="str">
        <f t="shared" si="18"/>
        <v>Ekonomisk trygghet vid sjukdom och funktionsnedsättning</v>
      </c>
      <c r="I184" t="str">
        <f t="shared" si="14"/>
        <v>Ekonomisk trygghet vid sjukdom och funktionsnedsättning</v>
      </c>
      <c r="K184" t="str">
        <f t="shared" si="19"/>
        <v>Merkostnadsersättning och handikappersättning</v>
      </c>
      <c r="L184">
        <f t="shared" si="20"/>
        <v>135.70057581573897</v>
      </c>
      <c r="M184">
        <f t="shared" si="15"/>
        <v>11.308381317978247</v>
      </c>
    </row>
    <row r="185" spans="1:13" x14ac:dyDescent="0.35">
      <c r="A185" t="s">
        <v>1544</v>
      </c>
      <c r="B185" s="95" t="s">
        <v>4</v>
      </c>
      <c r="C185" s="95" t="s">
        <v>913</v>
      </c>
      <c r="D185" s="96">
        <v>2375000</v>
      </c>
      <c r="E185" s="107" t="str">
        <f t="shared" si="16"/>
        <v>10</v>
      </c>
      <c r="F185">
        <f t="shared" si="17"/>
        <v>4</v>
      </c>
      <c r="H185" t="str">
        <f t="shared" si="18"/>
        <v>Ekonomisk trygghet vid sjukdom och funktionsnedsättning</v>
      </c>
      <c r="I185" t="str">
        <f t="shared" si="14"/>
        <v>Ekonomisk trygghet vid sjukdom och funktionsnedsättning</v>
      </c>
      <c r="K185" t="str">
        <f t="shared" si="19"/>
        <v>Arbetsskadeersättningar m.m.</v>
      </c>
      <c r="L185">
        <f t="shared" si="20"/>
        <v>227.92706333973129</v>
      </c>
      <c r="M185">
        <f t="shared" si="15"/>
        <v>18.993921944977608</v>
      </c>
    </row>
    <row r="186" spans="1:13" x14ac:dyDescent="0.35">
      <c r="A186" t="s">
        <v>1544</v>
      </c>
      <c r="B186" s="93" t="s">
        <v>4</v>
      </c>
      <c r="C186" s="93" t="s">
        <v>914</v>
      </c>
      <c r="D186" s="94">
        <v>36289</v>
      </c>
      <c r="E186" s="107" t="str">
        <f t="shared" si="16"/>
        <v>10</v>
      </c>
      <c r="F186">
        <f t="shared" si="17"/>
        <v>5</v>
      </c>
      <c r="G186" t="s">
        <v>1536</v>
      </c>
      <c r="H186" t="str">
        <f t="shared" si="18"/>
        <v>Ekonomisk trygghet vid sjukdom och funktionsnedsättning</v>
      </c>
      <c r="I186" t="str">
        <f t="shared" si="14"/>
        <v>5 Ersättning inom det statliga personskadeskyddet</v>
      </c>
      <c r="K186" t="str">
        <f t="shared" si="19"/>
        <v>Ersättning inom det statliga personskadeskyddet</v>
      </c>
      <c r="L186">
        <f t="shared" si="20"/>
        <v>3.4826295585412668</v>
      </c>
      <c r="M186">
        <f t="shared" si="15"/>
        <v>0.2902191298784389</v>
      </c>
    </row>
    <row r="187" spans="1:13" x14ac:dyDescent="0.35">
      <c r="A187" t="s">
        <v>1544</v>
      </c>
      <c r="B187" s="95" t="s">
        <v>4</v>
      </c>
      <c r="C187" s="95" t="s">
        <v>915</v>
      </c>
      <c r="D187" s="96">
        <v>1416700</v>
      </c>
      <c r="E187" s="107" t="str">
        <f t="shared" si="16"/>
        <v>10</v>
      </c>
      <c r="F187">
        <f t="shared" si="17"/>
        <v>6</v>
      </c>
      <c r="H187" t="str">
        <f t="shared" si="18"/>
        <v>Ekonomisk trygghet vid sjukdom och funktionsnedsättning</v>
      </c>
      <c r="I187" t="str">
        <f t="shared" si="14"/>
        <v>5 Ersättning inom det statliga personskadeskyddet</v>
      </c>
      <c r="K187" t="str">
        <f t="shared" si="19"/>
        <v>Bidrag för sjukskrivningsprocessen</v>
      </c>
      <c r="L187">
        <f t="shared" si="20"/>
        <v>135.95969289827255</v>
      </c>
      <c r="M187">
        <f t="shared" si="15"/>
        <v>11.329974408189379</v>
      </c>
    </row>
    <row r="188" spans="1:13" x14ac:dyDescent="0.35">
      <c r="A188" t="s">
        <v>1544</v>
      </c>
      <c r="B188" s="95" t="s">
        <v>4</v>
      </c>
      <c r="C188" s="95" t="s">
        <v>916</v>
      </c>
      <c r="D188" s="96">
        <v>2308180</v>
      </c>
      <c r="E188" s="107" t="str">
        <f t="shared" si="16"/>
        <v>10</v>
      </c>
      <c r="F188">
        <f t="shared" si="17"/>
        <v>7</v>
      </c>
      <c r="H188" t="str">
        <f t="shared" si="18"/>
        <v>Ekonomisk trygghet vid sjukdom och funktionsnedsättning</v>
      </c>
      <c r="I188" t="str">
        <f t="shared" si="14"/>
        <v>5 Ersättning inom det statliga personskadeskyddet</v>
      </c>
      <c r="K188" t="str">
        <f t="shared" si="19"/>
        <v>Ersättning för höga sjuklönekostnader</v>
      </c>
      <c r="L188">
        <f t="shared" si="20"/>
        <v>221.51439539347408</v>
      </c>
      <c r="M188">
        <f t="shared" si="15"/>
        <v>18.459532949456172</v>
      </c>
    </row>
    <row r="189" spans="1:13" x14ac:dyDescent="0.35">
      <c r="A189" t="s">
        <v>1544</v>
      </c>
      <c r="B189" s="93" t="s">
        <v>4</v>
      </c>
      <c r="C189" s="93" t="s">
        <v>917</v>
      </c>
      <c r="D189" s="94">
        <v>9650552</v>
      </c>
      <c r="E189" s="107" t="str">
        <f t="shared" si="16"/>
        <v>10</v>
      </c>
      <c r="F189">
        <f t="shared" si="17"/>
        <v>2</v>
      </c>
      <c r="G189" t="s">
        <v>1536</v>
      </c>
      <c r="H189" t="str">
        <f t="shared" si="18"/>
        <v>Ekonomisk trygghet vid sjukdom och funktionsnedsättning</v>
      </c>
      <c r="I189" t="str">
        <f t="shared" si="14"/>
        <v>2 Myndigheter</v>
      </c>
      <c r="K189" t="str">
        <f t="shared" si="19"/>
        <v>Myndigheter</v>
      </c>
      <c r="L189">
        <f t="shared" si="20"/>
        <v>926.15662188099805</v>
      </c>
      <c r="M189">
        <f t="shared" si="15"/>
        <v>77.179718490083175</v>
      </c>
    </row>
    <row r="190" spans="1:13" x14ac:dyDescent="0.35">
      <c r="A190" t="s">
        <v>1544</v>
      </c>
      <c r="B190" s="93" t="s">
        <v>4</v>
      </c>
      <c r="C190" s="93" t="s">
        <v>918</v>
      </c>
      <c r="D190" s="94">
        <v>9576282</v>
      </c>
      <c r="E190" s="107" t="str">
        <f t="shared" si="16"/>
        <v>10</v>
      </c>
      <c r="F190">
        <f t="shared" si="17"/>
        <v>1</v>
      </c>
      <c r="G190" t="s">
        <v>1536</v>
      </c>
      <c r="H190" t="str">
        <f t="shared" si="18"/>
        <v>Ekonomisk trygghet vid sjukdom och funktionsnedsättning</v>
      </c>
      <c r="I190" t="str">
        <f t="shared" si="14"/>
        <v>1 Försäkringskassan</v>
      </c>
      <c r="K190" t="str">
        <f t="shared" si="19"/>
        <v>Försäkringskassan</v>
      </c>
      <c r="L190">
        <f t="shared" si="20"/>
        <v>919.02898272552784</v>
      </c>
      <c r="M190">
        <f t="shared" si="15"/>
        <v>76.585748560460658</v>
      </c>
    </row>
    <row r="191" spans="1:13" x14ac:dyDescent="0.35">
      <c r="A191" t="s">
        <v>1544</v>
      </c>
      <c r="B191" s="95" t="s">
        <v>4</v>
      </c>
      <c r="C191" s="95" t="s">
        <v>919</v>
      </c>
      <c r="D191" s="96">
        <v>74270</v>
      </c>
      <c r="E191" s="107" t="str">
        <f t="shared" si="16"/>
        <v>10</v>
      </c>
      <c r="F191">
        <f t="shared" si="17"/>
        <v>2</v>
      </c>
      <c r="H191" t="str">
        <f t="shared" si="18"/>
        <v>Ekonomisk trygghet vid sjukdom och funktionsnedsättning</v>
      </c>
      <c r="I191" t="str">
        <f t="shared" si="14"/>
        <v>1 Försäkringskassan</v>
      </c>
      <c r="K191" t="str">
        <f t="shared" si="19"/>
        <v>Inspektionen för socialförsäkringen</v>
      </c>
      <c r="L191">
        <f t="shared" si="20"/>
        <v>7.1276391554702494</v>
      </c>
      <c r="M191">
        <f t="shared" si="15"/>
        <v>0.59396992962252082</v>
      </c>
    </row>
    <row r="192" spans="1:13" x14ac:dyDescent="0.35">
      <c r="A192" t="s">
        <v>1544</v>
      </c>
      <c r="B192" s="95" t="s">
        <v>55</v>
      </c>
      <c r="C192" s="95" t="s">
        <v>56</v>
      </c>
      <c r="D192" s="96">
        <v>60310483</v>
      </c>
      <c r="E192" s="107" t="str">
        <f t="shared" si="16"/>
        <v>11</v>
      </c>
      <c r="F192" t="str">
        <f t="shared" si="17"/>
        <v/>
      </c>
      <c r="H192" t="str">
        <f t="shared" si="18"/>
        <v>Ekonomisk trygghet vid ålderdom</v>
      </c>
      <c r="I192" t="str">
        <f t="shared" si="14"/>
        <v/>
      </c>
      <c r="K192" t="str">
        <f t="shared" si="19"/>
        <v>trygghet vid ålderdom</v>
      </c>
      <c r="L192">
        <f t="shared" si="20"/>
        <v>5787.954222648752</v>
      </c>
      <c r="M192">
        <f t="shared" si="15"/>
        <v>482.32951855406264</v>
      </c>
    </row>
    <row r="193" spans="1:13" x14ac:dyDescent="0.35">
      <c r="A193" t="s">
        <v>1544</v>
      </c>
      <c r="B193" s="95" t="s">
        <v>4</v>
      </c>
      <c r="C193" s="95" t="s">
        <v>920</v>
      </c>
      <c r="D193" s="96">
        <v>59590300</v>
      </c>
      <c r="E193" s="107" t="str">
        <f t="shared" si="16"/>
        <v>11</v>
      </c>
      <c r="F193">
        <f t="shared" si="17"/>
        <v>1</v>
      </c>
      <c r="H193" t="str">
        <f t="shared" si="18"/>
        <v>Ekonomisk trygghet vid ålderdom</v>
      </c>
      <c r="I193" t="str">
        <f t="shared" si="14"/>
        <v>Ekonomisk trygghet vid ålderdom</v>
      </c>
      <c r="K193" t="str">
        <f t="shared" si="19"/>
        <v>Ersättning vid ålderdom</v>
      </c>
      <c r="L193">
        <f t="shared" si="20"/>
        <v>5718.8387715930903</v>
      </c>
      <c r="M193">
        <f t="shared" si="15"/>
        <v>476.56989763275755</v>
      </c>
    </row>
    <row r="194" spans="1:13" x14ac:dyDescent="0.35">
      <c r="A194" t="s">
        <v>1544</v>
      </c>
      <c r="B194" s="95" t="s">
        <v>4</v>
      </c>
      <c r="C194" s="95" t="s">
        <v>921</v>
      </c>
      <c r="D194" s="96">
        <v>30228900</v>
      </c>
      <c r="E194" s="107" t="str">
        <f t="shared" si="16"/>
        <v>11</v>
      </c>
      <c r="F194">
        <f t="shared" si="17"/>
        <v>1</v>
      </c>
      <c r="H194" t="str">
        <f t="shared" si="18"/>
        <v>Ekonomisk trygghet vid ålderdom</v>
      </c>
      <c r="I194" t="str">
        <f t="shared" si="14"/>
        <v>Ekonomisk trygghet vid ålderdom</v>
      </c>
      <c r="K194" t="str">
        <f t="shared" si="19"/>
        <v>Garantipension till ålderspension</v>
      </c>
      <c r="L194">
        <f t="shared" si="20"/>
        <v>2901.0460652591169</v>
      </c>
      <c r="M194">
        <f t="shared" si="15"/>
        <v>241.75383877159308</v>
      </c>
    </row>
    <row r="195" spans="1:13" x14ac:dyDescent="0.35">
      <c r="A195" t="s">
        <v>1544</v>
      </c>
      <c r="B195" s="95" t="s">
        <v>4</v>
      </c>
      <c r="C195" s="95" t="s">
        <v>922</v>
      </c>
      <c r="D195" s="96">
        <v>8175200</v>
      </c>
      <c r="E195" s="107" t="str">
        <f t="shared" si="16"/>
        <v>11</v>
      </c>
      <c r="F195">
        <f t="shared" si="17"/>
        <v>2</v>
      </c>
      <c r="H195" t="str">
        <f t="shared" si="18"/>
        <v>Ekonomisk trygghet vid ålderdom</v>
      </c>
      <c r="I195" t="str">
        <f t="shared" si="14"/>
        <v>Ekonomisk trygghet vid ålderdom</v>
      </c>
      <c r="K195" t="str">
        <f t="shared" si="19"/>
        <v>Efterlevandepensioner till vuxna</v>
      </c>
      <c r="L195">
        <f t="shared" si="20"/>
        <v>784.56813819577735</v>
      </c>
      <c r="M195">
        <f t="shared" si="15"/>
        <v>65.380678182981441</v>
      </c>
    </row>
    <row r="196" spans="1:13" x14ac:dyDescent="0.35">
      <c r="A196" t="s">
        <v>1544</v>
      </c>
      <c r="B196" s="93" t="s">
        <v>4</v>
      </c>
      <c r="C196" s="93" t="s">
        <v>923</v>
      </c>
      <c r="D196" s="94">
        <v>13809000</v>
      </c>
      <c r="E196" s="107" t="str">
        <f t="shared" si="16"/>
        <v>11</v>
      </c>
      <c r="F196">
        <f t="shared" si="17"/>
        <v>3</v>
      </c>
      <c r="G196" t="s">
        <v>1536</v>
      </c>
      <c r="H196" t="str">
        <f t="shared" si="18"/>
        <v>Ekonomisk trygghet vid ålderdom</v>
      </c>
      <c r="I196" t="str">
        <f t="shared" si="14"/>
        <v>3 Bostadstillägg till pensionärer</v>
      </c>
      <c r="K196" t="str">
        <f t="shared" si="19"/>
        <v>Bostadstillägg till pensionärer</v>
      </c>
      <c r="L196">
        <f t="shared" si="20"/>
        <v>1325.2399232245682</v>
      </c>
      <c r="M196">
        <f t="shared" si="15"/>
        <v>110.43666026871402</v>
      </c>
    </row>
    <row r="197" spans="1:13" x14ac:dyDescent="0.35">
      <c r="A197" t="s">
        <v>1544</v>
      </c>
      <c r="B197" s="95" t="s">
        <v>4</v>
      </c>
      <c r="C197" s="95" t="s">
        <v>924</v>
      </c>
      <c r="D197" s="96">
        <v>1298200</v>
      </c>
      <c r="E197" s="107" t="str">
        <f t="shared" si="16"/>
        <v>11</v>
      </c>
      <c r="F197">
        <f t="shared" si="17"/>
        <v>4</v>
      </c>
      <c r="H197" t="str">
        <f t="shared" si="18"/>
        <v>Ekonomisk trygghet vid ålderdom</v>
      </c>
      <c r="I197" t="str">
        <f t="shared" si="14"/>
        <v>3 Bostadstillägg till pensionärer</v>
      </c>
      <c r="K197" t="str">
        <f t="shared" si="19"/>
        <v>Äldreförsörjningsstöd</v>
      </c>
      <c r="L197">
        <f t="shared" si="20"/>
        <v>124.5873320537428</v>
      </c>
      <c r="M197">
        <f t="shared" si="15"/>
        <v>10.382277671145234</v>
      </c>
    </row>
    <row r="198" spans="1:13" x14ac:dyDescent="0.35">
      <c r="A198" t="s">
        <v>1544</v>
      </c>
      <c r="B198" s="93" t="s">
        <v>4</v>
      </c>
      <c r="C198" s="93" t="s">
        <v>925</v>
      </c>
      <c r="D198" s="94">
        <v>6079000</v>
      </c>
      <c r="E198" s="107" t="str">
        <f t="shared" si="16"/>
        <v>11</v>
      </c>
      <c r="F198">
        <f t="shared" si="17"/>
        <v>5</v>
      </c>
      <c r="G198" t="s">
        <v>1536</v>
      </c>
      <c r="H198" t="str">
        <f t="shared" si="18"/>
        <v>Ekonomisk trygghet vid ålderdom</v>
      </c>
      <c r="I198" t="str">
        <f t="shared" si="14"/>
        <v>5 Inkomstpensionstillägg</v>
      </c>
      <c r="K198" t="str">
        <f t="shared" si="19"/>
        <v>Inkomstpensionstillägg</v>
      </c>
      <c r="L198">
        <f t="shared" si="20"/>
        <v>583.39731285988489</v>
      </c>
      <c r="M198">
        <f t="shared" si="15"/>
        <v>48.616442738323741</v>
      </c>
    </row>
    <row r="199" spans="1:13" x14ac:dyDescent="0.35">
      <c r="A199" t="s">
        <v>1544</v>
      </c>
      <c r="B199" s="95" t="s">
        <v>4</v>
      </c>
      <c r="C199" s="95" t="s">
        <v>917</v>
      </c>
      <c r="D199" s="96">
        <v>720183</v>
      </c>
      <c r="E199" s="107" t="str">
        <f t="shared" si="16"/>
        <v>11</v>
      </c>
      <c r="F199">
        <f t="shared" si="17"/>
        <v>2</v>
      </c>
      <c r="H199" t="str">
        <f t="shared" si="18"/>
        <v>Ekonomisk trygghet vid ålderdom</v>
      </c>
      <c r="I199" t="str">
        <f t="shared" si="14"/>
        <v>5 Inkomstpensionstillägg</v>
      </c>
      <c r="K199" t="str">
        <f t="shared" si="19"/>
        <v>Myndigheter</v>
      </c>
      <c r="L199">
        <f t="shared" si="20"/>
        <v>69.115451055662191</v>
      </c>
      <c r="M199">
        <f t="shared" si="15"/>
        <v>5.7596209213051823</v>
      </c>
    </row>
    <row r="200" spans="1:13" x14ac:dyDescent="0.35">
      <c r="A200" t="s">
        <v>1544</v>
      </c>
      <c r="B200" s="95" t="s">
        <v>4</v>
      </c>
      <c r="C200" s="95" t="s">
        <v>926</v>
      </c>
      <c r="D200" s="96">
        <v>720183</v>
      </c>
      <c r="E200" s="107" t="str">
        <f t="shared" si="16"/>
        <v>11</v>
      </c>
      <c r="F200">
        <f t="shared" si="17"/>
        <v>1</v>
      </c>
      <c r="H200" t="str">
        <f t="shared" si="18"/>
        <v>Ekonomisk trygghet vid ålderdom</v>
      </c>
      <c r="I200" t="str">
        <f t="shared" si="14"/>
        <v>5 Inkomstpensionstillägg</v>
      </c>
      <c r="K200" t="str">
        <f t="shared" si="19"/>
        <v>Pensionsmyndigheten</v>
      </c>
      <c r="L200">
        <f t="shared" si="20"/>
        <v>69.115451055662191</v>
      </c>
      <c r="M200">
        <f t="shared" si="15"/>
        <v>5.7596209213051823</v>
      </c>
    </row>
    <row r="201" spans="1:13" x14ac:dyDescent="0.35">
      <c r="A201" t="s">
        <v>1544</v>
      </c>
      <c r="B201" s="95" t="s">
        <v>59</v>
      </c>
      <c r="C201" s="95" t="s">
        <v>60</v>
      </c>
      <c r="D201" s="96">
        <v>106070732</v>
      </c>
      <c r="E201" s="107" t="str">
        <f t="shared" si="16"/>
        <v>12</v>
      </c>
      <c r="F201" t="str">
        <f t="shared" si="17"/>
        <v/>
      </c>
      <c r="H201" t="str">
        <f t="shared" si="18"/>
        <v>Ekonomisk trygghet för familjer och barn</v>
      </c>
      <c r="I201" t="str">
        <f t="shared" si="14"/>
        <v/>
      </c>
      <c r="K201" t="str">
        <f t="shared" si="19"/>
        <v>trygghet för familjer och barn</v>
      </c>
      <c r="L201">
        <f t="shared" si="20"/>
        <v>10179.532821497121</v>
      </c>
      <c r="M201">
        <f t="shared" si="15"/>
        <v>848.29440179142682</v>
      </c>
    </row>
    <row r="202" spans="1:13" x14ac:dyDescent="0.35">
      <c r="A202" t="s">
        <v>1544</v>
      </c>
      <c r="B202" s="95" t="s">
        <v>4</v>
      </c>
      <c r="C202" s="95" t="s">
        <v>927</v>
      </c>
      <c r="D202" s="96">
        <v>33074824</v>
      </c>
      <c r="E202" s="107" t="str">
        <f t="shared" si="16"/>
        <v>12</v>
      </c>
      <c r="F202">
        <f t="shared" si="17"/>
        <v>1</v>
      </c>
      <c r="H202" t="str">
        <f t="shared" si="18"/>
        <v>Ekonomisk trygghet för familjer och barn</v>
      </c>
      <c r="I202" t="str">
        <f t="shared" si="14"/>
        <v>Ekonomisk trygghet för familjer och barn</v>
      </c>
      <c r="K202" t="str">
        <f t="shared" si="19"/>
        <v>Barnbidrag</v>
      </c>
      <c r="L202">
        <f t="shared" si="20"/>
        <v>3174.1673704414588</v>
      </c>
      <c r="M202">
        <f t="shared" si="15"/>
        <v>264.51394753678824</v>
      </c>
    </row>
    <row r="203" spans="1:13" x14ac:dyDescent="0.35">
      <c r="A203" t="s">
        <v>1544</v>
      </c>
      <c r="B203" s="95" t="s">
        <v>4</v>
      </c>
      <c r="C203" s="95" t="s">
        <v>928</v>
      </c>
      <c r="D203" s="96">
        <v>50521438</v>
      </c>
      <c r="E203" s="107" t="str">
        <f t="shared" si="16"/>
        <v>12</v>
      </c>
      <c r="F203">
        <f t="shared" si="17"/>
        <v>2</v>
      </c>
      <c r="H203" t="str">
        <f t="shared" si="18"/>
        <v>Ekonomisk trygghet för familjer och barn</v>
      </c>
      <c r="I203" t="str">
        <f t="shared" ref="I203:I266" si="21">IF(B203="",IF(G203="Sum",C203,IF(I202="",H203,I202)),"")</f>
        <v>Ekonomisk trygghet för familjer och barn</v>
      </c>
      <c r="K203" t="str">
        <f t="shared" si="19"/>
        <v>Föräldraförsäkring</v>
      </c>
      <c r="L203">
        <f t="shared" si="20"/>
        <v>4848.5065259117082</v>
      </c>
      <c r="M203">
        <f t="shared" si="15"/>
        <v>404.04221049264237</v>
      </c>
    </row>
    <row r="204" spans="1:13" x14ac:dyDescent="0.35">
      <c r="A204" t="s">
        <v>1544</v>
      </c>
      <c r="B204" s="95" t="s">
        <v>4</v>
      </c>
      <c r="C204" s="95" t="s">
        <v>929</v>
      </c>
      <c r="D204" s="96">
        <v>2798382</v>
      </c>
      <c r="E204" s="107" t="str">
        <f t="shared" si="16"/>
        <v>12</v>
      </c>
      <c r="F204">
        <f t="shared" si="17"/>
        <v>3</v>
      </c>
      <c r="H204" t="str">
        <f t="shared" si="18"/>
        <v>Ekonomisk trygghet för familjer och barn</v>
      </c>
      <c r="I204" t="str">
        <f t="shared" si="21"/>
        <v>Ekonomisk trygghet för familjer och barn</v>
      </c>
      <c r="K204" t="str">
        <f t="shared" si="19"/>
        <v>Underhållsstöd</v>
      </c>
      <c r="L204">
        <f t="shared" si="20"/>
        <v>268.55873320537427</v>
      </c>
      <c r="M204">
        <f t="shared" ref="M204:M267" si="22">L204/12</f>
        <v>22.379894433781189</v>
      </c>
    </row>
    <row r="205" spans="1:13" x14ac:dyDescent="0.35">
      <c r="A205" t="s">
        <v>1544</v>
      </c>
      <c r="B205" s="95" t="s">
        <v>4</v>
      </c>
      <c r="C205" s="95" t="s">
        <v>930</v>
      </c>
      <c r="D205" s="96">
        <v>14784</v>
      </c>
      <c r="E205" s="107" t="str">
        <f t="shared" ref="E205:E268" si="23">IF(B205="",E204,B205)</f>
        <v>12</v>
      </c>
      <c r="F205">
        <f t="shared" ref="F205:F268" si="24">IFERROR(LEFT(C205,FIND(" ",C205)-1)*1,"")</f>
        <v>4</v>
      </c>
      <c r="H205" t="str">
        <f t="shared" ref="H205:H268" si="25">IF(B205="",H204,C205)</f>
        <v>Ekonomisk trygghet för familjer och barn</v>
      </c>
      <c r="I205" t="str">
        <f t="shared" si="21"/>
        <v>Ekonomisk trygghet för familjer och barn</v>
      </c>
      <c r="K205" t="str">
        <f t="shared" ref="K205:K268" si="26">IFERROR(RIGHT(C205,LEN(C205)-FIND(" ",C205)),C205)</f>
        <v>Adoptionsbidrag</v>
      </c>
      <c r="L205">
        <f t="shared" ref="L205:L268" si="27">D205/$L$3</f>
        <v>1.4188099808061421</v>
      </c>
      <c r="M205">
        <f t="shared" si="22"/>
        <v>0.1182341650671785</v>
      </c>
    </row>
    <row r="206" spans="1:13" x14ac:dyDescent="0.35">
      <c r="A206" t="s">
        <v>1544</v>
      </c>
      <c r="B206" s="95" t="s">
        <v>4</v>
      </c>
      <c r="C206" s="95" t="s">
        <v>931</v>
      </c>
      <c r="D206" s="96">
        <v>1097900</v>
      </c>
      <c r="E206" s="107" t="str">
        <f t="shared" si="23"/>
        <v>12</v>
      </c>
      <c r="F206">
        <f t="shared" si="24"/>
        <v>5</v>
      </c>
      <c r="H206" t="str">
        <f t="shared" si="25"/>
        <v>Ekonomisk trygghet för familjer och barn</v>
      </c>
      <c r="I206" t="str">
        <f t="shared" si="21"/>
        <v>Ekonomisk trygghet för familjer och barn</v>
      </c>
      <c r="K206" t="str">
        <f t="shared" si="26"/>
        <v>Barnpension och efterlevandestöd</v>
      </c>
      <c r="L206">
        <f t="shared" si="27"/>
        <v>105.36468330134358</v>
      </c>
      <c r="M206">
        <f t="shared" si="22"/>
        <v>8.780390275111964</v>
      </c>
    </row>
    <row r="207" spans="1:13" x14ac:dyDescent="0.35">
      <c r="A207" t="s">
        <v>1544</v>
      </c>
      <c r="B207" s="93" t="s">
        <v>4</v>
      </c>
      <c r="C207" s="93" t="s">
        <v>932</v>
      </c>
      <c r="D207" s="94">
        <v>5234340</v>
      </c>
      <c r="E207" s="107" t="str">
        <f t="shared" si="23"/>
        <v>12</v>
      </c>
      <c r="F207">
        <f t="shared" si="24"/>
        <v>6</v>
      </c>
      <c r="G207" t="s">
        <v>1536</v>
      </c>
      <c r="H207" t="str">
        <f t="shared" si="25"/>
        <v>Ekonomisk trygghet för familjer och barn</v>
      </c>
      <c r="I207" t="str">
        <f t="shared" si="21"/>
        <v>6 Omvårdnadsbidrag och vårdbidrag</v>
      </c>
      <c r="K207" t="str">
        <f t="shared" si="26"/>
        <v>Omvårdnadsbidrag och vårdbidrag</v>
      </c>
      <c r="L207">
        <f t="shared" si="27"/>
        <v>502.33589251439537</v>
      </c>
      <c r="M207">
        <f t="shared" si="22"/>
        <v>41.861324376199612</v>
      </c>
    </row>
    <row r="208" spans="1:13" x14ac:dyDescent="0.35">
      <c r="A208" t="s">
        <v>1544</v>
      </c>
      <c r="B208" s="93" t="s">
        <v>4</v>
      </c>
      <c r="C208" s="93" t="s">
        <v>933</v>
      </c>
      <c r="D208" s="94">
        <v>8971900</v>
      </c>
      <c r="E208" s="107" t="str">
        <f t="shared" si="23"/>
        <v>12</v>
      </c>
      <c r="F208">
        <f t="shared" si="24"/>
        <v>7</v>
      </c>
      <c r="G208" t="s">
        <v>1536</v>
      </c>
      <c r="H208" t="str">
        <f t="shared" si="25"/>
        <v>Ekonomisk trygghet för familjer och barn</v>
      </c>
      <c r="I208" t="str">
        <f t="shared" si="21"/>
        <v>7 Pensionsrätt för barnår</v>
      </c>
      <c r="K208" t="str">
        <f t="shared" si="26"/>
        <v>Pensionsrätt för barnår</v>
      </c>
      <c r="L208">
        <f t="shared" si="27"/>
        <v>861.02687140115165</v>
      </c>
      <c r="M208">
        <f t="shared" si="22"/>
        <v>71.752239283429304</v>
      </c>
    </row>
    <row r="209" spans="1:13" x14ac:dyDescent="0.35">
      <c r="A209" t="s">
        <v>1544</v>
      </c>
      <c r="B209" s="95" t="s">
        <v>4</v>
      </c>
      <c r="C209" s="95" t="s">
        <v>934</v>
      </c>
      <c r="D209" s="96">
        <v>4357164</v>
      </c>
      <c r="E209" s="107" t="str">
        <f t="shared" si="23"/>
        <v>12</v>
      </c>
      <c r="F209">
        <f t="shared" si="24"/>
        <v>8</v>
      </c>
      <c r="H209" t="str">
        <f t="shared" si="25"/>
        <v>Ekonomisk trygghet för familjer och barn</v>
      </c>
      <c r="I209" t="str">
        <f t="shared" si="21"/>
        <v>7 Pensionsrätt för barnår</v>
      </c>
      <c r="K209" t="str">
        <f t="shared" si="26"/>
        <v>Bostadsbidrag</v>
      </c>
      <c r="L209">
        <f t="shared" si="27"/>
        <v>418.1539347408829</v>
      </c>
      <c r="M209">
        <f t="shared" si="22"/>
        <v>34.846161228406906</v>
      </c>
    </row>
    <row r="210" spans="1:13" x14ac:dyDescent="0.35">
      <c r="A210" t="s">
        <v>1544</v>
      </c>
      <c r="B210" s="95" t="s">
        <v>63</v>
      </c>
      <c r="C210" s="95" t="s">
        <v>1554</v>
      </c>
      <c r="D210" s="96">
        <v>4018388</v>
      </c>
      <c r="E210" s="107" t="str">
        <f t="shared" si="23"/>
        <v>13</v>
      </c>
      <c r="F210" t="str">
        <f t="shared" si="24"/>
        <v/>
      </c>
      <c r="H210" t="str">
        <f t="shared" si="25"/>
        <v>Integration och jämställdhet</v>
      </c>
      <c r="I210" t="str">
        <f t="shared" si="21"/>
        <v/>
      </c>
      <c r="K210" t="str">
        <f t="shared" si="26"/>
        <v>och jämställdhet</v>
      </c>
      <c r="L210">
        <f t="shared" si="27"/>
        <v>385.64184261036468</v>
      </c>
      <c r="M210">
        <f t="shared" si="22"/>
        <v>32.136820217530392</v>
      </c>
    </row>
    <row r="211" spans="1:13" x14ac:dyDescent="0.35">
      <c r="A211" t="s">
        <v>1544</v>
      </c>
      <c r="B211" s="93" t="s">
        <v>4</v>
      </c>
      <c r="C211" s="93" t="s">
        <v>1555</v>
      </c>
      <c r="D211" s="94">
        <v>2879351</v>
      </c>
      <c r="E211" s="107" t="str">
        <f t="shared" si="23"/>
        <v>13</v>
      </c>
      <c r="F211">
        <f t="shared" si="24"/>
        <v>1</v>
      </c>
      <c r="G211" t="s">
        <v>1536</v>
      </c>
      <c r="H211" t="str">
        <f t="shared" si="25"/>
        <v>Integration och jämställdhet</v>
      </c>
      <c r="I211" t="str">
        <f t="shared" si="21"/>
        <v>1 Integration</v>
      </c>
      <c r="K211" t="str">
        <f t="shared" si="26"/>
        <v>Integration</v>
      </c>
      <c r="L211">
        <f t="shared" si="27"/>
        <v>276.3292706333973</v>
      </c>
      <c r="M211">
        <f t="shared" si="22"/>
        <v>23.027439219449775</v>
      </c>
    </row>
    <row r="212" spans="1:13" x14ac:dyDescent="0.35">
      <c r="A212" t="s">
        <v>1544</v>
      </c>
      <c r="B212" s="95" t="s">
        <v>4</v>
      </c>
      <c r="C212" s="95" t="s">
        <v>1556</v>
      </c>
      <c r="D212" s="96">
        <v>103125</v>
      </c>
      <c r="E212" s="107" t="str">
        <f t="shared" si="23"/>
        <v>13</v>
      </c>
      <c r="F212">
        <f t="shared" si="24"/>
        <v>1</v>
      </c>
      <c r="H212" t="str">
        <f t="shared" si="25"/>
        <v>Integration och jämställdhet</v>
      </c>
      <c r="I212" t="str">
        <f t="shared" si="21"/>
        <v>1 Integration</v>
      </c>
      <c r="K212" t="str">
        <f t="shared" si="26"/>
        <v>Integrationsåtgärder</v>
      </c>
      <c r="L212">
        <f t="shared" si="27"/>
        <v>9.8968330134357014</v>
      </c>
      <c r="M212">
        <f t="shared" si="22"/>
        <v>0.82473608445297508</v>
      </c>
    </row>
    <row r="213" spans="1:13" x14ac:dyDescent="0.35">
      <c r="A213" t="s">
        <v>1544</v>
      </c>
      <c r="B213" s="95" t="s">
        <v>4</v>
      </c>
      <c r="C213" s="95" t="s">
        <v>937</v>
      </c>
      <c r="D213" s="96">
        <v>2776226</v>
      </c>
      <c r="E213" s="107" t="str">
        <f t="shared" si="23"/>
        <v>13</v>
      </c>
      <c r="F213">
        <f t="shared" si="24"/>
        <v>2</v>
      </c>
      <c r="H213" t="str">
        <f t="shared" si="25"/>
        <v>Integration och jämställdhet</v>
      </c>
      <c r="I213" t="str">
        <f t="shared" si="21"/>
        <v>1 Integration</v>
      </c>
      <c r="K213" t="str">
        <f t="shared" si="26"/>
        <v>Kommunersättningar vid flyktingmottagande</v>
      </c>
      <c r="L213">
        <f t="shared" si="27"/>
        <v>266.4324376199616</v>
      </c>
      <c r="M213">
        <f t="shared" si="22"/>
        <v>22.202703134996799</v>
      </c>
    </row>
    <row r="214" spans="1:13" x14ac:dyDescent="0.35">
      <c r="A214" t="s">
        <v>1544</v>
      </c>
      <c r="B214" s="93" t="s">
        <v>4</v>
      </c>
      <c r="C214" s="93" t="s">
        <v>939</v>
      </c>
      <c r="D214" s="94">
        <v>249426</v>
      </c>
      <c r="E214" s="107" t="str">
        <f t="shared" si="23"/>
        <v>13</v>
      </c>
      <c r="F214">
        <f t="shared" si="24"/>
        <v>2</v>
      </c>
      <c r="G214" t="s">
        <v>1536</v>
      </c>
      <c r="H214" t="str">
        <f t="shared" si="25"/>
        <v>Integration och jämställdhet</v>
      </c>
      <c r="I214" t="str">
        <f t="shared" si="21"/>
        <v>2 Diskriminering</v>
      </c>
      <c r="K214" t="str">
        <f t="shared" si="26"/>
        <v>Diskriminering</v>
      </c>
      <c r="L214">
        <f t="shared" si="27"/>
        <v>23.937236084452977</v>
      </c>
      <c r="M214">
        <f t="shared" si="22"/>
        <v>1.9947696737044147</v>
      </c>
    </row>
    <row r="215" spans="1:13" x14ac:dyDescent="0.35">
      <c r="A215" t="s">
        <v>1544</v>
      </c>
      <c r="B215" s="95" t="s">
        <v>4</v>
      </c>
      <c r="C215" s="95" t="s">
        <v>940</v>
      </c>
      <c r="D215" s="96">
        <v>138507</v>
      </c>
      <c r="E215" s="107" t="str">
        <f t="shared" si="23"/>
        <v>13</v>
      </c>
      <c r="F215">
        <f t="shared" si="24"/>
        <v>1</v>
      </c>
      <c r="H215" t="str">
        <f t="shared" si="25"/>
        <v>Integration och jämställdhet</v>
      </c>
      <c r="I215" t="str">
        <f t="shared" si="21"/>
        <v>2 Diskriminering</v>
      </c>
      <c r="K215" t="str">
        <f t="shared" si="26"/>
        <v>Diskrimineringsombudsmannen</v>
      </c>
      <c r="L215">
        <f t="shared" si="27"/>
        <v>13.292418426103646</v>
      </c>
      <c r="M215">
        <f t="shared" si="22"/>
        <v>1.1077015355086373</v>
      </c>
    </row>
    <row r="216" spans="1:13" x14ac:dyDescent="0.35">
      <c r="A216" t="s">
        <v>1544</v>
      </c>
      <c r="B216" s="95" t="s">
        <v>4</v>
      </c>
      <c r="C216" s="95" t="s">
        <v>941</v>
      </c>
      <c r="D216" s="96">
        <v>110919</v>
      </c>
      <c r="E216" s="107" t="str">
        <f t="shared" si="23"/>
        <v>13</v>
      </c>
      <c r="F216">
        <f t="shared" si="24"/>
        <v>2</v>
      </c>
      <c r="H216" t="str">
        <f t="shared" si="25"/>
        <v>Integration och jämställdhet</v>
      </c>
      <c r="I216" t="str">
        <f t="shared" si="21"/>
        <v>2 Diskriminering</v>
      </c>
      <c r="K216" t="str">
        <f t="shared" si="26"/>
        <v>Åtgärder mot diskriminering och rasism m.m.</v>
      </c>
      <c r="L216">
        <f t="shared" si="27"/>
        <v>10.644817658349329</v>
      </c>
      <c r="M216">
        <f t="shared" si="22"/>
        <v>0.88706813819577734</v>
      </c>
    </row>
    <row r="217" spans="1:13" x14ac:dyDescent="0.35">
      <c r="A217" t="s">
        <v>1544</v>
      </c>
      <c r="B217" s="95" t="s">
        <v>4</v>
      </c>
      <c r="C217" s="95" t="s">
        <v>942</v>
      </c>
      <c r="D217" s="96">
        <v>796611</v>
      </c>
      <c r="E217" s="107" t="str">
        <f t="shared" si="23"/>
        <v>13</v>
      </c>
      <c r="F217">
        <f t="shared" si="24"/>
        <v>3</v>
      </c>
      <c r="H217" t="str">
        <f t="shared" si="25"/>
        <v>Integration och jämställdhet</v>
      </c>
      <c r="I217" t="str">
        <f t="shared" si="21"/>
        <v>2 Diskriminering</v>
      </c>
      <c r="K217" t="str">
        <f t="shared" si="26"/>
        <v>Jämställdhet</v>
      </c>
      <c r="L217">
        <f t="shared" si="27"/>
        <v>76.45019193857965</v>
      </c>
      <c r="M217">
        <f t="shared" si="22"/>
        <v>6.3708493282149705</v>
      </c>
    </row>
    <row r="218" spans="1:13" x14ac:dyDescent="0.35">
      <c r="A218" t="s">
        <v>1544</v>
      </c>
      <c r="B218" s="93" t="s">
        <v>4</v>
      </c>
      <c r="C218" s="93" t="s">
        <v>943</v>
      </c>
      <c r="D218" s="94">
        <v>675039</v>
      </c>
      <c r="E218" s="107" t="str">
        <f t="shared" si="23"/>
        <v>13</v>
      </c>
      <c r="F218">
        <f t="shared" si="24"/>
        <v>1</v>
      </c>
      <c r="G218" t="s">
        <v>1536</v>
      </c>
      <c r="H218" t="str">
        <f t="shared" si="25"/>
        <v>Integration och jämställdhet</v>
      </c>
      <c r="I218" t="str">
        <f t="shared" si="21"/>
        <v>1 Särskilda jämställdhetsåtgärder</v>
      </c>
      <c r="K218" t="str">
        <f t="shared" si="26"/>
        <v>Särskilda jämställdhetsåtgärder</v>
      </c>
      <c r="L218">
        <f t="shared" si="27"/>
        <v>64.783013435700582</v>
      </c>
      <c r="M218">
        <f t="shared" si="22"/>
        <v>5.3985844529750482</v>
      </c>
    </row>
    <row r="219" spans="1:13" x14ac:dyDescent="0.35">
      <c r="A219" t="s">
        <v>1544</v>
      </c>
      <c r="B219" s="95" t="s">
        <v>4</v>
      </c>
      <c r="C219" s="95" t="s">
        <v>944</v>
      </c>
      <c r="D219" s="96">
        <v>73409</v>
      </c>
      <c r="E219" s="107" t="str">
        <f t="shared" si="23"/>
        <v>13</v>
      </c>
      <c r="F219">
        <f t="shared" si="24"/>
        <v>2</v>
      </c>
      <c r="H219" t="str">
        <f t="shared" si="25"/>
        <v>Integration och jämställdhet</v>
      </c>
      <c r="I219" t="str">
        <f t="shared" si="21"/>
        <v>1 Särskilda jämställdhetsåtgärder</v>
      </c>
      <c r="K219" t="str">
        <f t="shared" si="26"/>
        <v>Jämställdhetsmyndigheten</v>
      </c>
      <c r="L219">
        <f t="shared" si="27"/>
        <v>7.045009596928983</v>
      </c>
      <c r="M219">
        <f t="shared" si="22"/>
        <v>0.58708413307741525</v>
      </c>
    </row>
    <row r="220" spans="1:13" x14ac:dyDescent="0.35">
      <c r="A220" t="s">
        <v>1544</v>
      </c>
      <c r="B220" s="93" t="s">
        <v>4</v>
      </c>
      <c r="C220" s="93" t="s">
        <v>945</v>
      </c>
      <c r="D220" s="94">
        <v>48163</v>
      </c>
      <c r="E220" s="107" t="str">
        <f t="shared" si="23"/>
        <v>13</v>
      </c>
      <c r="F220">
        <f t="shared" si="24"/>
        <v>3</v>
      </c>
      <c r="G220" t="s">
        <v>1536</v>
      </c>
      <c r="H220" t="str">
        <f t="shared" si="25"/>
        <v>Integration och jämställdhet</v>
      </c>
      <c r="I220" t="str">
        <f t="shared" si="21"/>
        <v>3 Bidrag för kvinnors organisering</v>
      </c>
      <c r="K220" t="str">
        <f t="shared" si="26"/>
        <v>Bidrag för kvinnors organisering</v>
      </c>
      <c r="L220">
        <f t="shared" si="27"/>
        <v>4.6221689059500957</v>
      </c>
      <c r="M220">
        <f t="shared" si="22"/>
        <v>0.38518074216250797</v>
      </c>
    </row>
    <row r="221" spans="1:13" x14ac:dyDescent="0.35">
      <c r="A221" t="s">
        <v>1544</v>
      </c>
      <c r="B221" s="93" t="s">
        <v>4</v>
      </c>
      <c r="C221" s="93" t="s">
        <v>1557</v>
      </c>
      <c r="D221" s="94">
        <v>93000</v>
      </c>
      <c r="E221" s="107" t="str">
        <f t="shared" si="23"/>
        <v>13</v>
      </c>
      <c r="F221">
        <f t="shared" si="24"/>
        <v>4</v>
      </c>
      <c r="G221" t="s">
        <v>1536</v>
      </c>
      <c r="H221" t="str">
        <f t="shared" si="25"/>
        <v>Integration och jämställdhet</v>
      </c>
      <c r="I221" t="str">
        <f t="shared" si="21"/>
        <v>4 Utanförskap</v>
      </c>
      <c r="K221" t="str">
        <f t="shared" si="26"/>
        <v>Utanförskap</v>
      </c>
      <c r="L221">
        <f t="shared" si="27"/>
        <v>8.9251439539347412</v>
      </c>
      <c r="M221">
        <f t="shared" si="22"/>
        <v>0.7437619961612284</v>
      </c>
    </row>
    <row r="222" spans="1:13" x14ac:dyDescent="0.35">
      <c r="A222" t="s">
        <v>1544</v>
      </c>
      <c r="B222" s="95" t="s">
        <v>4</v>
      </c>
      <c r="C222" s="95" t="s">
        <v>1558</v>
      </c>
      <c r="D222" s="96">
        <v>93000</v>
      </c>
      <c r="E222" s="107" t="str">
        <f t="shared" si="23"/>
        <v>13</v>
      </c>
      <c r="F222">
        <f t="shared" si="24"/>
        <v>1</v>
      </c>
      <c r="H222" t="str">
        <f t="shared" si="25"/>
        <v>Integration och jämställdhet</v>
      </c>
      <c r="I222" t="str">
        <f t="shared" si="21"/>
        <v>4 Utanförskap</v>
      </c>
      <c r="K222" t="str">
        <f t="shared" si="26"/>
        <v>Åtgärder mot utanförskap</v>
      </c>
      <c r="L222">
        <f t="shared" si="27"/>
        <v>8.9251439539347412</v>
      </c>
      <c r="M222">
        <f t="shared" si="22"/>
        <v>0.7437619961612284</v>
      </c>
    </row>
    <row r="223" spans="1:13" x14ac:dyDescent="0.35">
      <c r="A223" t="s">
        <v>1544</v>
      </c>
      <c r="B223" s="95" t="s">
        <v>66</v>
      </c>
      <c r="C223" s="95" t="s">
        <v>67</v>
      </c>
      <c r="D223" s="96">
        <v>92059399</v>
      </c>
      <c r="E223" s="107" t="str">
        <f t="shared" si="23"/>
        <v>14</v>
      </c>
      <c r="F223" t="str">
        <f t="shared" si="24"/>
        <v/>
      </c>
      <c r="H223" t="str">
        <f t="shared" si="25"/>
        <v>Arbetsmarknad och arbetsliv</v>
      </c>
      <c r="I223" t="str">
        <f t="shared" si="21"/>
        <v/>
      </c>
      <c r="K223" t="str">
        <f t="shared" si="26"/>
        <v>och arbetsliv</v>
      </c>
      <c r="L223">
        <f t="shared" si="27"/>
        <v>8834.8751439539355</v>
      </c>
      <c r="M223">
        <f t="shared" si="22"/>
        <v>736.23959532949459</v>
      </c>
    </row>
    <row r="224" spans="1:13" x14ac:dyDescent="0.35">
      <c r="A224" t="s">
        <v>1544</v>
      </c>
      <c r="B224" s="95" t="s">
        <v>4</v>
      </c>
      <c r="C224" s="95" t="s">
        <v>949</v>
      </c>
      <c r="D224" s="96">
        <v>90909455</v>
      </c>
      <c r="E224" s="107" t="str">
        <f t="shared" si="23"/>
        <v>14</v>
      </c>
      <c r="F224">
        <f t="shared" si="24"/>
        <v>1</v>
      </c>
      <c r="H224" t="str">
        <f t="shared" si="25"/>
        <v>Arbetsmarknad och arbetsliv</v>
      </c>
      <c r="I224" t="str">
        <f t="shared" si="21"/>
        <v>Arbetsmarknad och arbetsliv</v>
      </c>
      <c r="K224" t="str">
        <f t="shared" si="26"/>
        <v>Arbetsmarknad</v>
      </c>
      <c r="L224">
        <f t="shared" si="27"/>
        <v>8724.5158349328212</v>
      </c>
      <c r="M224">
        <f t="shared" si="22"/>
        <v>727.04298624440173</v>
      </c>
    </row>
    <row r="225" spans="1:13" x14ac:dyDescent="0.35">
      <c r="A225" t="s">
        <v>1544</v>
      </c>
      <c r="B225" s="95" t="s">
        <v>4</v>
      </c>
      <c r="C225" s="95" t="s">
        <v>950</v>
      </c>
      <c r="D225" s="96">
        <v>7392656</v>
      </c>
      <c r="E225" s="107" t="str">
        <f t="shared" si="23"/>
        <v>14</v>
      </c>
      <c r="F225">
        <f t="shared" si="24"/>
        <v>1</v>
      </c>
      <c r="H225" t="str">
        <f t="shared" si="25"/>
        <v>Arbetsmarknad och arbetsliv</v>
      </c>
      <c r="I225" t="str">
        <f t="shared" si="21"/>
        <v>Arbetsmarknad och arbetsliv</v>
      </c>
      <c r="K225" t="str">
        <f t="shared" si="26"/>
        <v>Arbetsförmedlingens förvaltningskostnader</v>
      </c>
      <c r="L225">
        <f t="shared" si="27"/>
        <v>709.4679462571977</v>
      </c>
      <c r="M225">
        <f t="shared" si="22"/>
        <v>59.122328854766472</v>
      </c>
    </row>
    <row r="226" spans="1:13" x14ac:dyDescent="0.35">
      <c r="A226" t="s">
        <v>1544</v>
      </c>
      <c r="B226" s="95" t="s">
        <v>4</v>
      </c>
      <c r="C226" s="95" t="s">
        <v>951</v>
      </c>
      <c r="D226" s="96">
        <v>42525610</v>
      </c>
      <c r="E226" s="107" t="str">
        <f t="shared" si="23"/>
        <v>14</v>
      </c>
      <c r="F226">
        <f t="shared" si="24"/>
        <v>2</v>
      </c>
      <c r="H226" t="str">
        <f t="shared" si="25"/>
        <v>Arbetsmarknad och arbetsliv</v>
      </c>
      <c r="I226" t="str">
        <f t="shared" si="21"/>
        <v>Arbetsmarknad och arbetsliv</v>
      </c>
      <c r="K226" t="str">
        <f t="shared" si="26"/>
        <v>Bidrag till arbetslöshetsersättning och aktivitetsstöd</v>
      </c>
      <c r="L226">
        <f t="shared" si="27"/>
        <v>4081.1525911708254</v>
      </c>
      <c r="M226">
        <f t="shared" si="22"/>
        <v>340.09604926423543</v>
      </c>
    </row>
    <row r="227" spans="1:13" x14ac:dyDescent="0.35">
      <c r="A227" t="s">
        <v>1544</v>
      </c>
      <c r="B227" s="95" t="s">
        <v>4</v>
      </c>
      <c r="C227" s="95" t="s">
        <v>952</v>
      </c>
      <c r="D227" s="96">
        <v>7225952</v>
      </c>
      <c r="E227" s="107" t="str">
        <f t="shared" si="23"/>
        <v>14</v>
      </c>
      <c r="F227">
        <f t="shared" si="24"/>
        <v>3</v>
      </c>
      <c r="H227" t="str">
        <f t="shared" si="25"/>
        <v>Arbetsmarknad och arbetsliv</v>
      </c>
      <c r="I227" t="str">
        <f t="shared" si="21"/>
        <v>Arbetsmarknad och arbetsliv</v>
      </c>
      <c r="K227" t="str">
        <f t="shared" si="26"/>
        <v>Kostnader för arbetsmarknadspolitiska program och insatser</v>
      </c>
      <c r="L227">
        <f t="shared" si="27"/>
        <v>693.46948176583498</v>
      </c>
      <c r="M227">
        <f t="shared" si="22"/>
        <v>57.789123480486246</v>
      </c>
    </row>
    <row r="228" spans="1:13" x14ac:dyDescent="0.35">
      <c r="A228" t="s">
        <v>1544</v>
      </c>
      <c r="B228" s="95" t="s">
        <v>4</v>
      </c>
      <c r="C228" s="95" t="s">
        <v>953</v>
      </c>
      <c r="D228" s="96">
        <v>20806041</v>
      </c>
      <c r="E228" s="107" t="str">
        <f t="shared" si="23"/>
        <v>14</v>
      </c>
      <c r="F228">
        <f t="shared" si="24"/>
        <v>4</v>
      </c>
      <c r="H228" t="str">
        <f t="shared" si="25"/>
        <v>Arbetsmarknad och arbetsliv</v>
      </c>
      <c r="I228" t="str">
        <f t="shared" si="21"/>
        <v>Arbetsmarknad och arbetsliv</v>
      </c>
      <c r="K228" t="str">
        <f t="shared" si="26"/>
        <v>Lönebidrag och Samhall m.m.</v>
      </c>
      <c r="L228">
        <f t="shared" si="27"/>
        <v>1996.7409788867562</v>
      </c>
      <c r="M228">
        <f t="shared" si="22"/>
        <v>166.39508157389636</v>
      </c>
    </row>
    <row r="229" spans="1:13" x14ac:dyDescent="0.35">
      <c r="A229" t="s">
        <v>1544</v>
      </c>
      <c r="B229" s="95" t="s">
        <v>4</v>
      </c>
      <c r="C229" s="95" t="s">
        <v>954</v>
      </c>
      <c r="D229" s="96">
        <v>133466</v>
      </c>
      <c r="E229" s="107" t="str">
        <f t="shared" si="23"/>
        <v>14</v>
      </c>
      <c r="F229">
        <f t="shared" si="24"/>
        <v>5</v>
      </c>
      <c r="H229" t="str">
        <f t="shared" si="25"/>
        <v>Arbetsmarknad och arbetsliv</v>
      </c>
      <c r="I229" t="str">
        <f t="shared" si="21"/>
        <v>Arbetsmarknad och arbetsliv</v>
      </c>
      <c r="K229" t="str">
        <f t="shared" si="26"/>
        <v>Rådet för Europeiska socialfonden i Sverige</v>
      </c>
      <c r="L229">
        <f t="shared" si="27"/>
        <v>12.808637236084452</v>
      </c>
      <c r="M229">
        <f t="shared" si="22"/>
        <v>1.0673864363403711</v>
      </c>
    </row>
    <row r="230" spans="1:13" x14ac:dyDescent="0.35">
      <c r="A230" t="s">
        <v>1544</v>
      </c>
      <c r="B230" s="95" t="s">
        <v>4</v>
      </c>
      <c r="C230" s="95" t="s">
        <v>1499</v>
      </c>
      <c r="D230" s="96">
        <v>100100</v>
      </c>
      <c r="E230" s="107" t="str">
        <f t="shared" si="23"/>
        <v>14</v>
      </c>
      <c r="F230">
        <f t="shared" si="24"/>
        <v>6</v>
      </c>
      <c r="H230" t="str">
        <f t="shared" si="25"/>
        <v>Arbetsmarknad och arbetsliv</v>
      </c>
      <c r="I230" t="str">
        <f t="shared" si="21"/>
        <v>Arbetsmarknad och arbetsliv</v>
      </c>
      <c r="K230" t="str">
        <f t="shared" si="26"/>
        <v>Europeiska socialfonden m.m. för perioden 2014-2020</v>
      </c>
      <c r="L230">
        <f t="shared" si="27"/>
        <v>9.6065259117082533</v>
      </c>
      <c r="M230">
        <f t="shared" si="22"/>
        <v>0.80054382597568774</v>
      </c>
    </row>
    <row r="231" spans="1:13" x14ac:dyDescent="0.35">
      <c r="A231" t="s">
        <v>1544</v>
      </c>
      <c r="B231" s="95" t="s">
        <v>4</v>
      </c>
      <c r="C231" s="95" t="s">
        <v>1559</v>
      </c>
      <c r="D231" s="96">
        <v>1387000</v>
      </c>
      <c r="E231" s="107" t="str">
        <f t="shared" si="23"/>
        <v>14</v>
      </c>
      <c r="F231">
        <f t="shared" si="24"/>
        <v>7</v>
      </c>
      <c r="H231" t="str">
        <f t="shared" si="25"/>
        <v>Arbetsmarknad och arbetsliv</v>
      </c>
      <c r="I231" t="str">
        <f t="shared" si="21"/>
        <v>Arbetsmarknad och arbetsliv</v>
      </c>
      <c r="K231" t="str">
        <f t="shared" si="26"/>
        <v>Europeiska socialfonden+ m.m. för perioden 2021–2027</v>
      </c>
      <c r="L231">
        <f t="shared" si="27"/>
        <v>133.10940499040308</v>
      </c>
      <c r="M231">
        <f t="shared" si="22"/>
        <v>11.092450415866923</v>
      </c>
    </row>
    <row r="232" spans="1:13" x14ac:dyDescent="0.35">
      <c r="A232" t="s">
        <v>1544</v>
      </c>
      <c r="B232" s="95" t="s">
        <v>4</v>
      </c>
      <c r="C232" s="95" t="s">
        <v>957</v>
      </c>
      <c r="D232" s="96">
        <v>46953</v>
      </c>
      <c r="E232" s="107" t="str">
        <f t="shared" si="23"/>
        <v>14</v>
      </c>
      <c r="F232">
        <f t="shared" si="24"/>
        <v>8</v>
      </c>
      <c r="H232" t="str">
        <f t="shared" si="25"/>
        <v>Arbetsmarknad och arbetsliv</v>
      </c>
      <c r="I232" t="str">
        <f t="shared" si="21"/>
        <v>Arbetsmarknad och arbetsliv</v>
      </c>
      <c r="K232" t="str">
        <f t="shared" si="26"/>
        <v>Institutet för arbetsmarknads- och utbildningspolitisk utvärdering</v>
      </c>
      <c r="L232">
        <f t="shared" si="27"/>
        <v>4.5060460652591168</v>
      </c>
      <c r="M232">
        <f t="shared" si="22"/>
        <v>0.37550383877159305</v>
      </c>
    </row>
    <row r="233" spans="1:13" x14ac:dyDescent="0.35">
      <c r="A233" t="s">
        <v>1544</v>
      </c>
      <c r="B233" s="95" t="s">
        <v>4</v>
      </c>
      <c r="C233" s="95" t="s">
        <v>958</v>
      </c>
      <c r="D233" s="96">
        <v>82557</v>
      </c>
      <c r="E233" s="107" t="str">
        <f t="shared" si="23"/>
        <v>14</v>
      </c>
      <c r="F233">
        <f t="shared" si="24"/>
        <v>9</v>
      </c>
      <c r="H233" t="str">
        <f t="shared" si="25"/>
        <v>Arbetsmarknad och arbetsliv</v>
      </c>
      <c r="I233" t="str">
        <f t="shared" si="21"/>
        <v>Arbetsmarknad och arbetsliv</v>
      </c>
      <c r="K233" t="str">
        <f t="shared" si="26"/>
        <v>Inspektionen för arbetslöshetsförsäkringen</v>
      </c>
      <c r="L233">
        <f t="shared" si="27"/>
        <v>7.9229366602687143</v>
      </c>
      <c r="M233">
        <f t="shared" si="22"/>
        <v>0.66024472168905957</v>
      </c>
    </row>
    <row r="234" spans="1:13" x14ac:dyDescent="0.35">
      <c r="A234" t="s">
        <v>1544</v>
      </c>
      <c r="B234" s="95" t="s">
        <v>4</v>
      </c>
      <c r="C234" s="95" t="s">
        <v>959</v>
      </c>
      <c r="D234" s="96">
        <v>62184</v>
      </c>
      <c r="E234" s="107" t="str">
        <f t="shared" si="23"/>
        <v>14</v>
      </c>
      <c r="F234">
        <f t="shared" si="24"/>
        <v>10</v>
      </c>
      <c r="H234" t="str">
        <f t="shared" si="25"/>
        <v>Arbetsmarknad och arbetsliv</v>
      </c>
      <c r="I234" t="str">
        <f t="shared" si="21"/>
        <v>Arbetsmarknad och arbetsliv</v>
      </c>
      <c r="K234" t="str">
        <f t="shared" si="26"/>
        <v>Bidrag till administration av grundbeloppet</v>
      </c>
      <c r="L234">
        <f t="shared" si="27"/>
        <v>5.9677543186180424</v>
      </c>
      <c r="M234">
        <f t="shared" si="22"/>
        <v>0.49731285988483687</v>
      </c>
    </row>
    <row r="235" spans="1:13" x14ac:dyDescent="0.35">
      <c r="A235" t="s">
        <v>1544</v>
      </c>
      <c r="B235" s="95" t="s">
        <v>4</v>
      </c>
      <c r="C235" s="95" t="s">
        <v>960</v>
      </c>
      <c r="D235" s="96">
        <v>8303</v>
      </c>
      <c r="E235" s="107" t="str">
        <f t="shared" si="23"/>
        <v>14</v>
      </c>
      <c r="F235">
        <f t="shared" si="24"/>
        <v>11</v>
      </c>
      <c r="H235" t="str">
        <f t="shared" si="25"/>
        <v>Arbetsmarknad och arbetsliv</v>
      </c>
      <c r="I235" t="str">
        <f t="shared" si="21"/>
        <v>Arbetsmarknad och arbetsliv</v>
      </c>
      <c r="K235" t="str">
        <f t="shared" si="26"/>
        <v>Bidrag till Stiftelsen Utbildning Nordkalotten</v>
      </c>
      <c r="L235">
        <f t="shared" si="27"/>
        <v>0.79683301343570057</v>
      </c>
      <c r="M235">
        <f t="shared" si="22"/>
        <v>6.6402751119641709E-2</v>
      </c>
    </row>
    <row r="236" spans="1:13" x14ac:dyDescent="0.35">
      <c r="A236" t="s">
        <v>1544</v>
      </c>
      <c r="B236" s="95" t="s">
        <v>4</v>
      </c>
      <c r="C236" s="95" t="s">
        <v>961</v>
      </c>
      <c r="D236" s="96">
        <v>1800000</v>
      </c>
      <c r="E236" s="107" t="str">
        <f t="shared" si="23"/>
        <v>14</v>
      </c>
      <c r="F236">
        <f t="shared" si="24"/>
        <v>12</v>
      </c>
      <c r="H236" t="str">
        <f t="shared" si="25"/>
        <v>Arbetsmarknad och arbetsliv</v>
      </c>
      <c r="I236" t="str">
        <f t="shared" si="21"/>
        <v>Arbetsmarknad och arbetsliv</v>
      </c>
      <c r="K236" t="str">
        <f t="shared" si="26"/>
        <v>Bidrag till lönegarantiersättning</v>
      </c>
      <c r="L236">
        <f t="shared" si="27"/>
        <v>172.7447216890595</v>
      </c>
      <c r="M236">
        <f t="shared" si="22"/>
        <v>14.395393474088293</v>
      </c>
    </row>
    <row r="237" spans="1:13" x14ac:dyDescent="0.35">
      <c r="A237" t="s">
        <v>1544</v>
      </c>
      <c r="B237" s="93" t="s">
        <v>4</v>
      </c>
      <c r="C237" s="93" t="s">
        <v>962</v>
      </c>
      <c r="D237" s="94">
        <v>5342163</v>
      </c>
      <c r="E237" s="107" t="str">
        <f t="shared" si="23"/>
        <v>14</v>
      </c>
      <c r="F237">
        <f t="shared" si="24"/>
        <v>13</v>
      </c>
      <c r="G237" t="s">
        <v>1536</v>
      </c>
      <c r="H237" t="str">
        <f t="shared" si="25"/>
        <v>Arbetsmarknad och arbetsliv</v>
      </c>
      <c r="I237" t="str">
        <f t="shared" si="21"/>
        <v>13 Nystartsjobb, etableringsjobb och stöd för yrkesintroduktionsanställningar</v>
      </c>
      <c r="K237" t="str">
        <f t="shared" si="26"/>
        <v>Nystartsjobb, etableringsjobb och stöd för yrkesintroduktionsanställningar</v>
      </c>
      <c r="L237">
        <f t="shared" si="27"/>
        <v>512.68358925143957</v>
      </c>
      <c r="M237">
        <f t="shared" si="22"/>
        <v>42.723632437619962</v>
      </c>
    </row>
    <row r="238" spans="1:13" x14ac:dyDescent="0.35">
      <c r="A238" t="s">
        <v>1544</v>
      </c>
      <c r="B238" s="95" t="s">
        <v>4</v>
      </c>
      <c r="C238" s="95" t="s">
        <v>963</v>
      </c>
      <c r="D238" s="96">
        <v>865470</v>
      </c>
      <c r="E238" s="107" t="str">
        <f t="shared" si="23"/>
        <v>14</v>
      </c>
      <c r="F238">
        <f t="shared" si="24"/>
        <v>14</v>
      </c>
      <c r="H238" t="str">
        <f t="shared" si="25"/>
        <v>Arbetsmarknad och arbetsliv</v>
      </c>
      <c r="I238" t="str">
        <f t="shared" si="21"/>
        <v>13 Nystartsjobb, etableringsjobb och stöd för yrkesintroduktionsanställningar</v>
      </c>
      <c r="K238" t="str">
        <f t="shared" si="26"/>
        <v>Etableringsersättning till vissa nyanlända invandrare</v>
      </c>
      <c r="L238">
        <f t="shared" si="27"/>
        <v>83.05854126679462</v>
      </c>
      <c r="M238">
        <f t="shared" si="22"/>
        <v>6.921545105566218</v>
      </c>
    </row>
    <row r="239" spans="1:13" x14ac:dyDescent="0.35">
      <c r="A239" t="s">
        <v>1544</v>
      </c>
      <c r="B239" s="95" t="s">
        <v>4</v>
      </c>
      <c r="C239" s="95" t="s">
        <v>964</v>
      </c>
      <c r="D239" s="96">
        <v>3131000</v>
      </c>
      <c r="E239" s="107" t="str">
        <f t="shared" si="23"/>
        <v>14</v>
      </c>
      <c r="F239">
        <f t="shared" si="24"/>
        <v>15</v>
      </c>
      <c r="H239" t="str">
        <f t="shared" si="25"/>
        <v>Arbetsmarknad och arbetsliv</v>
      </c>
      <c r="I239" t="str">
        <f t="shared" si="21"/>
        <v>13 Nystartsjobb, etableringsjobb och stöd för yrkesintroduktionsanställningar</v>
      </c>
      <c r="K239" t="str">
        <f t="shared" si="26"/>
        <v>Omställnings- och kompetensstöd genom den offentliga omställningsorganisationen</v>
      </c>
      <c r="L239">
        <f t="shared" si="27"/>
        <v>300.47984644913629</v>
      </c>
      <c r="M239">
        <f t="shared" si="22"/>
        <v>25.03998720409469</v>
      </c>
    </row>
    <row r="240" spans="1:13" x14ac:dyDescent="0.35">
      <c r="A240" t="s">
        <v>1544</v>
      </c>
      <c r="B240" s="95" t="s">
        <v>4</v>
      </c>
      <c r="C240" s="95" t="s">
        <v>965</v>
      </c>
      <c r="D240" s="96">
        <v>1149944</v>
      </c>
      <c r="E240" s="107" t="str">
        <f t="shared" si="23"/>
        <v>14</v>
      </c>
      <c r="F240">
        <f t="shared" si="24"/>
        <v>2</v>
      </c>
      <c r="H240" t="str">
        <f t="shared" si="25"/>
        <v>Arbetsmarknad och arbetsliv</v>
      </c>
      <c r="I240" t="str">
        <f t="shared" si="21"/>
        <v>13 Nystartsjobb, etableringsjobb och stöd för yrkesintroduktionsanställningar</v>
      </c>
      <c r="K240" t="str">
        <f t="shared" si="26"/>
        <v>Arbetsliv</v>
      </c>
      <c r="L240">
        <f t="shared" si="27"/>
        <v>110.35930902111325</v>
      </c>
      <c r="M240">
        <f t="shared" si="22"/>
        <v>9.1966090850927706</v>
      </c>
    </row>
    <row r="241" spans="1:13" x14ac:dyDescent="0.35">
      <c r="A241" t="s">
        <v>1544</v>
      </c>
      <c r="B241" s="95" t="s">
        <v>4</v>
      </c>
      <c r="C241" s="95" t="s">
        <v>966</v>
      </c>
      <c r="D241" s="96">
        <v>855697</v>
      </c>
      <c r="E241" s="107" t="str">
        <f t="shared" si="23"/>
        <v>14</v>
      </c>
      <c r="F241">
        <f t="shared" si="24"/>
        <v>1</v>
      </c>
      <c r="H241" t="str">
        <f t="shared" si="25"/>
        <v>Arbetsmarknad och arbetsliv</v>
      </c>
      <c r="I241" t="str">
        <f t="shared" si="21"/>
        <v>13 Nystartsjobb, etableringsjobb och stöd för yrkesintroduktionsanställningar</v>
      </c>
      <c r="K241" t="str">
        <f t="shared" si="26"/>
        <v>Arbetsmiljöverket</v>
      </c>
      <c r="L241">
        <f t="shared" si="27"/>
        <v>82.120633397312858</v>
      </c>
      <c r="M241">
        <f t="shared" si="22"/>
        <v>6.8433861164427379</v>
      </c>
    </row>
    <row r="242" spans="1:13" x14ac:dyDescent="0.35">
      <c r="A242" t="s">
        <v>1544</v>
      </c>
      <c r="B242" s="95" t="s">
        <v>4</v>
      </c>
      <c r="C242" s="95" t="s">
        <v>967</v>
      </c>
      <c r="D242" s="96">
        <v>36798</v>
      </c>
      <c r="E242" s="107" t="str">
        <f t="shared" si="23"/>
        <v>14</v>
      </c>
      <c r="F242">
        <f t="shared" si="24"/>
        <v>2</v>
      </c>
      <c r="H242" t="str">
        <f t="shared" si="25"/>
        <v>Arbetsmarknad och arbetsliv</v>
      </c>
      <c r="I242" t="str">
        <f t="shared" si="21"/>
        <v>13 Nystartsjobb, etableringsjobb och stöd för yrkesintroduktionsanställningar</v>
      </c>
      <c r="K242" t="str">
        <f t="shared" si="26"/>
        <v>Arbetsdomstolen</v>
      </c>
      <c r="L242">
        <f t="shared" si="27"/>
        <v>3.5314779270633396</v>
      </c>
      <c r="M242">
        <f t="shared" si="22"/>
        <v>0.2942898272552783</v>
      </c>
    </row>
    <row r="243" spans="1:13" x14ac:dyDescent="0.35">
      <c r="A243" t="s">
        <v>1544</v>
      </c>
      <c r="B243" s="95" t="s">
        <v>4</v>
      </c>
      <c r="C243" s="95" t="s">
        <v>968</v>
      </c>
      <c r="D243" s="96">
        <v>33722</v>
      </c>
      <c r="E243" s="107" t="str">
        <f t="shared" si="23"/>
        <v>14</v>
      </c>
      <c r="F243">
        <f t="shared" si="24"/>
        <v>3</v>
      </c>
      <c r="H243" t="str">
        <f t="shared" si="25"/>
        <v>Arbetsmarknad och arbetsliv</v>
      </c>
      <c r="I243" t="str">
        <f t="shared" si="21"/>
        <v>13 Nystartsjobb, etableringsjobb och stöd för yrkesintroduktionsanställningar</v>
      </c>
      <c r="K243" t="str">
        <f t="shared" si="26"/>
        <v>Internationella arbetsorganisationen (ILO)</v>
      </c>
      <c r="L243">
        <f t="shared" si="27"/>
        <v>3.2362763915547026</v>
      </c>
      <c r="M243">
        <f t="shared" si="22"/>
        <v>0.26968969929622522</v>
      </c>
    </row>
    <row r="244" spans="1:13" x14ac:dyDescent="0.35">
      <c r="A244" t="s">
        <v>1544</v>
      </c>
      <c r="B244" s="93" t="s">
        <v>4</v>
      </c>
      <c r="C244" s="93" t="s">
        <v>969</v>
      </c>
      <c r="D244" s="94">
        <v>60571</v>
      </c>
      <c r="E244" s="107" t="str">
        <f t="shared" si="23"/>
        <v>14</v>
      </c>
      <c r="F244">
        <f t="shared" si="24"/>
        <v>4</v>
      </c>
      <c r="G244" t="s">
        <v>1536</v>
      </c>
      <c r="H244" t="str">
        <f t="shared" si="25"/>
        <v>Arbetsmarknad och arbetsliv</v>
      </c>
      <c r="I244" t="str">
        <f t="shared" si="21"/>
        <v>4 Medlingsinstitutet</v>
      </c>
      <c r="K244" t="str">
        <f t="shared" si="26"/>
        <v>Medlingsinstitutet</v>
      </c>
      <c r="L244">
        <f t="shared" si="27"/>
        <v>5.8129558541266793</v>
      </c>
      <c r="M244">
        <f t="shared" si="22"/>
        <v>0.48441298784388992</v>
      </c>
    </row>
    <row r="245" spans="1:13" x14ac:dyDescent="0.35">
      <c r="A245" t="s">
        <v>1544</v>
      </c>
      <c r="B245" s="95" t="s">
        <v>4</v>
      </c>
      <c r="C245" s="95" t="s">
        <v>970</v>
      </c>
      <c r="D245" s="96">
        <v>51156</v>
      </c>
      <c r="E245" s="107" t="str">
        <f t="shared" si="23"/>
        <v>14</v>
      </c>
      <c r="F245">
        <f t="shared" si="24"/>
        <v>5</v>
      </c>
      <c r="H245" t="str">
        <f t="shared" si="25"/>
        <v>Arbetsmarknad och arbetsliv</v>
      </c>
      <c r="I245" t="str">
        <f t="shared" si="21"/>
        <v>4 Medlingsinstitutet</v>
      </c>
      <c r="K245" t="str">
        <f t="shared" si="26"/>
        <v>Myndigheten för arbetsmiljökunskap</v>
      </c>
      <c r="L245">
        <f t="shared" si="27"/>
        <v>4.909404990403071</v>
      </c>
      <c r="M245">
        <f t="shared" si="22"/>
        <v>0.40911708253358925</v>
      </c>
    </row>
    <row r="246" spans="1:13" x14ac:dyDescent="0.35">
      <c r="A246" t="s">
        <v>1544</v>
      </c>
      <c r="B246" s="95" t="s">
        <v>4</v>
      </c>
      <c r="C246" s="95" t="s">
        <v>971</v>
      </c>
      <c r="D246" s="96">
        <v>112000</v>
      </c>
      <c r="E246" s="107" t="str">
        <f t="shared" si="23"/>
        <v>14</v>
      </c>
      <c r="F246">
        <f t="shared" si="24"/>
        <v>6</v>
      </c>
      <c r="H246" t="str">
        <f t="shared" si="25"/>
        <v>Arbetsmarknad och arbetsliv</v>
      </c>
      <c r="I246" t="str">
        <f t="shared" si="21"/>
        <v>4 Medlingsinstitutet</v>
      </c>
      <c r="K246" t="str">
        <f t="shared" si="26"/>
        <v>Regional skyddsombudsverksamhet</v>
      </c>
      <c r="L246">
        <f t="shared" si="27"/>
        <v>10.748560460652591</v>
      </c>
      <c r="M246">
        <f t="shared" si="22"/>
        <v>0.89571337172104926</v>
      </c>
    </row>
    <row r="247" spans="1:13" x14ac:dyDescent="0.35">
      <c r="A247" t="s">
        <v>1544</v>
      </c>
      <c r="B247" s="95" t="s">
        <v>76</v>
      </c>
      <c r="C247" s="95" t="s">
        <v>77</v>
      </c>
      <c r="D247" s="96">
        <v>30545170</v>
      </c>
      <c r="E247" s="107" t="str">
        <f t="shared" si="23"/>
        <v>15</v>
      </c>
      <c r="F247" t="str">
        <f t="shared" si="24"/>
        <v/>
      </c>
      <c r="H247" t="str">
        <f t="shared" si="25"/>
        <v>Studiestöd</v>
      </c>
      <c r="I247" t="str">
        <f t="shared" si="21"/>
        <v/>
      </c>
      <c r="K247" t="str">
        <f t="shared" si="26"/>
        <v>Studiestöd</v>
      </c>
      <c r="L247">
        <f t="shared" si="27"/>
        <v>2931.3982725527831</v>
      </c>
      <c r="M247">
        <f t="shared" si="22"/>
        <v>244.28318937939858</v>
      </c>
    </row>
    <row r="248" spans="1:13" x14ac:dyDescent="0.35">
      <c r="A248" t="s">
        <v>1544</v>
      </c>
      <c r="B248" s="95" t="s">
        <v>4</v>
      </c>
      <c r="C248" s="95" t="s">
        <v>972</v>
      </c>
      <c r="D248" s="96">
        <v>4518262</v>
      </c>
      <c r="E248" s="107" t="str">
        <f t="shared" si="23"/>
        <v>15</v>
      </c>
      <c r="F248">
        <f t="shared" si="24"/>
        <v>1</v>
      </c>
      <c r="H248" t="str">
        <f t="shared" si="25"/>
        <v>Studiestöd</v>
      </c>
      <c r="I248" t="str">
        <f t="shared" si="21"/>
        <v>Studiestöd</v>
      </c>
      <c r="K248" t="str">
        <f t="shared" si="26"/>
        <v>Studiehjälp</v>
      </c>
      <c r="L248">
        <f t="shared" si="27"/>
        <v>433.61439539347407</v>
      </c>
      <c r="M248">
        <f t="shared" si="22"/>
        <v>36.134532949456172</v>
      </c>
    </row>
    <row r="249" spans="1:13" x14ac:dyDescent="0.35">
      <c r="A249" t="s">
        <v>1544</v>
      </c>
      <c r="B249" s="95" t="s">
        <v>4</v>
      </c>
      <c r="C249" s="95" t="s">
        <v>973</v>
      </c>
      <c r="D249" s="96">
        <v>20207017</v>
      </c>
      <c r="E249" s="107" t="str">
        <f t="shared" si="23"/>
        <v>15</v>
      </c>
      <c r="F249">
        <f t="shared" si="24"/>
        <v>2</v>
      </c>
      <c r="H249" t="str">
        <f t="shared" si="25"/>
        <v>Studiestöd</v>
      </c>
      <c r="I249" t="str">
        <f t="shared" si="21"/>
        <v>Studiestöd</v>
      </c>
      <c r="K249" t="str">
        <f t="shared" si="26"/>
        <v>Studiemedel</v>
      </c>
      <c r="L249">
        <f t="shared" si="27"/>
        <v>1939.2530710172746</v>
      </c>
      <c r="M249">
        <f t="shared" si="22"/>
        <v>161.60442258477289</v>
      </c>
    </row>
    <row r="250" spans="1:13" x14ac:dyDescent="0.35">
      <c r="A250" t="s">
        <v>1544</v>
      </c>
      <c r="B250" s="95" t="s">
        <v>4</v>
      </c>
      <c r="C250" s="95" t="s">
        <v>1500</v>
      </c>
      <c r="D250" s="96">
        <v>2836000</v>
      </c>
      <c r="E250" s="107" t="str">
        <f t="shared" si="23"/>
        <v>15</v>
      </c>
      <c r="F250">
        <f t="shared" si="24"/>
        <v>3</v>
      </c>
      <c r="H250" t="str">
        <f t="shared" si="25"/>
        <v>Studiestöd</v>
      </c>
      <c r="I250" t="str">
        <f t="shared" si="21"/>
        <v>Studiestöd</v>
      </c>
      <c r="K250" t="str">
        <f t="shared" si="26"/>
        <v>Omställningsstudiestöd</v>
      </c>
      <c r="L250">
        <f t="shared" si="27"/>
        <v>272.16890595009596</v>
      </c>
      <c r="M250">
        <f t="shared" si="22"/>
        <v>22.680742162507997</v>
      </c>
    </row>
    <row r="251" spans="1:13" x14ac:dyDescent="0.35">
      <c r="A251" t="s">
        <v>1544</v>
      </c>
      <c r="B251" s="95" t="s">
        <v>4</v>
      </c>
      <c r="C251" s="95" t="s">
        <v>1560</v>
      </c>
      <c r="D251" s="96">
        <v>1307129</v>
      </c>
      <c r="E251" s="107" t="str">
        <f t="shared" si="23"/>
        <v>15</v>
      </c>
      <c r="F251">
        <f t="shared" si="24"/>
        <v>4</v>
      </c>
      <c r="H251" t="str">
        <f t="shared" si="25"/>
        <v>Studiestöd</v>
      </c>
      <c r="I251" t="str">
        <f t="shared" si="21"/>
        <v>Studiestöd</v>
      </c>
      <c r="K251" t="str">
        <f t="shared" si="26"/>
        <v>Statens utgifter för räntor på studielån</v>
      </c>
      <c r="L251">
        <f t="shared" si="27"/>
        <v>125.44424184261037</v>
      </c>
      <c r="M251">
        <f t="shared" si="22"/>
        <v>10.453686820217531</v>
      </c>
    </row>
    <row r="252" spans="1:13" x14ac:dyDescent="0.35">
      <c r="A252" t="s">
        <v>1544</v>
      </c>
      <c r="B252" s="95" t="s">
        <v>4</v>
      </c>
      <c r="C252" s="95" t="s">
        <v>976</v>
      </c>
      <c r="D252" s="96">
        <v>62150</v>
      </c>
      <c r="E252" s="107" t="str">
        <f t="shared" si="23"/>
        <v>15</v>
      </c>
      <c r="F252">
        <f t="shared" si="24"/>
        <v>5</v>
      </c>
      <c r="H252" t="str">
        <f t="shared" si="25"/>
        <v>Studiestöd</v>
      </c>
      <c r="I252" t="str">
        <f t="shared" si="21"/>
        <v>Studiestöd</v>
      </c>
      <c r="K252" t="str">
        <f t="shared" si="26"/>
        <v>Bidrag till kostnader vid viss gymnasieutbildning och vid viss föräldrautbildning i teckenspråk</v>
      </c>
      <c r="L252">
        <f t="shared" si="27"/>
        <v>5.9644913627639156</v>
      </c>
      <c r="M252">
        <f t="shared" si="22"/>
        <v>0.49704094689699296</v>
      </c>
    </row>
    <row r="253" spans="1:13" x14ac:dyDescent="0.35">
      <c r="A253" t="s">
        <v>1544</v>
      </c>
      <c r="B253" s="95" t="s">
        <v>4</v>
      </c>
      <c r="C253" s="95" t="s">
        <v>977</v>
      </c>
      <c r="D253" s="96">
        <v>27000</v>
      </c>
      <c r="E253" s="107" t="str">
        <f t="shared" si="23"/>
        <v>15</v>
      </c>
      <c r="F253">
        <f t="shared" si="24"/>
        <v>6</v>
      </c>
      <c r="H253" t="str">
        <f t="shared" si="25"/>
        <v>Studiestöd</v>
      </c>
      <c r="I253" t="str">
        <f t="shared" si="21"/>
        <v>Studiestöd</v>
      </c>
      <c r="K253" t="str">
        <f t="shared" si="26"/>
        <v>Bidrag till vissa studiesociala ändamål</v>
      </c>
      <c r="L253">
        <f t="shared" si="27"/>
        <v>2.5911708253358925</v>
      </c>
      <c r="M253">
        <f t="shared" si="22"/>
        <v>0.21593090211132437</v>
      </c>
    </row>
    <row r="254" spans="1:13" x14ac:dyDescent="0.35">
      <c r="A254" t="s">
        <v>1544</v>
      </c>
      <c r="B254" s="93" t="s">
        <v>4</v>
      </c>
      <c r="C254" s="93" t="s">
        <v>978</v>
      </c>
      <c r="D254" s="94">
        <v>400000</v>
      </c>
      <c r="E254" s="107" t="str">
        <f t="shared" si="23"/>
        <v>15</v>
      </c>
      <c r="F254">
        <f t="shared" si="24"/>
        <v>7</v>
      </c>
      <c r="G254" t="s">
        <v>1536</v>
      </c>
      <c r="H254" t="str">
        <f t="shared" si="25"/>
        <v>Studiestöd</v>
      </c>
      <c r="I254" t="str">
        <f t="shared" si="21"/>
        <v>7 Studiestartsstöd</v>
      </c>
      <c r="K254" t="str">
        <f t="shared" si="26"/>
        <v>Studiestartsstöd</v>
      </c>
      <c r="L254">
        <f t="shared" si="27"/>
        <v>38.387715930902111</v>
      </c>
      <c r="M254">
        <f t="shared" si="22"/>
        <v>3.1989763275751759</v>
      </c>
    </row>
    <row r="255" spans="1:13" x14ac:dyDescent="0.35">
      <c r="A255" t="s">
        <v>1544</v>
      </c>
      <c r="B255" s="93" t="s">
        <v>4</v>
      </c>
      <c r="C255" s="93" t="s">
        <v>979</v>
      </c>
      <c r="D255" s="94">
        <v>1168916</v>
      </c>
      <c r="E255" s="107" t="str">
        <f t="shared" si="23"/>
        <v>15</v>
      </c>
      <c r="F255">
        <f t="shared" si="24"/>
        <v>8</v>
      </c>
      <c r="G255" t="s">
        <v>1536</v>
      </c>
      <c r="H255" t="str">
        <f t="shared" si="25"/>
        <v>Studiestöd</v>
      </c>
      <c r="I255" t="str">
        <f t="shared" si="21"/>
        <v>8 Centrala studiestödsnämnden</v>
      </c>
      <c r="K255" t="str">
        <f t="shared" si="26"/>
        <v>Centrala studiestödsnämnden</v>
      </c>
      <c r="L255">
        <f t="shared" si="27"/>
        <v>112.18003838771592</v>
      </c>
      <c r="M255">
        <f t="shared" si="22"/>
        <v>9.348336532309661</v>
      </c>
    </row>
    <row r="256" spans="1:13" x14ac:dyDescent="0.35">
      <c r="A256" t="s">
        <v>1544</v>
      </c>
      <c r="B256" s="95" t="s">
        <v>4</v>
      </c>
      <c r="C256" s="95" t="s">
        <v>980</v>
      </c>
      <c r="D256" s="96">
        <v>18696</v>
      </c>
      <c r="E256" s="107" t="str">
        <f t="shared" si="23"/>
        <v>15</v>
      </c>
      <c r="F256">
        <f t="shared" si="24"/>
        <v>9</v>
      </c>
      <c r="H256" t="str">
        <f t="shared" si="25"/>
        <v>Studiestöd</v>
      </c>
      <c r="I256" t="str">
        <f t="shared" si="21"/>
        <v>8 Centrala studiestödsnämnden</v>
      </c>
      <c r="K256" t="str">
        <f t="shared" si="26"/>
        <v>Överklagandenämnden för studiestöd</v>
      </c>
      <c r="L256">
        <f t="shared" si="27"/>
        <v>1.7942418426103648</v>
      </c>
      <c r="M256">
        <f t="shared" si="22"/>
        <v>0.14952015355086373</v>
      </c>
    </row>
    <row r="257" spans="1:13" x14ac:dyDescent="0.35">
      <c r="A257" t="s">
        <v>1544</v>
      </c>
      <c r="B257" s="95" t="s">
        <v>80</v>
      </c>
      <c r="C257" s="95" t="s">
        <v>81</v>
      </c>
      <c r="D257" s="96">
        <v>99461047</v>
      </c>
      <c r="E257" s="107" t="str">
        <f t="shared" si="23"/>
        <v>16</v>
      </c>
      <c r="F257" t="str">
        <f t="shared" si="24"/>
        <v/>
      </c>
      <c r="H257" t="str">
        <f t="shared" si="25"/>
        <v>Utbildning och universitetsforskning</v>
      </c>
      <c r="I257" t="str">
        <f t="shared" si="21"/>
        <v/>
      </c>
      <c r="K257" t="str">
        <f t="shared" si="26"/>
        <v>och universitetsforskning</v>
      </c>
      <c r="L257">
        <f t="shared" si="27"/>
        <v>9545.2060460652592</v>
      </c>
      <c r="M257">
        <f t="shared" si="22"/>
        <v>795.43383717210497</v>
      </c>
    </row>
    <row r="258" spans="1:13" x14ac:dyDescent="0.35">
      <c r="A258" t="s">
        <v>1544</v>
      </c>
      <c r="B258" s="95" t="s">
        <v>4</v>
      </c>
      <c r="C258" s="95" t="s">
        <v>981</v>
      </c>
      <c r="D258" s="96">
        <v>35252259</v>
      </c>
      <c r="E258" s="107" t="str">
        <f t="shared" si="23"/>
        <v>16</v>
      </c>
      <c r="F258">
        <f t="shared" si="24"/>
        <v>1</v>
      </c>
      <c r="H258" t="str">
        <f t="shared" si="25"/>
        <v>Utbildning och universitetsforskning</v>
      </c>
      <c r="I258" t="str">
        <f t="shared" si="21"/>
        <v>Utbildning och universitetsforskning</v>
      </c>
      <c r="K258" t="str">
        <f t="shared" si="26"/>
        <v>Barn-, ungdoms- och vuxenutbildning</v>
      </c>
      <c r="L258">
        <f t="shared" si="27"/>
        <v>3383.1342610364682</v>
      </c>
      <c r="M258">
        <f t="shared" si="22"/>
        <v>281.92785508637235</v>
      </c>
    </row>
    <row r="259" spans="1:13" x14ac:dyDescent="0.35">
      <c r="A259" t="s">
        <v>1544</v>
      </c>
      <c r="B259" s="95" t="s">
        <v>4</v>
      </c>
      <c r="C259" s="95" t="s">
        <v>982</v>
      </c>
      <c r="D259" s="96">
        <v>1348018</v>
      </c>
      <c r="E259" s="107" t="str">
        <f t="shared" si="23"/>
        <v>16</v>
      </c>
      <c r="F259">
        <f t="shared" si="24"/>
        <v>1</v>
      </c>
      <c r="H259" t="str">
        <f t="shared" si="25"/>
        <v>Utbildning och universitetsforskning</v>
      </c>
      <c r="I259" t="str">
        <f t="shared" si="21"/>
        <v>Utbildning och universitetsforskning</v>
      </c>
      <c r="K259" t="str">
        <f t="shared" si="26"/>
        <v>Statens skolverk</v>
      </c>
      <c r="L259">
        <f t="shared" si="27"/>
        <v>129.368330134357</v>
      </c>
      <c r="M259">
        <f t="shared" si="22"/>
        <v>10.780694177863083</v>
      </c>
    </row>
    <row r="260" spans="1:13" x14ac:dyDescent="0.35">
      <c r="A260" t="s">
        <v>1544</v>
      </c>
      <c r="B260" s="95" t="s">
        <v>4</v>
      </c>
      <c r="C260" s="95" t="s">
        <v>983</v>
      </c>
      <c r="D260" s="96">
        <v>582489</v>
      </c>
      <c r="E260" s="107" t="str">
        <f t="shared" si="23"/>
        <v>16</v>
      </c>
      <c r="F260">
        <f t="shared" si="24"/>
        <v>2</v>
      </c>
      <c r="H260" t="str">
        <f t="shared" si="25"/>
        <v>Utbildning och universitetsforskning</v>
      </c>
      <c r="I260" t="str">
        <f t="shared" si="21"/>
        <v>Utbildning och universitetsforskning</v>
      </c>
      <c r="K260" t="str">
        <f t="shared" si="26"/>
        <v>Statens skolinspektion</v>
      </c>
      <c r="L260">
        <f t="shared" si="27"/>
        <v>55.901055662188099</v>
      </c>
      <c r="M260">
        <f t="shared" si="22"/>
        <v>4.6584213051823413</v>
      </c>
    </row>
    <row r="261" spans="1:13" x14ac:dyDescent="0.35">
      <c r="A261" t="s">
        <v>1544</v>
      </c>
      <c r="B261" s="95" t="s">
        <v>4</v>
      </c>
      <c r="C261" s="95" t="s">
        <v>984</v>
      </c>
      <c r="D261" s="96">
        <v>839768</v>
      </c>
      <c r="E261" s="107" t="str">
        <f t="shared" si="23"/>
        <v>16</v>
      </c>
      <c r="F261">
        <f t="shared" si="24"/>
        <v>3</v>
      </c>
      <c r="H261" t="str">
        <f t="shared" si="25"/>
        <v>Utbildning och universitetsforskning</v>
      </c>
      <c r="I261" t="str">
        <f t="shared" si="21"/>
        <v>Utbildning och universitetsforskning</v>
      </c>
      <c r="K261" t="str">
        <f t="shared" si="26"/>
        <v>Specialpedagogiska skolmyndigheten</v>
      </c>
      <c r="L261">
        <f t="shared" si="27"/>
        <v>80.59193857965451</v>
      </c>
      <c r="M261">
        <f t="shared" si="22"/>
        <v>6.7159948816378758</v>
      </c>
    </row>
    <row r="262" spans="1:13" x14ac:dyDescent="0.35">
      <c r="A262" t="s">
        <v>1544</v>
      </c>
      <c r="B262" s="95" t="s">
        <v>4</v>
      </c>
      <c r="C262" s="95" t="s">
        <v>985</v>
      </c>
      <c r="D262" s="96">
        <v>61499</v>
      </c>
      <c r="E262" s="107" t="str">
        <f t="shared" si="23"/>
        <v>16</v>
      </c>
      <c r="F262">
        <f t="shared" si="24"/>
        <v>4</v>
      </c>
      <c r="H262" t="str">
        <f t="shared" si="25"/>
        <v>Utbildning och universitetsforskning</v>
      </c>
      <c r="I262" t="str">
        <f t="shared" si="21"/>
        <v>Utbildning och universitetsforskning</v>
      </c>
      <c r="K262" t="str">
        <f t="shared" si="26"/>
        <v>Sameskolstyrelsen</v>
      </c>
      <c r="L262">
        <f t="shared" si="27"/>
        <v>5.9020153550863723</v>
      </c>
      <c r="M262">
        <f t="shared" si="22"/>
        <v>0.49183461292386438</v>
      </c>
    </row>
    <row r="263" spans="1:13" x14ac:dyDescent="0.35">
      <c r="A263" t="s">
        <v>1544</v>
      </c>
      <c r="B263" s="95" t="s">
        <v>4</v>
      </c>
      <c r="C263" s="95" t="s">
        <v>986</v>
      </c>
      <c r="D263" s="96">
        <v>4417385</v>
      </c>
      <c r="E263" s="107" t="str">
        <f t="shared" si="23"/>
        <v>16</v>
      </c>
      <c r="F263">
        <f t="shared" si="24"/>
        <v>5</v>
      </c>
      <c r="H263" t="str">
        <f t="shared" si="25"/>
        <v>Utbildning och universitetsforskning</v>
      </c>
      <c r="I263" t="str">
        <f t="shared" si="21"/>
        <v>Utbildning och universitetsforskning</v>
      </c>
      <c r="K263" t="str">
        <f t="shared" si="26"/>
        <v>Utveckling av skolväsendet och annan pedagogisk verksamhet</v>
      </c>
      <c r="L263">
        <f t="shared" si="27"/>
        <v>423.93330134357007</v>
      </c>
      <c r="M263">
        <f t="shared" si="22"/>
        <v>35.327775111964172</v>
      </c>
    </row>
    <row r="264" spans="1:13" x14ac:dyDescent="0.35">
      <c r="A264" t="s">
        <v>1544</v>
      </c>
      <c r="B264" s="95" t="s">
        <v>4</v>
      </c>
      <c r="C264" s="95" t="s">
        <v>987</v>
      </c>
      <c r="D264" s="96">
        <v>269837</v>
      </c>
      <c r="E264" s="107" t="str">
        <f t="shared" si="23"/>
        <v>16</v>
      </c>
      <c r="F264">
        <f t="shared" si="24"/>
        <v>6</v>
      </c>
      <c r="H264" t="str">
        <f t="shared" si="25"/>
        <v>Utbildning och universitetsforskning</v>
      </c>
      <c r="I264" t="str">
        <f t="shared" si="21"/>
        <v>Utbildning och universitetsforskning</v>
      </c>
      <c r="K264" t="str">
        <f t="shared" si="26"/>
        <v>Statligt stöd till särskild utbildning i gymnasieskolan</v>
      </c>
      <c r="L264">
        <f t="shared" si="27"/>
        <v>25.896065259117083</v>
      </c>
      <c r="M264">
        <f t="shared" si="22"/>
        <v>2.1580054382597571</v>
      </c>
    </row>
    <row r="265" spans="1:13" ht="21.5" x14ac:dyDescent="0.35">
      <c r="A265" t="s">
        <v>1544</v>
      </c>
      <c r="B265" s="95" t="s">
        <v>4</v>
      </c>
      <c r="C265" s="95" t="s">
        <v>1501</v>
      </c>
      <c r="D265" s="96">
        <v>4960000</v>
      </c>
      <c r="E265" s="107" t="str">
        <f t="shared" si="23"/>
        <v>16</v>
      </c>
      <c r="F265">
        <f t="shared" si="24"/>
        <v>7</v>
      </c>
      <c r="H265" t="str">
        <f t="shared" si="25"/>
        <v>Utbildning och universitetsforskning</v>
      </c>
      <c r="I265" t="str">
        <f t="shared" si="21"/>
        <v>Utbildning och universitetsforskning</v>
      </c>
      <c r="K265" t="str">
        <f t="shared" si="26"/>
        <v>Maxtaxa i förskola, fritidshem och annan pedagogisk verksamhet samt kvalitetshöjande åtgärder inom förskola</v>
      </c>
      <c r="L265">
        <f t="shared" si="27"/>
        <v>476.00767754318616</v>
      </c>
      <c r="M265">
        <f t="shared" si="22"/>
        <v>39.667306461932178</v>
      </c>
    </row>
    <row r="266" spans="1:13" x14ac:dyDescent="0.35">
      <c r="A266" t="s">
        <v>1544</v>
      </c>
      <c r="B266" s="95" t="s">
        <v>4</v>
      </c>
      <c r="C266" s="95" t="s">
        <v>989</v>
      </c>
      <c r="D266" s="96">
        <v>205720</v>
      </c>
      <c r="E266" s="107" t="str">
        <f t="shared" si="23"/>
        <v>16</v>
      </c>
      <c r="F266">
        <f t="shared" si="24"/>
        <v>8</v>
      </c>
      <c r="H266" t="str">
        <f t="shared" si="25"/>
        <v>Utbildning och universitetsforskning</v>
      </c>
      <c r="I266" t="str">
        <f t="shared" si="21"/>
        <v>Utbildning och universitetsforskning</v>
      </c>
      <c r="K266" t="str">
        <f t="shared" si="26"/>
        <v>Bidrag till viss verksamhet inom skolväsendet, m.m.</v>
      </c>
      <c r="L266">
        <f t="shared" si="27"/>
        <v>19.742802303262955</v>
      </c>
      <c r="M266">
        <f t="shared" si="22"/>
        <v>1.645233525271913</v>
      </c>
    </row>
    <row r="267" spans="1:13" x14ac:dyDescent="0.35">
      <c r="A267" t="s">
        <v>1544</v>
      </c>
      <c r="B267" s="95" t="s">
        <v>4</v>
      </c>
      <c r="C267" s="95" t="s">
        <v>990</v>
      </c>
      <c r="D267" s="96">
        <v>112082</v>
      </c>
      <c r="E267" s="107" t="str">
        <f t="shared" si="23"/>
        <v>16</v>
      </c>
      <c r="F267">
        <f t="shared" si="24"/>
        <v>9</v>
      </c>
      <c r="H267" t="str">
        <f t="shared" si="25"/>
        <v>Utbildning och universitetsforskning</v>
      </c>
      <c r="I267" t="str">
        <f t="shared" ref="I267:I330" si="28">IF(B267="",IF(G267="Sum",C267,IF(I266="",H267,I266)),"")</f>
        <v>Utbildning och universitetsforskning</v>
      </c>
      <c r="K267" t="str">
        <f t="shared" si="26"/>
        <v>Bidrag till svensk undervisning i utlandet</v>
      </c>
      <c r="L267">
        <f t="shared" si="27"/>
        <v>10.756429942418427</v>
      </c>
      <c r="M267">
        <f t="shared" si="22"/>
        <v>0.89636916186820226</v>
      </c>
    </row>
    <row r="268" spans="1:13" x14ac:dyDescent="0.35">
      <c r="A268" t="s">
        <v>1544</v>
      </c>
      <c r="B268" s="95" t="s">
        <v>4</v>
      </c>
      <c r="C268" s="95" t="s">
        <v>991</v>
      </c>
      <c r="D268" s="96">
        <v>1078526</v>
      </c>
      <c r="E268" s="107" t="str">
        <f t="shared" si="23"/>
        <v>16</v>
      </c>
      <c r="F268">
        <f t="shared" si="24"/>
        <v>10</v>
      </c>
      <c r="H268" t="str">
        <f t="shared" si="25"/>
        <v>Utbildning och universitetsforskning</v>
      </c>
      <c r="I268" t="str">
        <f t="shared" si="28"/>
        <v>Utbildning och universitetsforskning</v>
      </c>
      <c r="K268" t="str">
        <f t="shared" si="26"/>
        <v>Fortbildning av lärare och förskolepersonal</v>
      </c>
      <c r="L268">
        <f t="shared" si="27"/>
        <v>103.50537428023033</v>
      </c>
      <c r="M268">
        <f t="shared" ref="M268:M331" si="29">L268/12</f>
        <v>8.6254478566858612</v>
      </c>
    </row>
    <row r="269" spans="1:13" x14ac:dyDescent="0.35">
      <c r="A269" t="s">
        <v>1544</v>
      </c>
      <c r="B269" s="95" t="s">
        <v>4</v>
      </c>
      <c r="C269" s="95" t="s">
        <v>992</v>
      </c>
      <c r="D269" s="96">
        <v>35699</v>
      </c>
      <c r="E269" s="107" t="str">
        <f t="shared" ref="E269:E332" si="30">IF(B269="",E268,B269)</f>
        <v>16</v>
      </c>
      <c r="F269">
        <f t="shared" ref="F269:F332" si="31">IFERROR(LEFT(C269,FIND(" ",C269)-1)*1,"")</f>
        <v>11</v>
      </c>
      <c r="H269" t="str">
        <f t="shared" ref="H269:H332" si="32">IF(B269="",H268,C269)</f>
        <v>Utbildning och universitetsforskning</v>
      </c>
      <c r="I269" t="str">
        <f t="shared" si="28"/>
        <v>Utbildning och universitetsforskning</v>
      </c>
      <c r="K269" t="str">
        <f t="shared" ref="K269:K332" si="33">IFERROR(RIGHT(C269,LEN(C269)-FIND(" ",C269)),C269)</f>
        <v>Skolforskningsinstitutet</v>
      </c>
      <c r="L269">
        <f t="shared" ref="L269:L332" si="34">D269/$L$3</f>
        <v>3.4260076775431862</v>
      </c>
      <c r="M269">
        <f t="shared" si="29"/>
        <v>0.28550063979526552</v>
      </c>
    </row>
    <row r="270" spans="1:13" x14ac:dyDescent="0.35">
      <c r="A270" t="s">
        <v>1544</v>
      </c>
      <c r="B270" s="95" t="s">
        <v>4</v>
      </c>
      <c r="C270" s="95" t="s">
        <v>993</v>
      </c>
      <c r="D270" s="96">
        <v>36043</v>
      </c>
      <c r="E270" s="107" t="str">
        <f t="shared" si="30"/>
        <v>16</v>
      </c>
      <c r="F270">
        <f t="shared" si="31"/>
        <v>12</v>
      </c>
      <c r="H270" t="str">
        <f t="shared" si="32"/>
        <v>Utbildning och universitetsforskning</v>
      </c>
      <c r="I270" t="str">
        <f t="shared" si="28"/>
        <v>Utbildning och universitetsforskning</v>
      </c>
      <c r="K270" t="str">
        <f t="shared" si="33"/>
        <v>Praktiknära skolforskning</v>
      </c>
      <c r="L270">
        <f t="shared" si="34"/>
        <v>3.4590211132437618</v>
      </c>
      <c r="M270">
        <f t="shared" si="29"/>
        <v>0.28825175943698017</v>
      </c>
    </row>
    <row r="271" spans="1:13" x14ac:dyDescent="0.35">
      <c r="A271" t="s">
        <v>1544</v>
      </c>
      <c r="B271" s="95" t="s">
        <v>4</v>
      </c>
      <c r="C271" s="95" t="s">
        <v>994</v>
      </c>
      <c r="D271" s="96">
        <v>4875000</v>
      </c>
      <c r="E271" s="107" t="str">
        <f t="shared" si="30"/>
        <v>16</v>
      </c>
      <c r="F271">
        <f t="shared" si="31"/>
        <v>13</v>
      </c>
      <c r="H271" t="str">
        <f t="shared" si="32"/>
        <v>Utbildning och universitetsforskning</v>
      </c>
      <c r="I271" t="str">
        <f t="shared" si="28"/>
        <v>Utbildning och universitetsforskning</v>
      </c>
      <c r="K271" t="str">
        <f t="shared" si="33"/>
        <v>Bidrag till lärarlöner</v>
      </c>
      <c r="L271">
        <f t="shared" si="34"/>
        <v>467.85028790786947</v>
      </c>
      <c r="M271">
        <f t="shared" si="29"/>
        <v>38.987523992322458</v>
      </c>
    </row>
    <row r="272" spans="1:13" x14ac:dyDescent="0.35">
      <c r="A272" t="s">
        <v>1544</v>
      </c>
      <c r="B272" s="95" t="s">
        <v>4</v>
      </c>
      <c r="C272" s="95" t="s">
        <v>995</v>
      </c>
      <c r="D272" s="96">
        <v>203418</v>
      </c>
      <c r="E272" s="107" t="str">
        <f t="shared" si="30"/>
        <v>16</v>
      </c>
      <c r="F272">
        <f t="shared" si="31"/>
        <v>14</v>
      </c>
      <c r="H272" t="str">
        <f t="shared" si="32"/>
        <v>Utbildning och universitetsforskning</v>
      </c>
      <c r="I272" t="str">
        <f t="shared" si="28"/>
        <v>Utbildning och universitetsforskning</v>
      </c>
      <c r="K272" t="str">
        <f t="shared" si="33"/>
        <v>Särskilda insatser inom skolområdet</v>
      </c>
      <c r="L272">
        <f t="shared" si="34"/>
        <v>19.521880998080615</v>
      </c>
      <c r="M272">
        <f t="shared" si="29"/>
        <v>1.6268234165067179</v>
      </c>
    </row>
    <row r="273" spans="1:13" x14ac:dyDescent="0.35">
      <c r="A273" t="s">
        <v>1544</v>
      </c>
      <c r="B273" s="95" t="s">
        <v>4</v>
      </c>
      <c r="C273" s="95" t="s">
        <v>1561</v>
      </c>
      <c r="D273" s="96">
        <v>7478000</v>
      </c>
      <c r="E273" s="107" t="str">
        <f t="shared" si="30"/>
        <v>16</v>
      </c>
      <c r="F273">
        <f t="shared" si="31"/>
        <v>15</v>
      </c>
      <c r="H273" t="str">
        <f t="shared" si="32"/>
        <v>Utbildning och universitetsforskning</v>
      </c>
      <c r="I273" t="str">
        <f t="shared" si="28"/>
        <v>Utbildning och universitetsforskning</v>
      </c>
      <c r="K273" t="str">
        <f t="shared" si="33"/>
        <v>Statligt stöd för stärkt kunskapsutveckling</v>
      </c>
      <c r="L273">
        <f t="shared" si="34"/>
        <v>717.65834932821497</v>
      </c>
      <c r="M273">
        <f t="shared" si="29"/>
        <v>59.804862444017914</v>
      </c>
    </row>
    <row r="274" spans="1:13" x14ac:dyDescent="0.35">
      <c r="A274" t="s">
        <v>1544</v>
      </c>
      <c r="B274" s="95" t="s">
        <v>4</v>
      </c>
      <c r="C274" s="95" t="s">
        <v>997</v>
      </c>
      <c r="D274" s="96">
        <v>17525</v>
      </c>
      <c r="E274" s="107" t="str">
        <f t="shared" si="30"/>
        <v>16</v>
      </c>
      <c r="F274">
        <f t="shared" si="31"/>
        <v>16</v>
      </c>
      <c r="H274" t="str">
        <f t="shared" si="32"/>
        <v>Utbildning och universitetsforskning</v>
      </c>
      <c r="I274" t="str">
        <f t="shared" si="28"/>
        <v>Utbildning och universitetsforskning</v>
      </c>
      <c r="K274" t="str">
        <f t="shared" si="33"/>
        <v>Bidrag till vissa studier</v>
      </c>
      <c r="L274">
        <f t="shared" si="34"/>
        <v>1.6818618042226487</v>
      </c>
      <c r="M274">
        <f t="shared" si="29"/>
        <v>0.14015515035188739</v>
      </c>
    </row>
    <row r="275" spans="1:13" x14ac:dyDescent="0.35">
      <c r="A275" t="s">
        <v>1544</v>
      </c>
      <c r="B275" s="93" t="s">
        <v>4</v>
      </c>
      <c r="C275" s="93" t="s">
        <v>998</v>
      </c>
      <c r="D275" s="94">
        <v>4568622</v>
      </c>
      <c r="E275" s="107" t="str">
        <f t="shared" si="30"/>
        <v>16</v>
      </c>
      <c r="F275">
        <f t="shared" si="31"/>
        <v>17</v>
      </c>
      <c r="G275" t="s">
        <v>1536</v>
      </c>
      <c r="H275" t="str">
        <f t="shared" si="32"/>
        <v>Utbildning och universitetsforskning</v>
      </c>
      <c r="I275" t="str">
        <f t="shared" si="28"/>
        <v>17 Statligt stöd till vuxenutbildning</v>
      </c>
      <c r="K275" t="str">
        <f t="shared" si="33"/>
        <v>Statligt stöd till vuxenutbildning</v>
      </c>
      <c r="L275">
        <f t="shared" si="34"/>
        <v>438.44740882917466</v>
      </c>
      <c r="M275">
        <f t="shared" si="29"/>
        <v>36.537284069097886</v>
      </c>
    </row>
    <row r="276" spans="1:13" x14ac:dyDescent="0.35">
      <c r="A276" t="s">
        <v>1544</v>
      </c>
      <c r="B276" s="95" t="s">
        <v>4</v>
      </c>
      <c r="C276" s="95" t="s">
        <v>999</v>
      </c>
      <c r="D276" s="96">
        <v>152245</v>
      </c>
      <c r="E276" s="107" t="str">
        <f t="shared" si="30"/>
        <v>16</v>
      </c>
      <c r="F276">
        <f t="shared" si="31"/>
        <v>18</v>
      </c>
      <c r="H276" t="str">
        <f t="shared" si="32"/>
        <v>Utbildning och universitetsforskning</v>
      </c>
      <c r="I276" t="str">
        <f t="shared" si="28"/>
        <v>17 Statligt stöd till vuxenutbildning</v>
      </c>
      <c r="K276" t="str">
        <f t="shared" si="33"/>
        <v>Myndigheten för yrkeshögskolan</v>
      </c>
      <c r="L276">
        <f t="shared" si="34"/>
        <v>14.61084452975048</v>
      </c>
      <c r="M276">
        <f t="shared" si="29"/>
        <v>1.2175703774792066</v>
      </c>
    </row>
    <row r="277" spans="1:13" x14ac:dyDescent="0.35">
      <c r="A277" t="s">
        <v>1544</v>
      </c>
      <c r="B277" s="95" t="s">
        <v>4</v>
      </c>
      <c r="C277" s="95" t="s">
        <v>1000</v>
      </c>
      <c r="D277" s="96">
        <v>4010383</v>
      </c>
      <c r="E277" s="107" t="str">
        <f t="shared" si="30"/>
        <v>16</v>
      </c>
      <c r="F277">
        <f t="shared" si="31"/>
        <v>19</v>
      </c>
      <c r="H277" t="str">
        <f t="shared" si="32"/>
        <v>Utbildning och universitetsforskning</v>
      </c>
      <c r="I277" t="str">
        <f t="shared" si="28"/>
        <v>17 Statligt stöd till vuxenutbildning</v>
      </c>
      <c r="K277" t="str">
        <f t="shared" si="33"/>
        <v>Statligt stöd till yrkeshögskoleutbildning</v>
      </c>
      <c r="L277">
        <f t="shared" si="34"/>
        <v>384.87360844529752</v>
      </c>
      <c r="M277">
        <f t="shared" si="29"/>
        <v>32.072800703774796</v>
      </c>
    </row>
    <row r="278" spans="1:13" x14ac:dyDescent="0.35">
      <c r="A278" t="s">
        <v>1544</v>
      </c>
      <c r="B278" s="95" t="s">
        <v>4</v>
      </c>
      <c r="C278" s="95" t="s">
        <v>1001</v>
      </c>
      <c r="D278" s="96">
        <v>53396412</v>
      </c>
      <c r="E278" s="107" t="str">
        <f t="shared" si="30"/>
        <v>16</v>
      </c>
      <c r="F278">
        <f t="shared" si="31"/>
        <v>2</v>
      </c>
      <c r="H278" t="str">
        <f t="shared" si="32"/>
        <v>Utbildning och universitetsforskning</v>
      </c>
      <c r="I278" t="str">
        <f t="shared" si="28"/>
        <v>17 Statligt stöd till vuxenutbildning</v>
      </c>
      <c r="K278" t="str">
        <f t="shared" si="33"/>
        <v>Universitet och högskolor</v>
      </c>
      <c r="L278">
        <f t="shared" si="34"/>
        <v>5124.415738963532</v>
      </c>
      <c r="M278">
        <f t="shared" si="29"/>
        <v>427.03464491362769</v>
      </c>
    </row>
    <row r="279" spans="1:13" x14ac:dyDescent="0.35">
      <c r="A279" t="s">
        <v>1544</v>
      </c>
      <c r="B279" s="95" t="s">
        <v>4</v>
      </c>
      <c r="C279" s="95" t="s">
        <v>1002</v>
      </c>
      <c r="D279" s="96">
        <v>176022</v>
      </c>
      <c r="E279" s="107" t="str">
        <f t="shared" si="30"/>
        <v>16</v>
      </c>
      <c r="F279">
        <f t="shared" si="31"/>
        <v>1</v>
      </c>
      <c r="H279" t="str">
        <f t="shared" si="32"/>
        <v>Utbildning och universitetsforskning</v>
      </c>
      <c r="I279" t="str">
        <f t="shared" si="28"/>
        <v>17 Statligt stöd till vuxenutbildning</v>
      </c>
      <c r="K279" t="str">
        <f t="shared" si="33"/>
        <v>Universitetskanslersämbetet</v>
      </c>
      <c r="L279">
        <f t="shared" si="34"/>
        <v>16.892706333973127</v>
      </c>
      <c r="M279">
        <f t="shared" si="29"/>
        <v>1.4077255278310938</v>
      </c>
    </row>
    <row r="280" spans="1:13" x14ac:dyDescent="0.35">
      <c r="A280" t="s">
        <v>1544</v>
      </c>
      <c r="B280" s="95" t="s">
        <v>4</v>
      </c>
      <c r="C280" s="95" t="s">
        <v>1003</v>
      </c>
      <c r="D280" s="96">
        <v>220435</v>
      </c>
      <c r="E280" s="107" t="str">
        <f t="shared" si="30"/>
        <v>16</v>
      </c>
      <c r="F280">
        <f t="shared" si="31"/>
        <v>2</v>
      </c>
      <c r="H280" t="str">
        <f t="shared" si="32"/>
        <v>Utbildning och universitetsforskning</v>
      </c>
      <c r="I280" t="str">
        <f t="shared" si="28"/>
        <v>17 Statligt stöd till vuxenutbildning</v>
      </c>
      <c r="K280" t="str">
        <f t="shared" si="33"/>
        <v>Universitets- och högskolerådet</v>
      </c>
      <c r="L280">
        <f t="shared" si="34"/>
        <v>21.154990403071018</v>
      </c>
      <c r="M280">
        <f t="shared" si="29"/>
        <v>1.7629158669225848</v>
      </c>
    </row>
    <row r="281" spans="1:13" x14ac:dyDescent="0.35">
      <c r="A281" t="s">
        <v>1544</v>
      </c>
      <c r="B281" s="95" t="s">
        <v>4</v>
      </c>
      <c r="C281" s="95" t="s">
        <v>1004</v>
      </c>
      <c r="D281" s="96">
        <v>2117826</v>
      </c>
      <c r="E281" s="107" t="str">
        <f t="shared" si="30"/>
        <v>16</v>
      </c>
      <c r="F281">
        <f t="shared" si="31"/>
        <v>3</v>
      </c>
      <c r="H281" t="str">
        <f t="shared" si="32"/>
        <v>Utbildning och universitetsforskning</v>
      </c>
      <c r="I281" t="str">
        <f t="shared" si="28"/>
        <v>17 Statligt stöd till vuxenutbildning</v>
      </c>
      <c r="K281" t="str">
        <f t="shared" si="33"/>
        <v>Uppsala universitet: Utbildning på grundnivå och avancerad nivå</v>
      </c>
      <c r="L281">
        <f t="shared" si="34"/>
        <v>203.24625719769674</v>
      </c>
      <c r="M281">
        <f t="shared" si="29"/>
        <v>16.937188099808061</v>
      </c>
    </row>
    <row r="282" spans="1:13" x14ac:dyDescent="0.35">
      <c r="A282" t="s">
        <v>1544</v>
      </c>
      <c r="B282" s="95" t="s">
        <v>4</v>
      </c>
      <c r="C282" s="95" t="s">
        <v>1005</v>
      </c>
      <c r="D282" s="96">
        <v>2451337</v>
      </c>
      <c r="E282" s="107" t="str">
        <f t="shared" si="30"/>
        <v>16</v>
      </c>
      <c r="F282">
        <f t="shared" si="31"/>
        <v>4</v>
      </c>
      <c r="H282" t="str">
        <f t="shared" si="32"/>
        <v>Utbildning och universitetsforskning</v>
      </c>
      <c r="I282" t="str">
        <f t="shared" si="28"/>
        <v>17 Statligt stöd till vuxenutbildning</v>
      </c>
      <c r="K282" t="str">
        <f t="shared" si="33"/>
        <v>Uppsala universitet: Forskning och utbildning på forskarnivå</v>
      </c>
      <c r="L282">
        <f t="shared" si="34"/>
        <v>235.25307101727446</v>
      </c>
      <c r="M282">
        <f t="shared" si="29"/>
        <v>19.604422584772873</v>
      </c>
    </row>
    <row r="283" spans="1:13" x14ac:dyDescent="0.35">
      <c r="A283" t="s">
        <v>1544</v>
      </c>
      <c r="B283" s="95" t="s">
        <v>4</v>
      </c>
      <c r="C283" s="95" t="s">
        <v>1006</v>
      </c>
      <c r="D283" s="96">
        <v>2457847</v>
      </c>
      <c r="E283" s="107" t="str">
        <f t="shared" si="30"/>
        <v>16</v>
      </c>
      <c r="F283">
        <f t="shared" si="31"/>
        <v>5</v>
      </c>
      <c r="H283" t="str">
        <f t="shared" si="32"/>
        <v>Utbildning och universitetsforskning</v>
      </c>
      <c r="I283" t="str">
        <f t="shared" si="28"/>
        <v>17 Statligt stöd till vuxenutbildning</v>
      </c>
      <c r="K283" t="str">
        <f t="shared" si="33"/>
        <v>Lunds universitet: Utbildning på grundnivå och avancerad nivå</v>
      </c>
      <c r="L283">
        <f t="shared" si="34"/>
        <v>235.8778310940499</v>
      </c>
      <c r="M283">
        <f t="shared" si="29"/>
        <v>19.656485924504157</v>
      </c>
    </row>
    <row r="284" spans="1:13" x14ac:dyDescent="0.35">
      <c r="A284" t="s">
        <v>1544</v>
      </c>
      <c r="B284" s="95" t="s">
        <v>4</v>
      </c>
      <c r="C284" s="95" t="s">
        <v>1007</v>
      </c>
      <c r="D284" s="96">
        <v>2554257</v>
      </c>
      <c r="E284" s="107" t="str">
        <f t="shared" si="30"/>
        <v>16</v>
      </c>
      <c r="F284">
        <f t="shared" si="31"/>
        <v>6</v>
      </c>
      <c r="H284" t="str">
        <f t="shared" si="32"/>
        <v>Utbildning och universitetsforskning</v>
      </c>
      <c r="I284" t="str">
        <f t="shared" si="28"/>
        <v>17 Statligt stöd till vuxenutbildning</v>
      </c>
      <c r="K284" t="str">
        <f t="shared" si="33"/>
        <v>Lunds universitet: Forskning och utbildning på forskarnivå</v>
      </c>
      <c r="L284">
        <f t="shared" si="34"/>
        <v>245.13023032629559</v>
      </c>
      <c r="M284">
        <f t="shared" si="29"/>
        <v>20.427519193857965</v>
      </c>
    </row>
    <row r="285" spans="1:13" x14ac:dyDescent="0.35">
      <c r="A285" t="s">
        <v>1544</v>
      </c>
      <c r="B285" s="95" t="s">
        <v>4</v>
      </c>
      <c r="C285" s="95" t="s">
        <v>1008</v>
      </c>
      <c r="D285" s="96">
        <v>2455086</v>
      </c>
      <c r="E285" s="107" t="str">
        <f t="shared" si="30"/>
        <v>16</v>
      </c>
      <c r="F285">
        <f t="shared" si="31"/>
        <v>7</v>
      </c>
      <c r="H285" t="str">
        <f t="shared" si="32"/>
        <v>Utbildning och universitetsforskning</v>
      </c>
      <c r="I285" t="str">
        <f t="shared" si="28"/>
        <v>17 Statligt stöd till vuxenutbildning</v>
      </c>
      <c r="K285" t="str">
        <f t="shared" si="33"/>
        <v>Göteborgs universitet: Utbildning på grundnivå och avancerad nivå</v>
      </c>
      <c r="L285">
        <f t="shared" si="34"/>
        <v>235.61285988483687</v>
      </c>
      <c r="M285">
        <f t="shared" si="29"/>
        <v>19.634404990403073</v>
      </c>
    </row>
    <row r="286" spans="1:13" x14ac:dyDescent="0.35">
      <c r="A286" t="s">
        <v>1544</v>
      </c>
      <c r="B286" s="95" t="s">
        <v>4</v>
      </c>
      <c r="C286" s="95" t="s">
        <v>1009</v>
      </c>
      <c r="D286" s="96">
        <v>1819634</v>
      </c>
      <c r="E286" s="107" t="str">
        <f t="shared" si="30"/>
        <v>16</v>
      </c>
      <c r="F286">
        <f t="shared" si="31"/>
        <v>8</v>
      </c>
      <c r="H286" t="str">
        <f t="shared" si="32"/>
        <v>Utbildning och universitetsforskning</v>
      </c>
      <c r="I286" t="str">
        <f t="shared" si="28"/>
        <v>17 Statligt stöd till vuxenutbildning</v>
      </c>
      <c r="K286" t="str">
        <f t="shared" si="33"/>
        <v>Göteborgs universitet: Forskning och utbildning på forskarnivå</v>
      </c>
      <c r="L286">
        <f t="shared" si="34"/>
        <v>174.62898272552783</v>
      </c>
      <c r="M286">
        <f t="shared" si="29"/>
        <v>14.552415227127319</v>
      </c>
    </row>
    <row r="287" spans="1:13" x14ac:dyDescent="0.35">
      <c r="A287" t="s">
        <v>1544</v>
      </c>
      <c r="B287" s="95" t="s">
        <v>4</v>
      </c>
      <c r="C287" s="95" t="s">
        <v>1010</v>
      </c>
      <c r="D287" s="96">
        <v>2032470</v>
      </c>
      <c r="E287" s="107" t="str">
        <f t="shared" si="30"/>
        <v>16</v>
      </c>
      <c r="F287">
        <f t="shared" si="31"/>
        <v>9</v>
      </c>
      <c r="H287" t="str">
        <f t="shared" si="32"/>
        <v>Utbildning och universitetsforskning</v>
      </c>
      <c r="I287" t="str">
        <f t="shared" si="28"/>
        <v>17 Statligt stöd till vuxenutbildning</v>
      </c>
      <c r="K287" t="str">
        <f t="shared" si="33"/>
        <v>Stockholms universitet: Utbildning på grundnivå och avancerad nivå</v>
      </c>
      <c r="L287">
        <f t="shared" si="34"/>
        <v>195.05470249520152</v>
      </c>
      <c r="M287">
        <f t="shared" si="29"/>
        <v>16.254558541266793</v>
      </c>
    </row>
    <row r="288" spans="1:13" x14ac:dyDescent="0.35">
      <c r="A288" t="s">
        <v>1544</v>
      </c>
      <c r="B288" s="95" t="s">
        <v>4</v>
      </c>
      <c r="C288" s="95" t="s">
        <v>1011</v>
      </c>
      <c r="D288" s="96">
        <v>1856651</v>
      </c>
      <c r="E288" s="107" t="str">
        <f t="shared" si="30"/>
        <v>16</v>
      </c>
      <c r="F288">
        <f t="shared" si="31"/>
        <v>10</v>
      </c>
      <c r="H288" t="str">
        <f t="shared" si="32"/>
        <v>Utbildning och universitetsforskning</v>
      </c>
      <c r="I288" t="str">
        <f t="shared" si="28"/>
        <v>17 Statligt stöd till vuxenutbildning</v>
      </c>
      <c r="K288" t="str">
        <f t="shared" si="33"/>
        <v>Stockholms universitet: Forskning och utbildning på forskarnivå</v>
      </c>
      <c r="L288">
        <f t="shared" si="34"/>
        <v>178.18147792706333</v>
      </c>
      <c r="M288">
        <f t="shared" si="29"/>
        <v>14.848456493921944</v>
      </c>
    </row>
    <row r="289" spans="1:13" x14ac:dyDescent="0.35">
      <c r="A289" t="s">
        <v>1544</v>
      </c>
      <c r="B289" s="95" t="s">
        <v>4</v>
      </c>
      <c r="C289" s="95" t="s">
        <v>1012</v>
      </c>
      <c r="D289" s="96">
        <v>1647203</v>
      </c>
      <c r="E289" s="107" t="str">
        <f t="shared" si="30"/>
        <v>16</v>
      </c>
      <c r="F289">
        <f t="shared" si="31"/>
        <v>11</v>
      </c>
      <c r="H289" t="str">
        <f t="shared" si="32"/>
        <v>Utbildning och universitetsforskning</v>
      </c>
      <c r="I289" t="str">
        <f t="shared" si="28"/>
        <v>17 Statligt stöd till vuxenutbildning</v>
      </c>
      <c r="K289" t="str">
        <f t="shared" si="33"/>
        <v>Umeå universitet: Utbildning på grundnivå och avancerad nivå</v>
      </c>
      <c r="L289">
        <f t="shared" si="34"/>
        <v>158.08090211132438</v>
      </c>
      <c r="M289">
        <f t="shared" si="29"/>
        <v>13.173408509277031</v>
      </c>
    </row>
    <row r="290" spans="1:13" x14ac:dyDescent="0.35">
      <c r="A290" t="s">
        <v>1544</v>
      </c>
      <c r="B290" s="95" t="s">
        <v>4</v>
      </c>
      <c r="C290" s="95" t="s">
        <v>1013</v>
      </c>
      <c r="D290" s="96">
        <v>1285682</v>
      </c>
      <c r="E290" s="107" t="str">
        <f t="shared" si="30"/>
        <v>16</v>
      </c>
      <c r="F290">
        <f t="shared" si="31"/>
        <v>12</v>
      </c>
      <c r="H290" t="str">
        <f t="shared" si="32"/>
        <v>Utbildning och universitetsforskning</v>
      </c>
      <c r="I290" t="str">
        <f t="shared" si="28"/>
        <v>17 Statligt stöd till vuxenutbildning</v>
      </c>
      <c r="K290" t="str">
        <f t="shared" si="33"/>
        <v>Umeå universitet: Forskning och utbildning på forskarnivå</v>
      </c>
      <c r="L290">
        <f t="shared" si="34"/>
        <v>123.38598848368522</v>
      </c>
      <c r="M290">
        <f t="shared" si="29"/>
        <v>10.282165706973769</v>
      </c>
    </row>
    <row r="291" spans="1:13" x14ac:dyDescent="0.35">
      <c r="A291" t="s">
        <v>1544</v>
      </c>
      <c r="B291" s="95" t="s">
        <v>4</v>
      </c>
      <c r="C291" s="95" t="s">
        <v>1014</v>
      </c>
      <c r="D291" s="96">
        <v>1812289</v>
      </c>
      <c r="E291" s="107" t="str">
        <f t="shared" si="30"/>
        <v>16</v>
      </c>
      <c r="F291">
        <f t="shared" si="31"/>
        <v>13</v>
      </c>
      <c r="H291" t="str">
        <f t="shared" si="32"/>
        <v>Utbildning och universitetsforskning</v>
      </c>
      <c r="I291" t="str">
        <f t="shared" si="28"/>
        <v>17 Statligt stöd till vuxenutbildning</v>
      </c>
      <c r="K291" t="str">
        <f t="shared" si="33"/>
        <v>Linköpings universitet: Utbildning på grundnivå och avancerad nivå</v>
      </c>
      <c r="L291">
        <f t="shared" si="34"/>
        <v>173.92408829174664</v>
      </c>
      <c r="M291">
        <f t="shared" si="29"/>
        <v>14.49367402431222</v>
      </c>
    </row>
    <row r="292" spans="1:13" x14ac:dyDescent="0.35">
      <c r="A292" t="s">
        <v>1544</v>
      </c>
      <c r="B292" s="95" t="s">
        <v>4</v>
      </c>
      <c r="C292" s="95" t="s">
        <v>1015</v>
      </c>
      <c r="D292" s="96">
        <v>1113565</v>
      </c>
      <c r="E292" s="107" t="str">
        <f t="shared" si="30"/>
        <v>16</v>
      </c>
      <c r="F292">
        <f t="shared" si="31"/>
        <v>14</v>
      </c>
      <c r="H292" t="str">
        <f t="shared" si="32"/>
        <v>Utbildning och universitetsforskning</v>
      </c>
      <c r="I292" t="str">
        <f t="shared" si="28"/>
        <v>17 Statligt stöd till vuxenutbildning</v>
      </c>
      <c r="K292" t="str">
        <f t="shared" si="33"/>
        <v>Linköpings universitet: Forskning och utbildning på forskarnivå</v>
      </c>
      <c r="L292">
        <f t="shared" si="34"/>
        <v>106.86804222648752</v>
      </c>
      <c r="M292">
        <f t="shared" si="29"/>
        <v>8.9056701855406271</v>
      </c>
    </row>
    <row r="293" spans="1:13" x14ac:dyDescent="0.35">
      <c r="A293" t="s">
        <v>1544</v>
      </c>
      <c r="B293" s="95" t="s">
        <v>4</v>
      </c>
      <c r="C293" s="95" t="s">
        <v>1016</v>
      </c>
      <c r="D293" s="96">
        <v>826842</v>
      </c>
      <c r="E293" s="107" t="str">
        <f t="shared" si="30"/>
        <v>16</v>
      </c>
      <c r="F293">
        <f t="shared" si="31"/>
        <v>15</v>
      </c>
      <c r="H293" t="str">
        <f t="shared" si="32"/>
        <v>Utbildning och universitetsforskning</v>
      </c>
      <c r="I293" t="str">
        <f t="shared" si="28"/>
        <v>17 Statligt stöd till vuxenutbildning</v>
      </c>
      <c r="K293" t="str">
        <f t="shared" si="33"/>
        <v>Karolinska institutet: Utbildning på grundnivå och avancerad nivå</v>
      </c>
      <c r="L293">
        <f t="shared" si="34"/>
        <v>79.35143953934741</v>
      </c>
      <c r="M293">
        <f t="shared" si="29"/>
        <v>6.6126199616122845</v>
      </c>
    </row>
    <row r="294" spans="1:13" x14ac:dyDescent="0.35">
      <c r="A294" t="s">
        <v>1544</v>
      </c>
      <c r="B294" s="95" t="s">
        <v>4</v>
      </c>
      <c r="C294" s="95" t="s">
        <v>1017</v>
      </c>
      <c r="D294" s="96">
        <v>1825779</v>
      </c>
      <c r="E294" s="107" t="str">
        <f t="shared" si="30"/>
        <v>16</v>
      </c>
      <c r="F294">
        <f t="shared" si="31"/>
        <v>16</v>
      </c>
      <c r="H294" t="str">
        <f t="shared" si="32"/>
        <v>Utbildning och universitetsforskning</v>
      </c>
      <c r="I294" t="str">
        <f t="shared" si="28"/>
        <v>17 Statligt stöd till vuxenutbildning</v>
      </c>
      <c r="K294" t="str">
        <f t="shared" si="33"/>
        <v>Karolinska institutet: Forskning och utbildning på forskarnivå</v>
      </c>
      <c r="L294">
        <f t="shared" si="34"/>
        <v>175.21871401151631</v>
      </c>
      <c r="M294">
        <f t="shared" si="29"/>
        <v>14.601559500959693</v>
      </c>
    </row>
    <row r="295" spans="1:13" x14ac:dyDescent="0.35">
      <c r="A295" t="s">
        <v>1544</v>
      </c>
      <c r="B295" s="95" t="s">
        <v>4</v>
      </c>
      <c r="C295" s="95" t="s">
        <v>1018</v>
      </c>
      <c r="D295" s="96">
        <v>1384540</v>
      </c>
      <c r="E295" s="107" t="str">
        <f t="shared" si="30"/>
        <v>16</v>
      </c>
      <c r="F295">
        <f t="shared" si="31"/>
        <v>17</v>
      </c>
      <c r="H295" t="str">
        <f t="shared" si="32"/>
        <v>Utbildning och universitetsforskning</v>
      </c>
      <c r="I295" t="str">
        <f t="shared" si="28"/>
        <v>17 Statligt stöd till vuxenutbildning</v>
      </c>
      <c r="K295" t="str">
        <f t="shared" si="33"/>
        <v>Kungl. Tekniska högskolan: Utbildning på grundnivå och avancerad nivå</v>
      </c>
      <c r="L295">
        <f t="shared" si="34"/>
        <v>132.87332053742801</v>
      </c>
      <c r="M295">
        <f t="shared" si="29"/>
        <v>11.072776711452335</v>
      </c>
    </row>
    <row r="296" spans="1:13" x14ac:dyDescent="0.35">
      <c r="A296" t="s">
        <v>1544</v>
      </c>
      <c r="B296" s="95" t="s">
        <v>4</v>
      </c>
      <c r="C296" s="95" t="s">
        <v>1019</v>
      </c>
      <c r="D296" s="96">
        <v>1944253</v>
      </c>
      <c r="E296" s="107" t="str">
        <f t="shared" si="30"/>
        <v>16</v>
      </c>
      <c r="F296">
        <f t="shared" si="31"/>
        <v>18</v>
      </c>
      <c r="H296" t="str">
        <f t="shared" si="32"/>
        <v>Utbildning och universitetsforskning</v>
      </c>
      <c r="I296" t="str">
        <f t="shared" si="28"/>
        <v>17 Statligt stöd till vuxenutbildning</v>
      </c>
      <c r="K296" t="str">
        <f t="shared" si="33"/>
        <v>Kungl. Tekniska högskolan: Forskning och utbildning på forskarnivå</v>
      </c>
      <c r="L296">
        <f t="shared" si="34"/>
        <v>186.58857965451057</v>
      </c>
      <c r="M296">
        <f t="shared" si="29"/>
        <v>15.549048304542547</v>
      </c>
    </row>
    <row r="297" spans="1:13" x14ac:dyDescent="0.35">
      <c r="A297" t="s">
        <v>1544</v>
      </c>
      <c r="B297" s="95" t="s">
        <v>4</v>
      </c>
      <c r="C297" s="95" t="s">
        <v>1020</v>
      </c>
      <c r="D297" s="96">
        <v>791425</v>
      </c>
      <c r="E297" s="107" t="str">
        <f t="shared" si="30"/>
        <v>16</v>
      </c>
      <c r="F297">
        <f t="shared" si="31"/>
        <v>19</v>
      </c>
      <c r="H297" t="str">
        <f t="shared" si="32"/>
        <v>Utbildning och universitetsforskning</v>
      </c>
      <c r="I297" t="str">
        <f t="shared" si="28"/>
        <v>17 Statligt stöd till vuxenutbildning</v>
      </c>
      <c r="K297" t="str">
        <f t="shared" si="33"/>
        <v>Luleå tekniska universitet: Utbildning på grundnivå och avancerad nivå</v>
      </c>
      <c r="L297">
        <f t="shared" si="34"/>
        <v>75.952495201535513</v>
      </c>
      <c r="M297">
        <f t="shared" si="29"/>
        <v>6.3293746001279594</v>
      </c>
    </row>
    <row r="298" spans="1:13" x14ac:dyDescent="0.35">
      <c r="A298" t="s">
        <v>1544</v>
      </c>
      <c r="B298" s="95" t="s">
        <v>4</v>
      </c>
      <c r="C298" s="95" t="s">
        <v>1021</v>
      </c>
      <c r="D298" s="96">
        <v>452185</v>
      </c>
      <c r="E298" s="107" t="str">
        <f t="shared" si="30"/>
        <v>16</v>
      </c>
      <c r="F298">
        <f t="shared" si="31"/>
        <v>20</v>
      </c>
      <c r="H298" t="str">
        <f t="shared" si="32"/>
        <v>Utbildning och universitetsforskning</v>
      </c>
      <c r="I298" t="str">
        <f t="shared" si="28"/>
        <v>17 Statligt stöd till vuxenutbildning</v>
      </c>
      <c r="K298" t="str">
        <f t="shared" si="33"/>
        <v>Luleå tekniska universitet: Forskning och utbildning på forskarnivå</v>
      </c>
      <c r="L298">
        <f t="shared" si="34"/>
        <v>43.395873320537426</v>
      </c>
      <c r="M298">
        <f t="shared" si="29"/>
        <v>3.6163227767114523</v>
      </c>
    </row>
    <row r="299" spans="1:13" x14ac:dyDescent="0.35">
      <c r="A299" t="s">
        <v>1544</v>
      </c>
      <c r="B299" s="95" t="s">
        <v>4</v>
      </c>
      <c r="C299" s="95" t="s">
        <v>1022</v>
      </c>
      <c r="D299" s="96">
        <v>800766</v>
      </c>
      <c r="E299" s="107" t="str">
        <f t="shared" si="30"/>
        <v>16</v>
      </c>
      <c r="F299">
        <f t="shared" si="31"/>
        <v>21</v>
      </c>
      <c r="H299" t="str">
        <f t="shared" si="32"/>
        <v>Utbildning och universitetsforskning</v>
      </c>
      <c r="I299" t="str">
        <f t="shared" si="28"/>
        <v>17 Statligt stöd till vuxenutbildning</v>
      </c>
      <c r="K299" t="str">
        <f t="shared" si="33"/>
        <v>Karlstads universitet: Utbildning på grundnivå och avancerad nivå</v>
      </c>
      <c r="L299">
        <f t="shared" si="34"/>
        <v>76.848944337811901</v>
      </c>
      <c r="M299">
        <f t="shared" si="29"/>
        <v>6.4040786948176587</v>
      </c>
    </row>
    <row r="300" spans="1:13" x14ac:dyDescent="0.35">
      <c r="A300" t="s">
        <v>1544</v>
      </c>
      <c r="B300" s="95" t="s">
        <v>4</v>
      </c>
      <c r="C300" s="95" t="s">
        <v>1023</v>
      </c>
      <c r="D300" s="96">
        <v>297629</v>
      </c>
      <c r="E300" s="107" t="str">
        <f t="shared" si="30"/>
        <v>16</v>
      </c>
      <c r="F300">
        <f t="shared" si="31"/>
        <v>22</v>
      </c>
      <c r="H300" t="str">
        <f t="shared" si="32"/>
        <v>Utbildning och universitetsforskning</v>
      </c>
      <c r="I300" t="str">
        <f t="shared" si="28"/>
        <v>17 Statligt stöd till vuxenutbildning</v>
      </c>
      <c r="K300" t="str">
        <f t="shared" si="33"/>
        <v>Karlstads universitet: Forskning och utbildning på forskarnivå</v>
      </c>
      <c r="L300">
        <f t="shared" si="34"/>
        <v>28.563243761996162</v>
      </c>
      <c r="M300">
        <f t="shared" si="29"/>
        <v>2.3802703134996803</v>
      </c>
    </row>
    <row r="301" spans="1:13" x14ac:dyDescent="0.35">
      <c r="A301" t="s">
        <v>1544</v>
      </c>
      <c r="B301" s="95" t="s">
        <v>4</v>
      </c>
      <c r="C301" s="95" t="s">
        <v>1024</v>
      </c>
      <c r="D301" s="96">
        <v>1246264</v>
      </c>
      <c r="E301" s="107" t="str">
        <f t="shared" si="30"/>
        <v>16</v>
      </c>
      <c r="F301">
        <f t="shared" si="31"/>
        <v>23</v>
      </c>
      <c r="H301" t="str">
        <f t="shared" si="32"/>
        <v>Utbildning och universitetsforskning</v>
      </c>
      <c r="I301" t="str">
        <f t="shared" si="28"/>
        <v>17 Statligt stöd till vuxenutbildning</v>
      </c>
      <c r="K301" t="str">
        <f t="shared" si="33"/>
        <v>Linnéuniversitetet: Utbildning på grundnivå och avancerad nivå</v>
      </c>
      <c r="L301">
        <f t="shared" si="34"/>
        <v>119.60307101727447</v>
      </c>
      <c r="M301">
        <f t="shared" si="29"/>
        <v>9.9669225847728722</v>
      </c>
    </row>
    <row r="302" spans="1:13" x14ac:dyDescent="0.35">
      <c r="A302" t="s">
        <v>1544</v>
      </c>
      <c r="B302" s="95" t="s">
        <v>4</v>
      </c>
      <c r="C302" s="95" t="s">
        <v>1025</v>
      </c>
      <c r="D302" s="96">
        <v>406967</v>
      </c>
      <c r="E302" s="107" t="str">
        <f t="shared" si="30"/>
        <v>16</v>
      </c>
      <c r="F302">
        <f t="shared" si="31"/>
        <v>24</v>
      </c>
      <c r="H302" t="str">
        <f t="shared" si="32"/>
        <v>Utbildning och universitetsforskning</v>
      </c>
      <c r="I302" t="str">
        <f t="shared" si="28"/>
        <v>17 Statligt stöd till vuxenutbildning</v>
      </c>
      <c r="K302" t="str">
        <f t="shared" si="33"/>
        <v>Linnéuniversitetet: Forskning och utbildning på forskarnivå</v>
      </c>
      <c r="L302">
        <f t="shared" si="34"/>
        <v>39.056333973128602</v>
      </c>
      <c r="M302">
        <f t="shared" si="29"/>
        <v>3.2546944977607168</v>
      </c>
    </row>
    <row r="303" spans="1:13" x14ac:dyDescent="0.35">
      <c r="A303" t="s">
        <v>1544</v>
      </c>
      <c r="B303" s="95" t="s">
        <v>4</v>
      </c>
      <c r="C303" s="95" t="s">
        <v>1026</v>
      </c>
      <c r="D303" s="96">
        <v>932155</v>
      </c>
      <c r="E303" s="107" t="str">
        <f t="shared" si="30"/>
        <v>16</v>
      </c>
      <c r="F303">
        <f t="shared" si="31"/>
        <v>25</v>
      </c>
      <c r="H303" t="str">
        <f t="shared" si="32"/>
        <v>Utbildning och universitetsforskning</v>
      </c>
      <c r="I303" t="str">
        <f t="shared" si="28"/>
        <v>17 Statligt stöd till vuxenutbildning</v>
      </c>
      <c r="K303" t="str">
        <f t="shared" si="33"/>
        <v>Örebro universitet: Utbildning på grundnivå och avancerad nivå</v>
      </c>
      <c r="L303">
        <f t="shared" si="34"/>
        <v>89.458253358925148</v>
      </c>
      <c r="M303">
        <f t="shared" si="29"/>
        <v>7.4548544465770954</v>
      </c>
    </row>
    <row r="304" spans="1:13" x14ac:dyDescent="0.35">
      <c r="A304" t="s">
        <v>1544</v>
      </c>
      <c r="B304" s="95" t="s">
        <v>4</v>
      </c>
      <c r="C304" s="95" t="s">
        <v>1027</v>
      </c>
      <c r="D304" s="96">
        <v>336081</v>
      </c>
      <c r="E304" s="107" t="str">
        <f t="shared" si="30"/>
        <v>16</v>
      </c>
      <c r="F304">
        <f t="shared" si="31"/>
        <v>26</v>
      </c>
      <c r="H304" t="str">
        <f t="shared" si="32"/>
        <v>Utbildning och universitetsforskning</v>
      </c>
      <c r="I304" t="str">
        <f t="shared" si="28"/>
        <v>17 Statligt stöd till vuxenutbildning</v>
      </c>
      <c r="K304" t="str">
        <f t="shared" si="33"/>
        <v>Örebro universitet: Forskning och utbildning på forskarnivå</v>
      </c>
      <c r="L304">
        <f t="shared" si="34"/>
        <v>32.25345489443378</v>
      </c>
      <c r="M304">
        <f t="shared" si="29"/>
        <v>2.6877879078694815</v>
      </c>
    </row>
    <row r="305" spans="1:13" x14ac:dyDescent="0.35">
      <c r="A305" t="s">
        <v>1544</v>
      </c>
      <c r="B305" s="95" t="s">
        <v>4</v>
      </c>
      <c r="C305" s="95" t="s">
        <v>1028</v>
      </c>
      <c r="D305" s="96">
        <v>661282</v>
      </c>
      <c r="E305" s="107" t="str">
        <f t="shared" si="30"/>
        <v>16</v>
      </c>
      <c r="F305">
        <f t="shared" si="31"/>
        <v>27</v>
      </c>
      <c r="H305" t="str">
        <f t="shared" si="32"/>
        <v>Utbildning och universitetsforskning</v>
      </c>
      <c r="I305" t="str">
        <f t="shared" si="28"/>
        <v>17 Statligt stöd till vuxenutbildning</v>
      </c>
      <c r="K305" t="str">
        <f t="shared" si="33"/>
        <v>Mittuniversitetet: Utbildning på grundnivå och avancerad nivå</v>
      </c>
      <c r="L305">
        <f t="shared" si="34"/>
        <v>63.462763915547022</v>
      </c>
      <c r="M305">
        <f t="shared" si="29"/>
        <v>5.2885636596289185</v>
      </c>
    </row>
    <row r="306" spans="1:13" x14ac:dyDescent="0.35">
      <c r="A306" t="s">
        <v>1544</v>
      </c>
      <c r="B306" s="95" t="s">
        <v>4</v>
      </c>
      <c r="C306" s="95" t="s">
        <v>1029</v>
      </c>
      <c r="D306" s="96">
        <v>299667</v>
      </c>
      <c r="E306" s="107" t="str">
        <f t="shared" si="30"/>
        <v>16</v>
      </c>
      <c r="F306">
        <f t="shared" si="31"/>
        <v>28</v>
      </c>
      <c r="H306" t="str">
        <f t="shared" si="32"/>
        <v>Utbildning och universitetsforskning</v>
      </c>
      <c r="I306" t="str">
        <f t="shared" si="28"/>
        <v>17 Statligt stöd till vuxenutbildning</v>
      </c>
      <c r="K306" t="str">
        <f t="shared" si="33"/>
        <v>Mittuniversitetet: Forskning och utbildning på forskarnivå</v>
      </c>
      <c r="L306">
        <f t="shared" si="34"/>
        <v>28.758829174664108</v>
      </c>
      <c r="M306">
        <f t="shared" si="29"/>
        <v>2.3965690978886758</v>
      </c>
    </row>
    <row r="307" spans="1:13" x14ac:dyDescent="0.35">
      <c r="A307" t="s">
        <v>1544</v>
      </c>
      <c r="B307" s="95" t="s">
        <v>4</v>
      </c>
      <c r="C307" s="95" t="s">
        <v>1030</v>
      </c>
      <c r="D307" s="96">
        <v>1114403</v>
      </c>
      <c r="E307" s="107" t="str">
        <f t="shared" si="30"/>
        <v>16</v>
      </c>
      <c r="F307">
        <f t="shared" si="31"/>
        <v>29</v>
      </c>
      <c r="H307" t="str">
        <f t="shared" si="32"/>
        <v>Utbildning och universitetsforskning</v>
      </c>
      <c r="I307" t="str">
        <f t="shared" si="28"/>
        <v>17 Statligt stöd till vuxenutbildning</v>
      </c>
      <c r="K307" t="str">
        <f t="shared" si="33"/>
        <v>Malmö universitet: Utbildning på grundnivå och avancerad nivå</v>
      </c>
      <c r="L307">
        <f t="shared" si="34"/>
        <v>106.94846449136277</v>
      </c>
      <c r="M307">
        <f t="shared" si="29"/>
        <v>8.9123720409468969</v>
      </c>
    </row>
    <row r="308" spans="1:13" x14ac:dyDescent="0.35">
      <c r="A308" t="s">
        <v>1544</v>
      </c>
      <c r="B308" s="95" t="s">
        <v>4</v>
      </c>
      <c r="C308" s="95" t="s">
        <v>1031</v>
      </c>
      <c r="D308" s="96">
        <v>312903</v>
      </c>
      <c r="E308" s="107" t="str">
        <f t="shared" si="30"/>
        <v>16</v>
      </c>
      <c r="F308">
        <f t="shared" si="31"/>
        <v>30</v>
      </c>
      <c r="H308" t="str">
        <f t="shared" si="32"/>
        <v>Utbildning och universitetsforskning</v>
      </c>
      <c r="I308" t="str">
        <f t="shared" si="28"/>
        <v>17 Statligt stöd till vuxenutbildning</v>
      </c>
      <c r="K308" t="str">
        <f t="shared" si="33"/>
        <v>Malmö universitet: Forskning och utbildning på forskarnivå</v>
      </c>
      <c r="L308">
        <f t="shared" si="34"/>
        <v>30.02907869481766</v>
      </c>
      <c r="M308">
        <f t="shared" si="29"/>
        <v>2.5024232245681381</v>
      </c>
    </row>
    <row r="309" spans="1:13" x14ac:dyDescent="0.35">
      <c r="A309" t="s">
        <v>1544</v>
      </c>
      <c r="B309" s="95" t="s">
        <v>4</v>
      </c>
      <c r="C309" s="95" t="s">
        <v>1032</v>
      </c>
      <c r="D309" s="96">
        <v>722581</v>
      </c>
      <c r="E309" s="107" t="str">
        <f t="shared" si="30"/>
        <v>16</v>
      </c>
      <c r="F309">
        <f t="shared" si="31"/>
        <v>31</v>
      </c>
      <c r="H309" t="str">
        <f t="shared" si="32"/>
        <v>Utbildning och universitetsforskning</v>
      </c>
      <c r="I309" t="str">
        <f t="shared" si="28"/>
        <v>17 Statligt stöd till vuxenutbildning</v>
      </c>
      <c r="K309" t="str">
        <f t="shared" si="33"/>
        <v>Mälardalens universitet: Utbildning på grundnivå och avancerad nivå</v>
      </c>
      <c r="L309">
        <f t="shared" si="34"/>
        <v>69.345585412667944</v>
      </c>
      <c r="M309">
        <f t="shared" si="29"/>
        <v>5.7787987843889956</v>
      </c>
    </row>
    <row r="310" spans="1:13" x14ac:dyDescent="0.35">
      <c r="A310" t="s">
        <v>1544</v>
      </c>
      <c r="B310" s="95" t="s">
        <v>4</v>
      </c>
      <c r="C310" s="95" t="s">
        <v>1033</v>
      </c>
      <c r="D310" s="96">
        <v>294743</v>
      </c>
      <c r="E310" s="107" t="str">
        <f t="shared" si="30"/>
        <v>16</v>
      </c>
      <c r="F310">
        <f t="shared" si="31"/>
        <v>32</v>
      </c>
      <c r="H310" t="str">
        <f t="shared" si="32"/>
        <v>Utbildning och universitetsforskning</v>
      </c>
      <c r="I310" t="str">
        <f t="shared" si="28"/>
        <v>17 Statligt stöd till vuxenutbildning</v>
      </c>
      <c r="K310" t="str">
        <f t="shared" si="33"/>
        <v>Mälardalens universitet: Forskning och utbildning på forskarnivå</v>
      </c>
      <c r="L310">
        <f t="shared" si="34"/>
        <v>28.286276391554704</v>
      </c>
      <c r="M310">
        <f t="shared" si="29"/>
        <v>2.3571896992962253</v>
      </c>
    </row>
    <row r="311" spans="1:13" x14ac:dyDescent="0.35">
      <c r="A311" t="s">
        <v>1544</v>
      </c>
      <c r="B311" s="95" t="s">
        <v>4</v>
      </c>
      <c r="C311" s="95" t="s">
        <v>1034</v>
      </c>
      <c r="D311" s="96">
        <v>300720</v>
      </c>
      <c r="E311" s="107" t="str">
        <f t="shared" si="30"/>
        <v>16</v>
      </c>
      <c r="F311">
        <f t="shared" si="31"/>
        <v>33</v>
      </c>
      <c r="H311" t="str">
        <f t="shared" si="32"/>
        <v>Utbildning och universitetsforskning</v>
      </c>
      <c r="I311" t="str">
        <f t="shared" si="28"/>
        <v>17 Statligt stöd till vuxenutbildning</v>
      </c>
      <c r="K311" t="str">
        <f t="shared" si="33"/>
        <v>Blekinge tekniska högskola: Utbildning på grundnivå och avancerad nivå</v>
      </c>
      <c r="L311">
        <f t="shared" si="34"/>
        <v>28.859884836852206</v>
      </c>
      <c r="M311">
        <f t="shared" si="29"/>
        <v>2.4049904030710172</v>
      </c>
    </row>
    <row r="312" spans="1:13" x14ac:dyDescent="0.35">
      <c r="A312" t="s">
        <v>1544</v>
      </c>
      <c r="B312" s="95" t="s">
        <v>4</v>
      </c>
      <c r="C312" s="95" t="s">
        <v>1035</v>
      </c>
      <c r="D312" s="96">
        <v>114436</v>
      </c>
      <c r="E312" s="107" t="str">
        <f t="shared" si="30"/>
        <v>16</v>
      </c>
      <c r="F312">
        <f t="shared" si="31"/>
        <v>34</v>
      </c>
      <c r="H312" t="str">
        <f t="shared" si="32"/>
        <v>Utbildning och universitetsforskning</v>
      </c>
      <c r="I312" t="str">
        <f t="shared" si="28"/>
        <v>17 Statligt stöd till vuxenutbildning</v>
      </c>
      <c r="K312" t="str">
        <f t="shared" si="33"/>
        <v>Blekinge tekniska högskola: Forskning och utbildning på forskarnivå</v>
      </c>
      <c r="L312">
        <f t="shared" si="34"/>
        <v>10.982341650671785</v>
      </c>
      <c r="M312">
        <f t="shared" si="29"/>
        <v>0.91519513755598203</v>
      </c>
    </row>
    <row r="313" spans="1:13" x14ac:dyDescent="0.35">
      <c r="A313" t="s">
        <v>1544</v>
      </c>
      <c r="B313" s="95" t="s">
        <v>4</v>
      </c>
      <c r="C313" s="95" t="s">
        <v>1036</v>
      </c>
      <c r="D313" s="96">
        <v>225049</v>
      </c>
      <c r="E313" s="107" t="str">
        <f t="shared" si="30"/>
        <v>16</v>
      </c>
      <c r="F313">
        <f t="shared" si="31"/>
        <v>35</v>
      </c>
      <c r="H313" t="str">
        <f t="shared" si="32"/>
        <v>Utbildning och universitetsforskning</v>
      </c>
      <c r="I313" t="str">
        <f t="shared" si="28"/>
        <v>17 Statligt stöd till vuxenutbildning</v>
      </c>
      <c r="K313" t="str">
        <f t="shared" si="33"/>
        <v>Stockholms konstnärliga högskola: Utbildning på grundnivå och avancerad nivå</v>
      </c>
      <c r="L313">
        <f t="shared" si="34"/>
        <v>21.597792706333973</v>
      </c>
      <c r="M313">
        <f t="shared" si="29"/>
        <v>1.7998160588611645</v>
      </c>
    </row>
    <row r="314" spans="1:13" x14ac:dyDescent="0.35">
      <c r="A314" t="s">
        <v>1544</v>
      </c>
      <c r="B314" s="95" t="s">
        <v>4</v>
      </c>
      <c r="C314" s="95" t="s">
        <v>1562</v>
      </c>
      <c r="D314" s="96">
        <v>58092</v>
      </c>
      <c r="E314" s="107" t="str">
        <f t="shared" si="30"/>
        <v>16</v>
      </c>
      <c r="F314">
        <f t="shared" si="31"/>
        <v>36</v>
      </c>
      <c r="H314" t="str">
        <f t="shared" si="32"/>
        <v>Utbildning och universitetsforskning</v>
      </c>
      <c r="I314" t="str">
        <f t="shared" si="28"/>
        <v>17 Statligt stöd till vuxenutbildning</v>
      </c>
      <c r="K314" t="str">
        <f t="shared" si="33"/>
        <v>Stockholms konstnärliga högskola: Forskning och utbildning på forskarnivå</v>
      </c>
      <c r="L314">
        <f t="shared" si="34"/>
        <v>5.5750479846449137</v>
      </c>
      <c r="M314">
        <f t="shared" si="29"/>
        <v>0.46458733205374281</v>
      </c>
    </row>
    <row r="315" spans="1:13" x14ac:dyDescent="0.35">
      <c r="A315" t="s">
        <v>1544</v>
      </c>
      <c r="B315" s="95" t="s">
        <v>4</v>
      </c>
      <c r="C315" s="95" t="s">
        <v>1038</v>
      </c>
      <c r="D315" s="96">
        <v>127982</v>
      </c>
      <c r="E315" s="107" t="str">
        <f t="shared" si="30"/>
        <v>16</v>
      </c>
      <c r="F315">
        <f t="shared" si="31"/>
        <v>37</v>
      </c>
      <c r="H315" t="str">
        <f t="shared" si="32"/>
        <v>Utbildning och universitetsforskning</v>
      </c>
      <c r="I315" t="str">
        <f t="shared" si="28"/>
        <v>17 Statligt stöd till vuxenutbildning</v>
      </c>
      <c r="K315" t="str">
        <f t="shared" si="33"/>
        <v>Gymnastik- och idrottshögskolan: Utbildning på grundnivå och avancerad nivå</v>
      </c>
      <c r="L315">
        <f t="shared" si="34"/>
        <v>12.282341650671786</v>
      </c>
      <c r="M315">
        <f t="shared" si="29"/>
        <v>1.0235284708893155</v>
      </c>
    </row>
    <row r="316" spans="1:13" x14ac:dyDescent="0.35">
      <c r="A316" t="s">
        <v>1544</v>
      </c>
      <c r="B316" s="95" t="s">
        <v>4</v>
      </c>
      <c r="C316" s="95" t="s">
        <v>1039</v>
      </c>
      <c r="D316" s="96">
        <v>36434</v>
      </c>
      <c r="E316" s="107" t="str">
        <f t="shared" si="30"/>
        <v>16</v>
      </c>
      <c r="F316">
        <f t="shared" si="31"/>
        <v>38</v>
      </c>
      <c r="H316" t="str">
        <f t="shared" si="32"/>
        <v>Utbildning och universitetsforskning</v>
      </c>
      <c r="I316" t="str">
        <f t="shared" si="28"/>
        <v>17 Statligt stöd till vuxenutbildning</v>
      </c>
      <c r="K316" t="str">
        <f t="shared" si="33"/>
        <v>Gymnastik- och idrottshögskolan: Forskning och utbildning på forskarnivå</v>
      </c>
      <c r="L316">
        <f t="shared" si="34"/>
        <v>3.4965451055662187</v>
      </c>
      <c r="M316">
        <f t="shared" si="29"/>
        <v>0.29137875879718489</v>
      </c>
    </row>
    <row r="317" spans="1:13" x14ac:dyDescent="0.35">
      <c r="A317" t="s">
        <v>1544</v>
      </c>
      <c r="B317" s="95" t="s">
        <v>4</v>
      </c>
      <c r="C317" s="95" t="s">
        <v>1040</v>
      </c>
      <c r="D317" s="96">
        <v>590289</v>
      </c>
      <c r="E317" s="107" t="str">
        <f t="shared" si="30"/>
        <v>16</v>
      </c>
      <c r="F317">
        <f t="shared" si="31"/>
        <v>39</v>
      </c>
      <c r="H317" t="str">
        <f t="shared" si="32"/>
        <v>Utbildning och universitetsforskning</v>
      </c>
      <c r="I317" t="str">
        <f t="shared" si="28"/>
        <v>17 Statligt stöd till vuxenutbildning</v>
      </c>
      <c r="K317" t="str">
        <f t="shared" si="33"/>
        <v>Högskolan i Borås: Utbildning på grundnivå och avancerad nivå</v>
      </c>
      <c r="L317">
        <f t="shared" si="34"/>
        <v>56.64961612284069</v>
      </c>
      <c r="M317">
        <f t="shared" si="29"/>
        <v>4.7208013435700575</v>
      </c>
    </row>
    <row r="318" spans="1:13" x14ac:dyDescent="0.35">
      <c r="A318" t="s">
        <v>1544</v>
      </c>
      <c r="B318" s="95" t="s">
        <v>4</v>
      </c>
      <c r="C318" s="95" t="s">
        <v>1041</v>
      </c>
      <c r="D318" s="96">
        <v>110758</v>
      </c>
      <c r="E318" s="107" t="str">
        <f t="shared" si="30"/>
        <v>16</v>
      </c>
      <c r="F318">
        <f t="shared" si="31"/>
        <v>40</v>
      </c>
      <c r="H318" t="str">
        <f t="shared" si="32"/>
        <v>Utbildning och universitetsforskning</v>
      </c>
      <c r="I318" t="str">
        <f t="shared" si="28"/>
        <v>17 Statligt stöd till vuxenutbildning</v>
      </c>
      <c r="K318" t="str">
        <f t="shared" si="33"/>
        <v>Högskolan i Borås: Forskning och utbildning på forskarnivå</v>
      </c>
      <c r="L318">
        <f t="shared" si="34"/>
        <v>10.62936660268714</v>
      </c>
      <c r="M318">
        <f t="shared" si="29"/>
        <v>0.88578055022392832</v>
      </c>
    </row>
    <row r="319" spans="1:13" x14ac:dyDescent="0.35">
      <c r="A319" t="s">
        <v>1544</v>
      </c>
      <c r="B319" s="95" t="s">
        <v>4</v>
      </c>
      <c r="C319" s="95" t="s">
        <v>1042</v>
      </c>
      <c r="D319" s="96">
        <v>505826</v>
      </c>
      <c r="E319" s="107" t="str">
        <f t="shared" si="30"/>
        <v>16</v>
      </c>
      <c r="F319">
        <f t="shared" si="31"/>
        <v>41</v>
      </c>
      <c r="H319" t="str">
        <f t="shared" si="32"/>
        <v>Utbildning och universitetsforskning</v>
      </c>
      <c r="I319" t="str">
        <f t="shared" si="28"/>
        <v>17 Statligt stöd till vuxenutbildning</v>
      </c>
      <c r="K319" t="str">
        <f t="shared" si="33"/>
        <v>Högskolan Dalarna: Utbildning på grundnivå och avancerad nivå</v>
      </c>
      <c r="L319">
        <f t="shared" si="34"/>
        <v>48.54376199616123</v>
      </c>
      <c r="M319">
        <f t="shared" si="29"/>
        <v>4.0453134996801028</v>
      </c>
    </row>
    <row r="320" spans="1:13" x14ac:dyDescent="0.35">
      <c r="A320" t="s">
        <v>1544</v>
      </c>
      <c r="B320" s="95" t="s">
        <v>4</v>
      </c>
      <c r="C320" s="95" t="s">
        <v>1043</v>
      </c>
      <c r="D320" s="96">
        <v>114256</v>
      </c>
      <c r="E320" s="107" t="str">
        <f t="shared" si="30"/>
        <v>16</v>
      </c>
      <c r="F320">
        <f t="shared" si="31"/>
        <v>42</v>
      </c>
      <c r="H320" t="str">
        <f t="shared" si="32"/>
        <v>Utbildning och universitetsforskning</v>
      </c>
      <c r="I320" t="str">
        <f t="shared" si="28"/>
        <v>17 Statligt stöd till vuxenutbildning</v>
      </c>
      <c r="K320" t="str">
        <f t="shared" si="33"/>
        <v>Högskolan Dalarna: Forskning och utbildning på forskarnivå</v>
      </c>
      <c r="L320">
        <f t="shared" si="34"/>
        <v>10.965067178502879</v>
      </c>
      <c r="M320">
        <f t="shared" si="29"/>
        <v>0.91375559820857333</v>
      </c>
    </row>
    <row r="321" spans="1:13" x14ac:dyDescent="0.35">
      <c r="A321" t="s">
        <v>1544</v>
      </c>
      <c r="B321" s="95" t="s">
        <v>4</v>
      </c>
      <c r="C321" s="95" t="s">
        <v>1044</v>
      </c>
      <c r="D321" s="96">
        <v>548352</v>
      </c>
      <c r="E321" s="107" t="str">
        <f t="shared" si="30"/>
        <v>16</v>
      </c>
      <c r="F321">
        <f t="shared" si="31"/>
        <v>43</v>
      </c>
      <c r="H321" t="str">
        <f t="shared" si="32"/>
        <v>Utbildning och universitetsforskning</v>
      </c>
      <c r="I321" t="str">
        <f t="shared" si="28"/>
        <v>17 Statligt stöd till vuxenutbildning</v>
      </c>
      <c r="K321" t="str">
        <f t="shared" si="33"/>
        <v>Högskolan i Gävle: Utbildning på grundnivå och avancerad nivå</v>
      </c>
      <c r="L321">
        <f t="shared" si="34"/>
        <v>52.624952015355085</v>
      </c>
      <c r="M321">
        <f t="shared" si="29"/>
        <v>4.3854126679462571</v>
      </c>
    </row>
    <row r="322" spans="1:13" x14ac:dyDescent="0.35">
      <c r="A322" t="s">
        <v>1544</v>
      </c>
      <c r="B322" s="95" t="s">
        <v>4</v>
      </c>
      <c r="C322" s="95" t="s">
        <v>1045</v>
      </c>
      <c r="D322" s="96">
        <v>121318</v>
      </c>
      <c r="E322" s="107" t="str">
        <f t="shared" si="30"/>
        <v>16</v>
      </c>
      <c r="F322">
        <f t="shared" si="31"/>
        <v>44</v>
      </c>
      <c r="H322" t="str">
        <f t="shared" si="32"/>
        <v>Utbildning och universitetsforskning</v>
      </c>
      <c r="I322" t="str">
        <f t="shared" si="28"/>
        <v>17 Statligt stöd till vuxenutbildning</v>
      </c>
      <c r="K322" t="str">
        <f t="shared" si="33"/>
        <v>Högskolan i Gävle: Forskning och utbildning på forskarnivå</v>
      </c>
      <c r="L322">
        <f t="shared" si="34"/>
        <v>11.642802303262956</v>
      </c>
      <c r="M322">
        <f t="shared" si="29"/>
        <v>0.97023352527191298</v>
      </c>
    </row>
    <row r="323" spans="1:13" x14ac:dyDescent="0.35">
      <c r="A323" t="s">
        <v>1544</v>
      </c>
      <c r="B323" s="95" t="s">
        <v>4</v>
      </c>
      <c r="C323" s="95" t="s">
        <v>1046</v>
      </c>
      <c r="D323" s="96">
        <v>481161</v>
      </c>
      <c r="E323" s="107" t="str">
        <f t="shared" si="30"/>
        <v>16</v>
      </c>
      <c r="F323">
        <f t="shared" si="31"/>
        <v>45</v>
      </c>
      <c r="H323" t="str">
        <f t="shared" si="32"/>
        <v>Utbildning och universitetsforskning</v>
      </c>
      <c r="I323" t="str">
        <f t="shared" si="28"/>
        <v>17 Statligt stöd till vuxenutbildning</v>
      </c>
      <c r="K323" t="str">
        <f t="shared" si="33"/>
        <v>Högskolan i Halmstad: Utbildning på grundnivå och avancerad nivå</v>
      </c>
      <c r="L323">
        <f t="shared" si="34"/>
        <v>46.176679462571975</v>
      </c>
      <c r="M323">
        <f t="shared" si="29"/>
        <v>3.848056621880998</v>
      </c>
    </row>
    <row r="324" spans="1:13" x14ac:dyDescent="0.35">
      <c r="A324" t="s">
        <v>1544</v>
      </c>
      <c r="B324" s="95" t="s">
        <v>4</v>
      </c>
      <c r="C324" s="95" t="s">
        <v>1047</v>
      </c>
      <c r="D324" s="96">
        <v>107704</v>
      </c>
      <c r="E324" s="107" t="str">
        <f t="shared" si="30"/>
        <v>16</v>
      </c>
      <c r="F324">
        <f t="shared" si="31"/>
        <v>46</v>
      </c>
      <c r="H324" t="str">
        <f t="shared" si="32"/>
        <v>Utbildning och universitetsforskning</v>
      </c>
      <c r="I324" t="str">
        <f t="shared" si="28"/>
        <v>17 Statligt stöd till vuxenutbildning</v>
      </c>
      <c r="K324" t="str">
        <f t="shared" si="33"/>
        <v>Högskolan i Halmstad: Forskning och utbildning på forskarnivå</v>
      </c>
      <c r="L324">
        <f t="shared" si="34"/>
        <v>10.336276391554703</v>
      </c>
      <c r="M324">
        <f t="shared" si="29"/>
        <v>0.86135636596289189</v>
      </c>
    </row>
    <row r="325" spans="1:13" x14ac:dyDescent="0.35">
      <c r="A325" t="s">
        <v>1544</v>
      </c>
      <c r="B325" s="95" t="s">
        <v>4</v>
      </c>
      <c r="C325" s="95" t="s">
        <v>1048</v>
      </c>
      <c r="D325" s="96">
        <v>472278</v>
      </c>
      <c r="E325" s="107" t="str">
        <f t="shared" si="30"/>
        <v>16</v>
      </c>
      <c r="F325">
        <f t="shared" si="31"/>
        <v>47</v>
      </c>
      <c r="H325" t="str">
        <f t="shared" si="32"/>
        <v>Utbildning och universitetsforskning</v>
      </c>
      <c r="I325" t="str">
        <f t="shared" si="28"/>
        <v>17 Statligt stöd till vuxenutbildning</v>
      </c>
      <c r="K325" t="str">
        <f t="shared" si="33"/>
        <v>Högskolan Kristianstad: Utbildning på grundnivå och avancerad nivå</v>
      </c>
      <c r="L325">
        <f t="shared" si="34"/>
        <v>45.324184261036471</v>
      </c>
      <c r="M325">
        <f t="shared" si="29"/>
        <v>3.7770153550863728</v>
      </c>
    </row>
    <row r="326" spans="1:13" x14ac:dyDescent="0.35">
      <c r="A326" t="s">
        <v>1544</v>
      </c>
      <c r="B326" s="95" t="s">
        <v>4</v>
      </c>
      <c r="C326" s="95" t="s">
        <v>1049</v>
      </c>
      <c r="D326" s="96">
        <v>103776</v>
      </c>
      <c r="E326" s="107" t="str">
        <f t="shared" si="30"/>
        <v>16</v>
      </c>
      <c r="F326">
        <f t="shared" si="31"/>
        <v>48</v>
      </c>
      <c r="H326" t="str">
        <f t="shared" si="32"/>
        <v>Utbildning och universitetsforskning</v>
      </c>
      <c r="I326" t="str">
        <f t="shared" si="28"/>
        <v>17 Statligt stöd till vuxenutbildning</v>
      </c>
      <c r="K326" t="str">
        <f t="shared" si="33"/>
        <v>Högskolan Kristianstad: Forskning och utbildning på forskarnivå</v>
      </c>
      <c r="L326">
        <f t="shared" si="34"/>
        <v>9.9593090211132438</v>
      </c>
      <c r="M326">
        <f t="shared" si="29"/>
        <v>0.82994241842610361</v>
      </c>
    </row>
    <row r="327" spans="1:13" x14ac:dyDescent="0.35">
      <c r="A327" t="s">
        <v>1544</v>
      </c>
      <c r="B327" s="95" t="s">
        <v>4</v>
      </c>
      <c r="C327" s="95" t="s">
        <v>1050</v>
      </c>
      <c r="D327" s="96">
        <v>371028</v>
      </c>
      <c r="E327" s="107" t="str">
        <f t="shared" si="30"/>
        <v>16</v>
      </c>
      <c r="F327">
        <f t="shared" si="31"/>
        <v>49</v>
      </c>
      <c r="H327" t="str">
        <f t="shared" si="32"/>
        <v>Utbildning och universitetsforskning</v>
      </c>
      <c r="I327" t="str">
        <f t="shared" si="28"/>
        <v>17 Statligt stöd till vuxenutbildning</v>
      </c>
      <c r="K327" t="str">
        <f t="shared" si="33"/>
        <v>Högskolan i Skövde: Utbildning på grundnivå och avancerad nivå</v>
      </c>
      <c r="L327">
        <f t="shared" si="34"/>
        <v>35.60729366602687</v>
      </c>
      <c r="M327">
        <f t="shared" si="29"/>
        <v>2.9672744721689059</v>
      </c>
    </row>
    <row r="328" spans="1:13" x14ac:dyDescent="0.35">
      <c r="A328" t="s">
        <v>1544</v>
      </c>
      <c r="B328" s="95" t="s">
        <v>4</v>
      </c>
      <c r="C328" s="95" t="s">
        <v>1051</v>
      </c>
      <c r="D328" s="96">
        <v>69521</v>
      </c>
      <c r="E328" s="107" t="str">
        <f t="shared" si="30"/>
        <v>16</v>
      </c>
      <c r="F328">
        <f t="shared" si="31"/>
        <v>50</v>
      </c>
      <c r="H328" t="str">
        <f t="shared" si="32"/>
        <v>Utbildning och universitetsforskning</v>
      </c>
      <c r="I328" t="str">
        <f t="shared" si="28"/>
        <v>17 Statligt stöd till vuxenutbildning</v>
      </c>
      <c r="K328" t="str">
        <f t="shared" si="33"/>
        <v>Högskolan i Skövde: Forskning och utbildning på forskarnivå</v>
      </c>
      <c r="L328">
        <f t="shared" si="34"/>
        <v>6.6718809980806144</v>
      </c>
      <c r="M328">
        <f t="shared" si="29"/>
        <v>0.5559900831733845</v>
      </c>
    </row>
    <row r="329" spans="1:13" x14ac:dyDescent="0.35">
      <c r="A329" t="s">
        <v>1544</v>
      </c>
      <c r="B329" s="95" t="s">
        <v>4</v>
      </c>
      <c r="C329" s="95" t="s">
        <v>1052</v>
      </c>
      <c r="D329" s="96">
        <v>444839</v>
      </c>
      <c r="E329" s="107" t="str">
        <f t="shared" si="30"/>
        <v>16</v>
      </c>
      <c r="F329">
        <f t="shared" si="31"/>
        <v>51</v>
      </c>
      <c r="H329" t="str">
        <f t="shared" si="32"/>
        <v>Utbildning och universitetsforskning</v>
      </c>
      <c r="I329" t="str">
        <f t="shared" si="28"/>
        <v>17 Statligt stöd till vuxenutbildning</v>
      </c>
      <c r="K329" t="str">
        <f t="shared" si="33"/>
        <v>Högskolan Väst: Utbildning på grundnivå och avancerad nivå</v>
      </c>
      <c r="L329">
        <f t="shared" si="34"/>
        <v>42.690882917466411</v>
      </c>
      <c r="M329">
        <f t="shared" si="29"/>
        <v>3.5575735764555341</v>
      </c>
    </row>
    <row r="330" spans="1:13" x14ac:dyDescent="0.35">
      <c r="A330" t="s">
        <v>1544</v>
      </c>
      <c r="B330" s="95" t="s">
        <v>4</v>
      </c>
      <c r="C330" s="95" t="s">
        <v>1053</v>
      </c>
      <c r="D330" s="96">
        <v>97827</v>
      </c>
      <c r="E330" s="107" t="str">
        <f t="shared" si="30"/>
        <v>16</v>
      </c>
      <c r="F330">
        <f t="shared" si="31"/>
        <v>52</v>
      </c>
      <c r="H330" t="str">
        <f t="shared" si="32"/>
        <v>Utbildning och universitetsforskning</v>
      </c>
      <c r="I330" t="str">
        <f t="shared" si="28"/>
        <v>17 Statligt stöd till vuxenutbildning</v>
      </c>
      <c r="K330" t="str">
        <f t="shared" si="33"/>
        <v>Högskolan Väst: Forskning och utbildning på forskarnivå</v>
      </c>
      <c r="L330">
        <f t="shared" si="34"/>
        <v>9.3883877159309019</v>
      </c>
      <c r="M330">
        <f t="shared" si="29"/>
        <v>0.78236564299424183</v>
      </c>
    </row>
    <row r="331" spans="1:13" x14ac:dyDescent="0.35">
      <c r="A331" t="s">
        <v>1544</v>
      </c>
      <c r="B331" s="95" t="s">
        <v>4</v>
      </c>
      <c r="C331" s="95" t="s">
        <v>1054</v>
      </c>
      <c r="D331" s="96">
        <v>189433</v>
      </c>
      <c r="E331" s="107" t="str">
        <f t="shared" si="30"/>
        <v>16</v>
      </c>
      <c r="F331">
        <f t="shared" si="31"/>
        <v>53</v>
      </c>
      <c r="H331" t="str">
        <f t="shared" si="32"/>
        <v>Utbildning och universitetsforskning</v>
      </c>
      <c r="I331" t="str">
        <f t="shared" ref="I331:I394" si="35">IF(B331="",IF(G331="Sum",C331,IF(I330="",H331,I330)),"")</f>
        <v>17 Statligt stöd till vuxenutbildning</v>
      </c>
      <c r="K331" t="str">
        <f t="shared" si="33"/>
        <v>Konstfack: Utbildning på grundnivå och avancerad nivå</v>
      </c>
      <c r="L331">
        <f t="shared" si="34"/>
        <v>18.179750479846451</v>
      </c>
      <c r="M331">
        <f t="shared" si="29"/>
        <v>1.514979206653871</v>
      </c>
    </row>
    <row r="332" spans="1:13" x14ac:dyDescent="0.35">
      <c r="A332" t="s">
        <v>1544</v>
      </c>
      <c r="B332" s="95" t="s">
        <v>4</v>
      </c>
      <c r="C332" s="95" t="s">
        <v>1563</v>
      </c>
      <c r="D332" s="96">
        <v>23201</v>
      </c>
      <c r="E332" s="107" t="str">
        <f t="shared" si="30"/>
        <v>16</v>
      </c>
      <c r="F332">
        <f t="shared" si="31"/>
        <v>54</v>
      </c>
      <c r="H332" t="str">
        <f t="shared" si="32"/>
        <v>Utbildning och universitetsforskning</v>
      </c>
      <c r="I332" t="str">
        <f t="shared" si="35"/>
        <v>17 Statligt stöd till vuxenutbildning</v>
      </c>
      <c r="K332" t="str">
        <f t="shared" si="33"/>
        <v>Konstfack: Forskning och utbildning på forskarnivå</v>
      </c>
      <c r="L332">
        <f t="shared" si="34"/>
        <v>2.2265834932821496</v>
      </c>
      <c r="M332">
        <f t="shared" ref="M332:M395" si="36">L332/12</f>
        <v>0.18554862444017914</v>
      </c>
    </row>
    <row r="333" spans="1:13" x14ac:dyDescent="0.35">
      <c r="A333" t="s">
        <v>1544</v>
      </c>
      <c r="B333" s="95" t="s">
        <v>4</v>
      </c>
      <c r="C333" s="95" t="s">
        <v>1056</v>
      </c>
      <c r="D333" s="96">
        <v>73485</v>
      </c>
      <c r="E333" s="107" t="str">
        <f t="shared" ref="E333:E396" si="37">IF(B333="",E332,B333)</f>
        <v>16</v>
      </c>
      <c r="F333">
        <f t="shared" ref="F333:F396" si="38">IFERROR(LEFT(C333,FIND(" ",C333)-1)*1,"")</f>
        <v>55</v>
      </c>
      <c r="H333" t="str">
        <f t="shared" ref="H333:H396" si="39">IF(B333="",H332,C333)</f>
        <v>Utbildning och universitetsforskning</v>
      </c>
      <c r="I333" t="str">
        <f t="shared" si="35"/>
        <v>17 Statligt stöd till vuxenutbildning</v>
      </c>
      <c r="K333" t="str">
        <f t="shared" ref="K333:K396" si="40">IFERROR(RIGHT(C333,LEN(C333)-FIND(" ",C333)),C333)</f>
        <v>Kungl. Konsthögskolan: Utbildning på grundnivå och avancerad nivå</v>
      </c>
      <c r="L333">
        <f t="shared" ref="L333:L396" si="41">D333/$L$3</f>
        <v>7.0523032629558537</v>
      </c>
      <c r="M333">
        <f t="shared" si="36"/>
        <v>0.58769193857965452</v>
      </c>
    </row>
    <row r="334" spans="1:13" x14ac:dyDescent="0.35">
      <c r="A334" t="s">
        <v>1544</v>
      </c>
      <c r="B334" s="95" t="s">
        <v>4</v>
      </c>
      <c r="C334" s="95" t="s">
        <v>1564</v>
      </c>
      <c r="D334" s="96">
        <v>13610</v>
      </c>
      <c r="E334" s="107" t="str">
        <f t="shared" si="37"/>
        <v>16</v>
      </c>
      <c r="F334">
        <f t="shared" si="38"/>
        <v>56</v>
      </c>
      <c r="H334" t="str">
        <f t="shared" si="39"/>
        <v>Utbildning och universitetsforskning</v>
      </c>
      <c r="I334" t="str">
        <f t="shared" si="35"/>
        <v>17 Statligt stöd till vuxenutbildning</v>
      </c>
      <c r="K334" t="str">
        <f t="shared" si="40"/>
        <v>Kungl. Konsthögskolan: Forskning och utbildning på forskarnivå</v>
      </c>
      <c r="L334">
        <f t="shared" si="41"/>
        <v>1.3061420345489443</v>
      </c>
      <c r="M334">
        <f t="shared" si="36"/>
        <v>0.10884516954574536</v>
      </c>
    </row>
    <row r="335" spans="1:13" x14ac:dyDescent="0.35">
      <c r="A335" t="s">
        <v>1544</v>
      </c>
      <c r="B335" s="95" t="s">
        <v>4</v>
      </c>
      <c r="C335" s="95" t="s">
        <v>1058</v>
      </c>
      <c r="D335" s="96">
        <v>150661</v>
      </c>
      <c r="E335" s="107" t="str">
        <f t="shared" si="37"/>
        <v>16</v>
      </c>
      <c r="F335">
        <f t="shared" si="38"/>
        <v>57</v>
      </c>
      <c r="H335" t="str">
        <f t="shared" si="39"/>
        <v>Utbildning och universitetsforskning</v>
      </c>
      <c r="I335" t="str">
        <f t="shared" si="35"/>
        <v>17 Statligt stöd till vuxenutbildning</v>
      </c>
      <c r="K335" t="str">
        <f t="shared" si="40"/>
        <v>Kungl. Musikhögskolan i Stockholm: Utbildning på grundnivå och avancerad nivå</v>
      </c>
      <c r="L335">
        <f t="shared" si="41"/>
        <v>14.458829174664107</v>
      </c>
      <c r="M335">
        <f t="shared" si="36"/>
        <v>1.2049024312220089</v>
      </c>
    </row>
    <row r="336" spans="1:13" x14ac:dyDescent="0.35">
      <c r="A336" t="s">
        <v>1544</v>
      </c>
      <c r="B336" s="95" t="s">
        <v>4</v>
      </c>
      <c r="C336" s="95" t="s">
        <v>1565</v>
      </c>
      <c r="D336" s="96">
        <v>23342</v>
      </c>
      <c r="E336" s="107" t="str">
        <f t="shared" si="37"/>
        <v>16</v>
      </c>
      <c r="F336">
        <f t="shared" si="38"/>
        <v>58</v>
      </c>
      <c r="H336" t="str">
        <f t="shared" si="39"/>
        <v>Utbildning och universitetsforskning</v>
      </c>
      <c r="I336" t="str">
        <f t="shared" si="35"/>
        <v>17 Statligt stöd till vuxenutbildning</v>
      </c>
      <c r="K336" t="str">
        <f t="shared" si="40"/>
        <v>Kungl. Musikhögskolan i Stockholm: Forskning och utbildning på forskarnivå</v>
      </c>
      <c r="L336">
        <f t="shared" si="41"/>
        <v>2.2401151631477929</v>
      </c>
      <c r="M336">
        <f t="shared" si="36"/>
        <v>0.1866762635956494</v>
      </c>
    </row>
    <row r="337" spans="1:13" x14ac:dyDescent="0.35">
      <c r="A337" t="s">
        <v>1544</v>
      </c>
      <c r="B337" s="95" t="s">
        <v>4</v>
      </c>
      <c r="C337" s="95" t="s">
        <v>1060</v>
      </c>
      <c r="D337" s="96">
        <v>495123</v>
      </c>
      <c r="E337" s="107" t="str">
        <f t="shared" si="37"/>
        <v>16</v>
      </c>
      <c r="F337">
        <f t="shared" si="38"/>
        <v>59</v>
      </c>
      <c r="H337" t="str">
        <f t="shared" si="39"/>
        <v>Utbildning och universitetsforskning</v>
      </c>
      <c r="I337" t="str">
        <f t="shared" si="35"/>
        <v>17 Statligt stöd till vuxenutbildning</v>
      </c>
      <c r="K337" t="str">
        <f t="shared" si="40"/>
        <v>Södertörns högskola: Utbildning på grundnivå och avancerad nivå</v>
      </c>
      <c r="L337">
        <f t="shared" si="41"/>
        <v>47.516602687140114</v>
      </c>
      <c r="M337">
        <f t="shared" si="36"/>
        <v>3.9597168905950095</v>
      </c>
    </row>
    <row r="338" spans="1:13" x14ac:dyDescent="0.35">
      <c r="A338" t="s">
        <v>1544</v>
      </c>
      <c r="B338" s="95" t="s">
        <v>4</v>
      </c>
      <c r="C338" s="95" t="s">
        <v>1061</v>
      </c>
      <c r="D338" s="96">
        <v>130998</v>
      </c>
      <c r="E338" s="107" t="str">
        <f t="shared" si="37"/>
        <v>16</v>
      </c>
      <c r="F338">
        <f t="shared" si="38"/>
        <v>60</v>
      </c>
      <c r="H338" t="str">
        <f t="shared" si="39"/>
        <v>Utbildning och universitetsforskning</v>
      </c>
      <c r="I338" t="str">
        <f t="shared" si="35"/>
        <v>17 Statligt stöd till vuxenutbildning</v>
      </c>
      <c r="K338" t="str">
        <f t="shared" si="40"/>
        <v>Södertörns högskola: Forskning och utbildning på forskarnivå</v>
      </c>
      <c r="L338">
        <f t="shared" si="41"/>
        <v>12.571785028790787</v>
      </c>
      <c r="M338">
        <f t="shared" si="36"/>
        <v>1.0476487523992322</v>
      </c>
    </row>
    <row r="339" spans="1:13" x14ac:dyDescent="0.35">
      <c r="A339" t="s">
        <v>1544</v>
      </c>
      <c r="B339" s="95" t="s">
        <v>4</v>
      </c>
      <c r="C339" s="95" t="s">
        <v>1062</v>
      </c>
      <c r="D339" s="96">
        <v>40921</v>
      </c>
      <c r="E339" s="107" t="str">
        <f t="shared" si="37"/>
        <v>16</v>
      </c>
      <c r="F339">
        <f t="shared" si="38"/>
        <v>61</v>
      </c>
      <c r="H339" t="str">
        <f t="shared" si="39"/>
        <v>Utbildning och universitetsforskning</v>
      </c>
      <c r="I339" t="str">
        <f t="shared" si="35"/>
        <v>17 Statligt stöd till vuxenutbildning</v>
      </c>
      <c r="K339" t="str">
        <f t="shared" si="40"/>
        <v>Försvarshögskolan: Utbildning på grundnivå och avancerad nivå</v>
      </c>
      <c r="L339">
        <f t="shared" si="41"/>
        <v>3.9271593090211132</v>
      </c>
      <c r="M339">
        <f t="shared" si="36"/>
        <v>0.32726327575175945</v>
      </c>
    </row>
    <row r="340" spans="1:13" x14ac:dyDescent="0.35">
      <c r="A340" t="s">
        <v>1544</v>
      </c>
      <c r="B340" s="95" t="s">
        <v>4</v>
      </c>
      <c r="C340" s="95" t="s">
        <v>1063</v>
      </c>
      <c r="D340" s="96">
        <v>44646</v>
      </c>
      <c r="E340" s="107" t="str">
        <f t="shared" si="37"/>
        <v>16</v>
      </c>
      <c r="F340">
        <f t="shared" si="38"/>
        <v>62</v>
      </c>
      <c r="H340" t="str">
        <f t="shared" si="39"/>
        <v>Utbildning och universitetsforskning</v>
      </c>
      <c r="I340" t="str">
        <f t="shared" si="35"/>
        <v>17 Statligt stöd till vuxenutbildning</v>
      </c>
      <c r="K340" t="str">
        <f t="shared" si="40"/>
        <v>Försvarshögskolan: Forskning och utbildning på forskarnivå</v>
      </c>
      <c r="L340">
        <f t="shared" si="41"/>
        <v>4.2846449136276394</v>
      </c>
      <c r="M340">
        <f t="shared" si="36"/>
        <v>0.35705374280230329</v>
      </c>
    </row>
    <row r="341" spans="1:13" x14ac:dyDescent="0.35">
      <c r="A341" t="s">
        <v>1544</v>
      </c>
      <c r="B341" s="95" t="s">
        <v>4</v>
      </c>
      <c r="C341" s="95" t="s">
        <v>1064</v>
      </c>
      <c r="D341" s="96">
        <v>4041143</v>
      </c>
      <c r="E341" s="107" t="str">
        <f t="shared" si="37"/>
        <v>16</v>
      </c>
      <c r="F341">
        <f t="shared" si="38"/>
        <v>63</v>
      </c>
      <c r="H341" t="str">
        <f t="shared" si="39"/>
        <v>Utbildning och universitetsforskning</v>
      </c>
      <c r="I341" t="str">
        <f t="shared" si="35"/>
        <v>17 Statligt stöd till vuxenutbildning</v>
      </c>
      <c r="K341" t="str">
        <f t="shared" si="40"/>
        <v>Enskilda utbildningsanordnare på högskoleområdet</v>
      </c>
      <c r="L341">
        <f t="shared" si="41"/>
        <v>387.82562380038388</v>
      </c>
      <c r="M341">
        <f t="shared" si="36"/>
        <v>32.318801983365326</v>
      </c>
    </row>
    <row r="342" spans="1:13" x14ac:dyDescent="0.35">
      <c r="A342" t="s">
        <v>1544</v>
      </c>
      <c r="B342" s="95" t="s">
        <v>4</v>
      </c>
      <c r="C342" s="95" t="s">
        <v>1065</v>
      </c>
      <c r="D342" s="96">
        <v>928935</v>
      </c>
      <c r="E342" s="107" t="str">
        <f t="shared" si="37"/>
        <v>16</v>
      </c>
      <c r="F342">
        <f t="shared" si="38"/>
        <v>64</v>
      </c>
      <c r="H342" t="str">
        <f t="shared" si="39"/>
        <v>Utbildning och universitetsforskning</v>
      </c>
      <c r="I342" t="str">
        <f t="shared" si="35"/>
        <v>17 Statligt stöd till vuxenutbildning</v>
      </c>
      <c r="K342" t="str">
        <f t="shared" si="40"/>
        <v>Särskilda utgifter inom universitet och högskolor</v>
      </c>
      <c r="L342">
        <f t="shared" si="41"/>
        <v>89.149232245681375</v>
      </c>
      <c r="M342">
        <f t="shared" si="36"/>
        <v>7.4291026871401149</v>
      </c>
    </row>
    <row r="343" spans="1:13" x14ac:dyDescent="0.35">
      <c r="A343" t="s">
        <v>1544</v>
      </c>
      <c r="B343" s="93" t="s">
        <v>4</v>
      </c>
      <c r="C343" s="93" t="s">
        <v>1066</v>
      </c>
      <c r="D343" s="94">
        <v>636143</v>
      </c>
      <c r="E343" s="107" t="str">
        <f t="shared" si="37"/>
        <v>16</v>
      </c>
      <c r="F343">
        <f t="shared" si="38"/>
        <v>65</v>
      </c>
      <c r="G343" t="s">
        <v>1536</v>
      </c>
      <c r="H343" t="str">
        <f t="shared" si="39"/>
        <v>Utbildning och universitetsforskning</v>
      </c>
      <c r="I343" t="str">
        <f t="shared" si="35"/>
        <v>65 Särskilda medel till universitet och högskolor</v>
      </c>
      <c r="K343" t="str">
        <f t="shared" si="40"/>
        <v>Särskilda medel till universitet och högskolor</v>
      </c>
      <c r="L343">
        <f t="shared" si="41"/>
        <v>61.050191938579651</v>
      </c>
      <c r="M343">
        <f t="shared" si="36"/>
        <v>5.0875159948816373</v>
      </c>
    </row>
    <row r="344" spans="1:13" x14ac:dyDescent="0.35">
      <c r="A344" t="s">
        <v>1544</v>
      </c>
      <c r="B344" s="95" t="s">
        <v>4</v>
      </c>
      <c r="C344" s="95" t="s">
        <v>1067</v>
      </c>
      <c r="D344" s="96">
        <v>2884576</v>
      </c>
      <c r="E344" s="107" t="str">
        <f t="shared" si="37"/>
        <v>16</v>
      </c>
      <c r="F344">
        <f t="shared" si="38"/>
        <v>66</v>
      </c>
      <c r="H344" t="str">
        <f t="shared" si="39"/>
        <v>Utbildning och universitetsforskning</v>
      </c>
      <c r="I344" t="str">
        <f t="shared" si="35"/>
        <v>65 Särskilda medel till universitet och högskolor</v>
      </c>
      <c r="K344" t="str">
        <f t="shared" si="40"/>
        <v>Ersättningar för klinisk utbildning och forskning</v>
      </c>
      <c r="L344">
        <f t="shared" si="41"/>
        <v>276.83071017274472</v>
      </c>
      <c r="M344">
        <f t="shared" si="36"/>
        <v>23.069225847728728</v>
      </c>
    </row>
    <row r="345" spans="1:13" x14ac:dyDescent="0.35">
      <c r="A345" t="s">
        <v>1544</v>
      </c>
      <c r="B345" s="95" t="s">
        <v>4</v>
      </c>
      <c r="C345" s="95" t="s">
        <v>1068</v>
      </c>
      <c r="D345" s="96">
        <v>67780</v>
      </c>
      <c r="E345" s="107" t="str">
        <f t="shared" si="37"/>
        <v>16</v>
      </c>
      <c r="F345">
        <f t="shared" si="38"/>
        <v>67</v>
      </c>
      <c r="H345" t="str">
        <f t="shared" si="39"/>
        <v>Utbildning och universitetsforskning</v>
      </c>
      <c r="I345" t="str">
        <f t="shared" si="35"/>
        <v>65 Särskilda medel till universitet och högskolor</v>
      </c>
      <c r="K345" t="str">
        <f t="shared" si="40"/>
        <v>Särskilda bidrag inom högskoleområdet</v>
      </c>
      <c r="L345">
        <f t="shared" si="41"/>
        <v>6.5047984644913628</v>
      </c>
      <c r="M345">
        <f t="shared" si="36"/>
        <v>0.54206653870761357</v>
      </c>
    </row>
    <row r="346" spans="1:13" x14ac:dyDescent="0.35">
      <c r="A346" t="s">
        <v>1544</v>
      </c>
      <c r="B346" s="95" t="s">
        <v>4</v>
      </c>
      <c r="C346" s="95" t="s">
        <v>1069</v>
      </c>
      <c r="D346" s="96">
        <v>10663889</v>
      </c>
      <c r="E346" s="107" t="str">
        <f t="shared" si="37"/>
        <v>16</v>
      </c>
      <c r="F346">
        <f t="shared" si="38"/>
        <v>3</v>
      </c>
      <c r="H346" t="str">
        <f t="shared" si="39"/>
        <v>Utbildning och universitetsforskning</v>
      </c>
      <c r="I346" t="str">
        <f t="shared" si="35"/>
        <v>65 Särskilda medel till universitet och högskolor</v>
      </c>
      <c r="K346" t="str">
        <f t="shared" si="40"/>
        <v>Forskning</v>
      </c>
      <c r="L346">
        <f t="shared" si="41"/>
        <v>1023.4058541266795</v>
      </c>
      <c r="M346">
        <f t="shared" si="36"/>
        <v>85.283821177223288</v>
      </c>
    </row>
    <row r="347" spans="1:13" x14ac:dyDescent="0.35">
      <c r="A347" t="s">
        <v>1544</v>
      </c>
      <c r="B347" s="95" t="s">
        <v>4</v>
      </c>
      <c r="C347" s="95" t="s">
        <v>1070</v>
      </c>
      <c r="D347" s="96">
        <v>7893846</v>
      </c>
      <c r="E347" s="107" t="str">
        <f t="shared" si="37"/>
        <v>16</v>
      </c>
      <c r="F347">
        <f t="shared" si="38"/>
        <v>1</v>
      </c>
      <c r="H347" t="str">
        <f t="shared" si="39"/>
        <v>Utbildning och universitetsforskning</v>
      </c>
      <c r="I347" t="str">
        <f t="shared" si="35"/>
        <v>65 Särskilda medel till universitet och högskolor</v>
      </c>
      <c r="K347" t="str">
        <f t="shared" si="40"/>
        <v>Vetenskapsrådet: Forskning och forskningsinformation</v>
      </c>
      <c r="L347">
        <f t="shared" si="41"/>
        <v>757.56679462571981</v>
      </c>
      <c r="M347">
        <f t="shared" si="36"/>
        <v>63.130566218809982</v>
      </c>
    </row>
    <row r="348" spans="1:13" x14ac:dyDescent="0.35">
      <c r="A348" t="s">
        <v>1544</v>
      </c>
      <c r="B348" s="95" t="s">
        <v>4</v>
      </c>
      <c r="C348" s="95" t="s">
        <v>1071</v>
      </c>
      <c r="D348" s="96">
        <v>420061</v>
      </c>
      <c r="E348" s="107" t="str">
        <f t="shared" si="37"/>
        <v>16</v>
      </c>
      <c r="F348">
        <f t="shared" si="38"/>
        <v>2</v>
      </c>
      <c r="H348" t="str">
        <f t="shared" si="39"/>
        <v>Utbildning och universitetsforskning</v>
      </c>
      <c r="I348" t="str">
        <f t="shared" si="35"/>
        <v>65 Särskilda medel till universitet och högskolor</v>
      </c>
      <c r="K348" t="str">
        <f t="shared" si="40"/>
        <v>Vetenskapsrådet: Avgifter till internationella organisationer</v>
      </c>
      <c r="L348">
        <f t="shared" si="41"/>
        <v>40.312955854126677</v>
      </c>
      <c r="M348">
        <f t="shared" si="36"/>
        <v>3.3594129878438896</v>
      </c>
    </row>
    <row r="349" spans="1:13" x14ac:dyDescent="0.35">
      <c r="A349" t="s">
        <v>1544</v>
      </c>
      <c r="B349" s="95" t="s">
        <v>4</v>
      </c>
      <c r="C349" s="95" t="s">
        <v>1072</v>
      </c>
      <c r="D349" s="96">
        <v>203252</v>
      </c>
      <c r="E349" s="107" t="str">
        <f t="shared" si="37"/>
        <v>16</v>
      </c>
      <c r="F349">
        <f t="shared" si="38"/>
        <v>3</v>
      </c>
      <c r="H349" t="str">
        <f t="shared" si="39"/>
        <v>Utbildning och universitetsforskning</v>
      </c>
      <c r="I349" t="str">
        <f t="shared" si="35"/>
        <v>65 Särskilda medel till universitet och högskolor</v>
      </c>
      <c r="K349" t="str">
        <f t="shared" si="40"/>
        <v>Vetenskapsrådet: Förvaltning</v>
      </c>
      <c r="L349">
        <f t="shared" si="41"/>
        <v>19.50595009596929</v>
      </c>
      <c r="M349">
        <f t="shared" si="36"/>
        <v>1.6254958413307741</v>
      </c>
    </row>
    <row r="350" spans="1:13" x14ac:dyDescent="0.35">
      <c r="A350" t="s">
        <v>1544</v>
      </c>
      <c r="B350" s="95" t="s">
        <v>4</v>
      </c>
      <c r="C350" s="95" t="s">
        <v>1073</v>
      </c>
      <c r="D350" s="96">
        <v>1297356</v>
      </c>
      <c r="E350" s="107" t="str">
        <f t="shared" si="37"/>
        <v>16</v>
      </c>
      <c r="F350">
        <f t="shared" si="38"/>
        <v>4</v>
      </c>
      <c r="H350" t="str">
        <f t="shared" si="39"/>
        <v>Utbildning och universitetsforskning</v>
      </c>
      <c r="I350" t="str">
        <f t="shared" si="35"/>
        <v>65 Särskilda medel till universitet och högskolor</v>
      </c>
      <c r="K350" t="str">
        <f t="shared" si="40"/>
        <v>Rymdforskning och rymdverksamhet</v>
      </c>
      <c r="L350">
        <f t="shared" si="41"/>
        <v>124.5063339731286</v>
      </c>
      <c r="M350">
        <f t="shared" si="36"/>
        <v>10.37552783109405</v>
      </c>
    </row>
    <row r="351" spans="1:13" x14ac:dyDescent="0.35">
      <c r="A351" t="s">
        <v>1544</v>
      </c>
      <c r="B351" s="95" t="s">
        <v>4</v>
      </c>
      <c r="C351" s="95" t="s">
        <v>1074</v>
      </c>
      <c r="D351" s="96">
        <v>52555</v>
      </c>
      <c r="E351" s="107" t="str">
        <f t="shared" si="37"/>
        <v>16</v>
      </c>
      <c r="F351">
        <f t="shared" si="38"/>
        <v>5</v>
      </c>
      <c r="H351" t="str">
        <f t="shared" si="39"/>
        <v>Utbildning och universitetsforskning</v>
      </c>
      <c r="I351" t="str">
        <f t="shared" si="35"/>
        <v>65 Särskilda medel till universitet och högskolor</v>
      </c>
      <c r="K351" t="str">
        <f t="shared" si="40"/>
        <v>Rymdstyrelsen: Förvaltning</v>
      </c>
      <c r="L351">
        <f t="shared" si="41"/>
        <v>5.0436660268714011</v>
      </c>
      <c r="M351">
        <f t="shared" si="36"/>
        <v>0.42030550223928342</v>
      </c>
    </row>
    <row r="352" spans="1:13" x14ac:dyDescent="0.35">
      <c r="A352" t="s">
        <v>1544</v>
      </c>
      <c r="B352" s="95" t="s">
        <v>4</v>
      </c>
      <c r="C352" s="95" t="s">
        <v>1075</v>
      </c>
      <c r="D352" s="96">
        <v>63553</v>
      </c>
      <c r="E352" s="107" t="str">
        <f t="shared" si="37"/>
        <v>16</v>
      </c>
      <c r="F352">
        <f t="shared" si="38"/>
        <v>6</v>
      </c>
      <c r="H352" t="str">
        <f t="shared" si="39"/>
        <v>Utbildning och universitetsforskning</v>
      </c>
      <c r="I352" t="str">
        <f t="shared" si="35"/>
        <v>65 Särskilda medel till universitet och högskolor</v>
      </c>
      <c r="K352" t="str">
        <f t="shared" si="40"/>
        <v>Institutet för rymdfysik</v>
      </c>
      <c r="L352">
        <f t="shared" si="41"/>
        <v>6.0991362763915546</v>
      </c>
      <c r="M352">
        <f t="shared" si="36"/>
        <v>0.50826135636596292</v>
      </c>
    </row>
    <row r="353" spans="1:13" x14ac:dyDescent="0.35">
      <c r="A353" t="s">
        <v>1544</v>
      </c>
      <c r="B353" s="95" t="s">
        <v>4</v>
      </c>
      <c r="C353" s="95" t="s">
        <v>1502</v>
      </c>
      <c r="D353" s="96">
        <v>447963</v>
      </c>
      <c r="E353" s="107" t="str">
        <f t="shared" si="37"/>
        <v>16</v>
      </c>
      <c r="F353">
        <f t="shared" si="38"/>
        <v>7</v>
      </c>
      <c r="H353" t="str">
        <f t="shared" si="39"/>
        <v>Utbildning och universitetsforskning</v>
      </c>
      <c r="I353" t="str">
        <f t="shared" si="35"/>
        <v>65 Särskilda medel till universitet och högskolor</v>
      </c>
      <c r="K353" t="str">
        <f t="shared" si="40"/>
        <v>Kungl. biblioteket</v>
      </c>
      <c r="L353">
        <f t="shared" si="41"/>
        <v>42.990690978886754</v>
      </c>
      <c r="M353">
        <f t="shared" si="36"/>
        <v>3.5825575815738961</v>
      </c>
    </row>
    <row r="354" spans="1:13" x14ac:dyDescent="0.35">
      <c r="A354" t="s">
        <v>1544</v>
      </c>
      <c r="B354" s="95" t="s">
        <v>4</v>
      </c>
      <c r="C354" s="95" t="s">
        <v>1077</v>
      </c>
      <c r="D354" s="96">
        <v>69056</v>
      </c>
      <c r="E354" s="107" t="str">
        <f t="shared" si="37"/>
        <v>16</v>
      </c>
      <c r="F354">
        <f t="shared" si="38"/>
        <v>8</v>
      </c>
      <c r="H354" t="str">
        <f t="shared" si="39"/>
        <v>Utbildning och universitetsforskning</v>
      </c>
      <c r="I354" t="str">
        <f t="shared" si="35"/>
        <v>65 Särskilda medel till universitet och högskolor</v>
      </c>
      <c r="K354" t="str">
        <f t="shared" si="40"/>
        <v>Polarforskningssekretariatet</v>
      </c>
      <c r="L354">
        <f t="shared" si="41"/>
        <v>6.6272552783109404</v>
      </c>
      <c r="M354">
        <f t="shared" si="36"/>
        <v>0.5522712731925784</v>
      </c>
    </row>
    <row r="355" spans="1:13" x14ac:dyDescent="0.35">
      <c r="A355" t="s">
        <v>1544</v>
      </c>
      <c r="B355" s="95" t="s">
        <v>4</v>
      </c>
      <c r="C355" s="95" t="s">
        <v>1078</v>
      </c>
      <c r="D355" s="96">
        <v>49183</v>
      </c>
      <c r="E355" s="107" t="str">
        <f t="shared" si="37"/>
        <v>16</v>
      </c>
      <c r="F355">
        <f t="shared" si="38"/>
        <v>9</v>
      </c>
      <c r="H355" t="str">
        <f t="shared" si="39"/>
        <v>Utbildning och universitetsforskning</v>
      </c>
      <c r="I355" t="str">
        <f t="shared" si="35"/>
        <v>65 Särskilda medel till universitet och högskolor</v>
      </c>
      <c r="K355" t="str">
        <f t="shared" si="40"/>
        <v>Sunet</v>
      </c>
      <c r="L355">
        <f t="shared" si="41"/>
        <v>4.7200575815738963</v>
      </c>
      <c r="M355">
        <f t="shared" si="36"/>
        <v>0.39333813179782467</v>
      </c>
    </row>
    <row r="356" spans="1:13" x14ac:dyDescent="0.35">
      <c r="A356" t="s">
        <v>1544</v>
      </c>
      <c r="B356" s="95" t="s">
        <v>4</v>
      </c>
      <c r="C356" s="95" t="s">
        <v>1079</v>
      </c>
      <c r="D356" s="96">
        <v>5554</v>
      </c>
      <c r="E356" s="107" t="str">
        <f t="shared" si="37"/>
        <v>16</v>
      </c>
      <c r="F356">
        <f t="shared" si="38"/>
        <v>10</v>
      </c>
      <c r="H356" t="str">
        <f t="shared" si="39"/>
        <v>Utbildning och universitetsforskning</v>
      </c>
      <c r="I356" t="str">
        <f t="shared" si="35"/>
        <v>65 Särskilda medel till universitet och högskolor</v>
      </c>
      <c r="K356" t="str">
        <f t="shared" si="40"/>
        <v>Överklagandenämnden för etikprövning</v>
      </c>
      <c r="L356">
        <f t="shared" si="41"/>
        <v>0.5330134357005758</v>
      </c>
      <c r="M356">
        <f t="shared" si="36"/>
        <v>4.4417786308381314E-2</v>
      </c>
    </row>
    <row r="357" spans="1:13" x14ac:dyDescent="0.35">
      <c r="A357" t="s">
        <v>1544</v>
      </c>
      <c r="B357" s="95" t="s">
        <v>4</v>
      </c>
      <c r="C357" s="95" t="s">
        <v>1080</v>
      </c>
      <c r="D357" s="96">
        <v>52686</v>
      </c>
      <c r="E357" s="107" t="str">
        <f t="shared" si="37"/>
        <v>16</v>
      </c>
      <c r="F357">
        <f t="shared" si="38"/>
        <v>11</v>
      </c>
      <c r="H357" t="str">
        <f t="shared" si="39"/>
        <v>Utbildning och universitetsforskning</v>
      </c>
      <c r="I357" t="str">
        <f t="shared" si="35"/>
        <v>65 Särskilda medel till universitet och högskolor</v>
      </c>
      <c r="K357" t="str">
        <f t="shared" si="40"/>
        <v>Etikprövningsmyndigheten</v>
      </c>
      <c r="L357">
        <f t="shared" si="41"/>
        <v>5.0562380038387715</v>
      </c>
      <c r="M357">
        <f t="shared" si="36"/>
        <v>0.42135316698656428</v>
      </c>
    </row>
    <row r="358" spans="1:13" x14ac:dyDescent="0.35">
      <c r="A358" t="s">
        <v>1544</v>
      </c>
      <c r="B358" s="93" t="s">
        <v>4</v>
      </c>
      <c r="C358" s="93" t="s">
        <v>1081</v>
      </c>
      <c r="D358" s="94">
        <v>9918</v>
      </c>
      <c r="E358" s="107" t="str">
        <f t="shared" si="37"/>
        <v>16</v>
      </c>
      <c r="F358">
        <f t="shared" si="38"/>
        <v>12</v>
      </c>
      <c r="G358" t="s">
        <v>1536</v>
      </c>
      <c r="H358" t="str">
        <f t="shared" si="39"/>
        <v>Utbildning och universitetsforskning</v>
      </c>
      <c r="I358" t="str">
        <f t="shared" si="35"/>
        <v>12 Nämnden för prövning av oredlighet i forskning</v>
      </c>
      <c r="K358" t="str">
        <f t="shared" si="40"/>
        <v>Nämnden för prövning av oredlighet i forskning</v>
      </c>
      <c r="L358">
        <f t="shared" si="41"/>
        <v>0.95182341650671787</v>
      </c>
      <c r="M358">
        <f t="shared" si="36"/>
        <v>7.9318618042226494E-2</v>
      </c>
    </row>
    <row r="359" spans="1:13" x14ac:dyDescent="0.35">
      <c r="A359" t="s">
        <v>1544</v>
      </c>
      <c r="B359" s="95" t="s">
        <v>4</v>
      </c>
      <c r="C359" s="95" t="s">
        <v>1082</v>
      </c>
      <c r="D359" s="96">
        <v>93995</v>
      </c>
      <c r="E359" s="107" t="str">
        <f t="shared" si="37"/>
        <v>16</v>
      </c>
      <c r="F359">
        <f t="shared" si="38"/>
        <v>13</v>
      </c>
      <c r="H359" t="str">
        <f t="shared" si="39"/>
        <v>Utbildning och universitetsforskning</v>
      </c>
      <c r="I359" t="str">
        <f t="shared" si="35"/>
        <v>12 Nämnden för prövning av oredlighet i forskning</v>
      </c>
      <c r="K359" t="str">
        <f t="shared" si="40"/>
        <v>Särskilda utgifter för forskningsändamål</v>
      </c>
      <c r="L359">
        <f t="shared" si="41"/>
        <v>9.0206333973128601</v>
      </c>
      <c r="M359">
        <f t="shared" si="36"/>
        <v>0.75171944977607164</v>
      </c>
    </row>
    <row r="360" spans="1:13" x14ac:dyDescent="0.35">
      <c r="A360" t="s">
        <v>1544</v>
      </c>
      <c r="B360" s="95" t="s">
        <v>4</v>
      </c>
      <c r="C360" s="95" t="s">
        <v>1083</v>
      </c>
      <c r="D360" s="96">
        <v>4911</v>
      </c>
      <c r="E360" s="107" t="str">
        <f t="shared" si="37"/>
        <v>16</v>
      </c>
      <c r="F360">
        <f t="shared" si="38"/>
        <v>14</v>
      </c>
      <c r="H360" t="str">
        <f t="shared" si="39"/>
        <v>Utbildning och universitetsforskning</v>
      </c>
      <c r="I360" t="str">
        <f t="shared" si="35"/>
        <v>12 Nämnden för prövning av oredlighet i forskning</v>
      </c>
      <c r="K360" t="str">
        <f t="shared" si="40"/>
        <v>Gentekniknämnden</v>
      </c>
      <c r="L360">
        <f t="shared" si="41"/>
        <v>0.4713051823416507</v>
      </c>
      <c r="M360">
        <f t="shared" si="36"/>
        <v>3.9275431861804225E-2</v>
      </c>
    </row>
    <row r="361" spans="1:13" x14ac:dyDescent="0.35">
      <c r="A361" t="s">
        <v>1544</v>
      </c>
      <c r="B361" s="95" t="s">
        <v>4</v>
      </c>
      <c r="C361" s="95" t="s">
        <v>1084</v>
      </c>
      <c r="D361" s="96">
        <v>148487</v>
      </c>
      <c r="E361" s="107" t="str">
        <f t="shared" si="37"/>
        <v>16</v>
      </c>
      <c r="F361">
        <f t="shared" si="38"/>
        <v>4</v>
      </c>
      <c r="H361" t="str">
        <f t="shared" si="39"/>
        <v>Utbildning och universitetsforskning</v>
      </c>
      <c r="I361" t="str">
        <f t="shared" si="35"/>
        <v>12 Nämnden för prövning av oredlighet i forskning</v>
      </c>
      <c r="K361" t="str">
        <f t="shared" si="40"/>
        <v>Vissa gemensamma ändamål</v>
      </c>
      <c r="L361">
        <f t="shared" si="41"/>
        <v>14.250191938579654</v>
      </c>
      <c r="M361">
        <f t="shared" si="36"/>
        <v>1.1875159948816378</v>
      </c>
    </row>
    <row r="362" spans="1:13" x14ac:dyDescent="0.35">
      <c r="A362" t="s">
        <v>1544</v>
      </c>
      <c r="B362" s="95" t="s">
        <v>4</v>
      </c>
      <c r="C362" s="95" t="s">
        <v>1085</v>
      </c>
      <c r="D362" s="96">
        <v>81589</v>
      </c>
      <c r="E362" s="107" t="str">
        <f t="shared" si="37"/>
        <v>16</v>
      </c>
      <c r="F362">
        <f t="shared" si="38"/>
        <v>1</v>
      </c>
      <c r="H362" t="str">
        <f t="shared" si="39"/>
        <v>Utbildning och universitetsforskning</v>
      </c>
      <c r="I362" t="str">
        <f t="shared" si="35"/>
        <v>12 Nämnden för prövning av oredlighet i forskning</v>
      </c>
      <c r="K362" t="str">
        <f t="shared" si="40"/>
        <v>Internationella program</v>
      </c>
      <c r="L362">
        <f t="shared" si="41"/>
        <v>7.8300383877159305</v>
      </c>
      <c r="M362">
        <f t="shared" si="36"/>
        <v>0.65250319897632758</v>
      </c>
    </row>
    <row r="363" spans="1:13" x14ac:dyDescent="0.35">
      <c r="A363" t="s">
        <v>1544</v>
      </c>
      <c r="B363" s="93" t="s">
        <v>4</v>
      </c>
      <c r="C363" s="93" t="s">
        <v>1086</v>
      </c>
      <c r="D363" s="94">
        <v>32186</v>
      </c>
      <c r="E363" s="107" t="str">
        <f t="shared" si="37"/>
        <v>16</v>
      </c>
      <c r="F363">
        <f t="shared" si="38"/>
        <v>2</v>
      </c>
      <c r="G363" t="s">
        <v>1536</v>
      </c>
      <c r="H363" t="str">
        <f t="shared" si="39"/>
        <v>Utbildning och universitetsforskning</v>
      </c>
      <c r="I363" t="str">
        <f t="shared" si="35"/>
        <v>2 Avgift till Unesco och ICCROM</v>
      </c>
      <c r="K363" t="str">
        <f t="shared" si="40"/>
        <v>Avgift till Unesco och ICCROM</v>
      </c>
      <c r="L363">
        <f t="shared" si="41"/>
        <v>3.0888675623800386</v>
      </c>
      <c r="M363">
        <f t="shared" si="36"/>
        <v>0.25740563019833657</v>
      </c>
    </row>
    <row r="364" spans="1:13" x14ac:dyDescent="0.35">
      <c r="A364" t="s">
        <v>1544</v>
      </c>
      <c r="B364" s="93" t="s">
        <v>4</v>
      </c>
      <c r="C364" s="93" t="s">
        <v>1087</v>
      </c>
      <c r="D364" s="94">
        <v>11339</v>
      </c>
      <c r="E364" s="107" t="str">
        <f t="shared" si="37"/>
        <v>16</v>
      </c>
      <c r="F364">
        <f t="shared" si="38"/>
        <v>3</v>
      </c>
      <c r="G364" t="s">
        <v>1536</v>
      </c>
      <c r="H364" t="str">
        <f t="shared" si="39"/>
        <v>Utbildning och universitetsforskning</v>
      </c>
      <c r="I364" t="str">
        <f t="shared" si="35"/>
        <v>3 Kostnader för Svenska Unescorådet</v>
      </c>
      <c r="K364" t="str">
        <f t="shared" si="40"/>
        <v>Kostnader för Svenska Unescorådet</v>
      </c>
      <c r="L364">
        <f t="shared" si="41"/>
        <v>1.0881957773512476</v>
      </c>
      <c r="M364">
        <f t="shared" si="36"/>
        <v>9.0682981445937297E-2</v>
      </c>
    </row>
    <row r="365" spans="1:13" x14ac:dyDescent="0.35">
      <c r="A365" t="s">
        <v>1544</v>
      </c>
      <c r="B365" s="95" t="s">
        <v>4</v>
      </c>
      <c r="C365" s="95" t="s">
        <v>1088</v>
      </c>
      <c r="D365" s="96">
        <v>23373</v>
      </c>
      <c r="E365" s="107" t="str">
        <f t="shared" si="37"/>
        <v>16</v>
      </c>
      <c r="F365">
        <f t="shared" si="38"/>
        <v>4</v>
      </c>
      <c r="H365" t="str">
        <f t="shared" si="39"/>
        <v>Utbildning och universitetsforskning</v>
      </c>
      <c r="I365" t="str">
        <f t="shared" si="35"/>
        <v>3 Kostnader för Svenska Unescorådet</v>
      </c>
      <c r="K365" t="str">
        <f t="shared" si="40"/>
        <v>Utvecklingsarbete inom områdena utbildning och forskning</v>
      </c>
      <c r="L365">
        <f t="shared" si="41"/>
        <v>2.2430902111324378</v>
      </c>
      <c r="M365">
        <f t="shared" si="36"/>
        <v>0.18692418426103649</v>
      </c>
    </row>
    <row r="366" spans="1:13" x14ac:dyDescent="0.35">
      <c r="A366" t="s">
        <v>1544</v>
      </c>
      <c r="B366" s="95" t="s">
        <v>102</v>
      </c>
      <c r="C366" s="95" t="s">
        <v>103</v>
      </c>
      <c r="D366" s="96">
        <v>16646285</v>
      </c>
      <c r="E366" s="107" t="str">
        <f t="shared" si="37"/>
        <v>17</v>
      </c>
      <c r="F366" t="str">
        <f t="shared" si="38"/>
        <v/>
      </c>
      <c r="H366" t="str">
        <f t="shared" si="39"/>
        <v>Kultur, medier, trossamfund och fritid</v>
      </c>
      <c r="I366" t="str">
        <f t="shared" si="35"/>
        <v/>
      </c>
      <c r="K366" t="str">
        <f t="shared" si="40"/>
        <v>medier, trossamfund och fritid</v>
      </c>
      <c r="L366">
        <f t="shared" si="41"/>
        <v>1597.5321497120922</v>
      </c>
      <c r="M366">
        <f t="shared" si="36"/>
        <v>133.12767914267434</v>
      </c>
    </row>
    <row r="367" spans="1:13" x14ac:dyDescent="0.35">
      <c r="A367" t="s">
        <v>1544</v>
      </c>
      <c r="B367" s="95" t="s">
        <v>4</v>
      </c>
      <c r="C367" s="95" t="s">
        <v>1089</v>
      </c>
      <c r="D367" s="96">
        <v>2497559</v>
      </c>
      <c r="E367" s="107" t="str">
        <f t="shared" si="37"/>
        <v>17</v>
      </c>
      <c r="F367">
        <f t="shared" si="38"/>
        <v>1</v>
      </c>
      <c r="H367" t="str">
        <f t="shared" si="39"/>
        <v>Kultur, medier, trossamfund och fritid</v>
      </c>
      <c r="I367" t="str">
        <f t="shared" si="35"/>
        <v>Kultur, medier, trossamfund och fritid</v>
      </c>
      <c r="K367" t="str">
        <f t="shared" si="40"/>
        <v>Kulturområdesövergripande verksamhet</v>
      </c>
      <c r="L367">
        <f t="shared" si="41"/>
        <v>239.68896353166986</v>
      </c>
      <c r="M367">
        <f t="shared" si="36"/>
        <v>19.974080294305821</v>
      </c>
    </row>
    <row r="368" spans="1:13" x14ac:dyDescent="0.35">
      <c r="A368" t="s">
        <v>1544</v>
      </c>
      <c r="B368" s="95" t="s">
        <v>4</v>
      </c>
      <c r="C368" s="95" t="s">
        <v>1090</v>
      </c>
      <c r="D368" s="96">
        <v>73240</v>
      </c>
      <c r="E368" s="107" t="str">
        <f t="shared" si="37"/>
        <v>17</v>
      </c>
      <c r="F368">
        <f t="shared" si="38"/>
        <v>1</v>
      </c>
      <c r="H368" t="str">
        <f t="shared" si="39"/>
        <v>Kultur, medier, trossamfund och fritid</v>
      </c>
      <c r="I368" t="str">
        <f t="shared" si="35"/>
        <v>Kultur, medier, trossamfund och fritid</v>
      </c>
      <c r="K368" t="str">
        <f t="shared" si="40"/>
        <v>Statens kulturråd</v>
      </c>
      <c r="L368">
        <f t="shared" si="41"/>
        <v>7.0287907869481767</v>
      </c>
      <c r="M368">
        <f t="shared" si="36"/>
        <v>0.58573256557901476</v>
      </c>
    </row>
    <row r="369" spans="1:13" x14ac:dyDescent="0.35">
      <c r="A369" t="s">
        <v>1544</v>
      </c>
      <c r="B369" s="95" t="s">
        <v>4</v>
      </c>
      <c r="C369" s="95" t="s">
        <v>1091</v>
      </c>
      <c r="D369" s="96">
        <v>469082</v>
      </c>
      <c r="E369" s="107" t="str">
        <f t="shared" si="37"/>
        <v>17</v>
      </c>
      <c r="F369">
        <f t="shared" si="38"/>
        <v>2</v>
      </c>
      <c r="H369" t="str">
        <f t="shared" si="39"/>
        <v>Kultur, medier, trossamfund och fritid</v>
      </c>
      <c r="I369" t="str">
        <f t="shared" si="35"/>
        <v>Kultur, medier, trossamfund och fritid</v>
      </c>
      <c r="K369" t="str">
        <f t="shared" si="40"/>
        <v>Bidrag till allmän kulturverksamhet, utveckling samt internationellt kulturutbyte och samarbete</v>
      </c>
      <c r="L369">
        <f t="shared" si="41"/>
        <v>45.017466410748561</v>
      </c>
      <c r="M369">
        <f t="shared" si="36"/>
        <v>3.7514555342290468</v>
      </c>
    </row>
    <row r="370" spans="1:13" x14ac:dyDescent="0.35">
      <c r="A370" t="s">
        <v>1544</v>
      </c>
      <c r="B370" s="95" t="s">
        <v>4</v>
      </c>
      <c r="C370" s="95" t="s">
        <v>1092</v>
      </c>
      <c r="D370" s="96">
        <v>176464</v>
      </c>
      <c r="E370" s="107" t="str">
        <f t="shared" si="37"/>
        <v>17</v>
      </c>
      <c r="F370">
        <f t="shared" si="38"/>
        <v>3</v>
      </c>
      <c r="H370" t="str">
        <f t="shared" si="39"/>
        <v>Kultur, medier, trossamfund och fritid</v>
      </c>
      <c r="I370" t="str">
        <f t="shared" si="35"/>
        <v>Kultur, medier, trossamfund och fritid</v>
      </c>
      <c r="K370" t="str">
        <f t="shared" si="40"/>
        <v>Skapande skola</v>
      </c>
      <c r="L370">
        <f t="shared" si="41"/>
        <v>16.935124760076775</v>
      </c>
      <c r="M370">
        <f t="shared" si="36"/>
        <v>1.4112603966730646</v>
      </c>
    </row>
    <row r="371" spans="1:13" x14ac:dyDescent="0.35">
      <c r="A371" t="s">
        <v>1544</v>
      </c>
      <c r="B371" s="95" t="s">
        <v>4</v>
      </c>
      <c r="C371" s="95" t="s">
        <v>1093</v>
      </c>
      <c r="D371" s="96">
        <v>45153</v>
      </c>
      <c r="E371" s="107" t="str">
        <f t="shared" si="37"/>
        <v>17</v>
      </c>
      <c r="F371">
        <f t="shared" si="38"/>
        <v>4</v>
      </c>
      <c r="H371" t="str">
        <f t="shared" si="39"/>
        <v>Kultur, medier, trossamfund och fritid</v>
      </c>
      <c r="I371" t="str">
        <f t="shared" si="35"/>
        <v>Kultur, medier, trossamfund och fritid</v>
      </c>
      <c r="K371" t="str">
        <f t="shared" si="40"/>
        <v>Forsknings- och utvecklingsinsatser inom kulturområdet</v>
      </c>
      <c r="L371">
        <f t="shared" si="41"/>
        <v>4.3333013435700574</v>
      </c>
      <c r="M371">
        <f t="shared" si="36"/>
        <v>0.3611084452975048</v>
      </c>
    </row>
    <row r="372" spans="1:13" x14ac:dyDescent="0.35">
      <c r="A372" t="s">
        <v>1544</v>
      </c>
      <c r="B372" s="93" t="s">
        <v>4</v>
      </c>
      <c r="C372" s="93" t="s">
        <v>1094</v>
      </c>
      <c r="D372" s="94">
        <v>9753</v>
      </c>
      <c r="E372" s="107" t="str">
        <f t="shared" si="37"/>
        <v>17</v>
      </c>
      <c r="F372">
        <f t="shared" si="38"/>
        <v>5</v>
      </c>
      <c r="G372" t="s">
        <v>1536</v>
      </c>
      <c r="H372" t="str">
        <f t="shared" si="39"/>
        <v>Kultur, medier, trossamfund och fritid</v>
      </c>
      <c r="I372" t="str">
        <f t="shared" si="35"/>
        <v>5 Stöd till icke-statliga kulturlokaler</v>
      </c>
      <c r="K372" t="str">
        <f t="shared" si="40"/>
        <v>Stöd till icke-statliga kulturlokaler</v>
      </c>
      <c r="L372">
        <f t="shared" si="41"/>
        <v>0.9359884836852207</v>
      </c>
      <c r="M372">
        <f t="shared" si="36"/>
        <v>7.7999040307101725E-2</v>
      </c>
    </row>
    <row r="373" spans="1:13" x14ac:dyDescent="0.35">
      <c r="A373" t="s">
        <v>1544</v>
      </c>
      <c r="B373" s="95" t="s">
        <v>4</v>
      </c>
      <c r="C373" s="95" t="s">
        <v>1095</v>
      </c>
      <c r="D373" s="96">
        <v>1704455</v>
      </c>
      <c r="E373" s="107" t="str">
        <f t="shared" si="37"/>
        <v>17</v>
      </c>
      <c r="F373">
        <f t="shared" si="38"/>
        <v>6</v>
      </c>
      <c r="H373" t="str">
        <f t="shared" si="39"/>
        <v>Kultur, medier, trossamfund och fritid</v>
      </c>
      <c r="I373" t="str">
        <f t="shared" si="35"/>
        <v>5 Stöd till icke-statliga kulturlokaler</v>
      </c>
      <c r="K373" t="str">
        <f t="shared" si="40"/>
        <v>Bidrag till regional kulturverksamhet</v>
      </c>
      <c r="L373">
        <f t="shared" si="41"/>
        <v>163.5753358925144</v>
      </c>
      <c r="M373">
        <f t="shared" si="36"/>
        <v>13.631277991042866</v>
      </c>
    </row>
    <row r="374" spans="1:13" x14ac:dyDescent="0.35">
      <c r="A374" t="s">
        <v>1544</v>
      </c>
      <c r="B374" s="95" t="s">
        <v>4</v>
      </c>
      <c r="C374" s="95" t="s">
        <v>1096</v>
      </c>
      <c r="D374" s="96">
        <v>19412</v>
      </c>
      <c r="E374" s="107" t="str">
        <f t="shared" si="37"/>
        <v>17</v>
      </c>
      <c r="F374">
        <f t="shared" si="38"/>
        <v>7</v>
      </c>
      <c r="H374" t="str">
        <f t="shared" si="39"/>
        <v>Kultur, medier, trossamfund och fritid</v>
      </c>
      <c r="I374" t="str">
        <f t="shared" si="35"/>
        <v>5 Stöd till icke-statliga kulturlokaler</v>
      </c>
      <c r="K374" t="str">
        <f t="shared" si="40"/>
        <v>Myndigheten för kulturanalys</v>
      </c>
      <c r="L374">
        <f t="shared" si="41"/>
        <v>1.8629558541266795</v>
      </c>
      <c r="M374">
        <f t="shared" si="36"/>
        <v>0.15524632117722328</v>
      </c>
    </row>
    <row r="375" spans="1:13" x14ac:dyDescent="0.35">
      <c r="A375" t="s">
        <v>1544</v>
      </c>
      <c r="B375" s="95" t="s">
        <v>4</v>
      </c>
      <c r="C375" s="95" t="s">
        <v>1097</v>
      </c>
      <c r="D375" s="96">
        <v>1470358</v>
      </c>
      <c r="E375" s="107" t="str">
        <f t="shared" si="37"/>
        <v>17</v>
      </c>
      <c r="F375">
        <f t="shared" si="38"/>
        <v>2</v>
      </c>
      <c r="H375" t="str">
        <f t="shared" si="39"/>
        <v>Kultur, medier, trossamfund och fritid</v>
      </c>
      <c r="I375" t="str">
        <f t="shared" si="35"/>
        <v>5 Stöd till icke-statliga kulturlokaler</v>
      </c>
      <c r="K375" t="str">
        <f t="shared" si="40"/>
        <v>Teater, dans och musik</v>
      </c>
      <c r="L375">
        <f t="shared" si="41"/>
        <v>141.10921305182342</v>
      </c>
      <c r="M375">
        <f t="shared" si="36"/>
        <v>11.759101087651951</v>
      </c>
    </row>
    <row r="376" spans="1:13" x14ac:dyDescent="0.35">
      <c r="A376" t="s">
        <v>1544</v>
      </c>
      <c r="B376" s="93" t="s">
        <v>4</v>
      </c>
      <c r="C376" s="93" t="s">
        <v>1098</v>
      </c>
      <c r="D376" s="94">
        <v>1119544</v>
      </c>
      <c r="E376" s="107" t="str">
        <f t="shared" si="37"/>
        <v>17</v>
      </c>
      <c r="F376">
        <f t="shared" si="38"/>
        <v>1</v>
      </c>
      <c r="G376" t="s">
        <v>1536</v>
      </c>
      <c r="H376" t="str">
        <f t="shared" si="39"/>
        <v>Kultur, medier, trossamfund och fritid</v>
      </c>
      <c r="I376" t="str">
        <f t="shared" si="35"/>
        <v>1 Bidrag till vissa scenkonstinstitutioner</v>
      </c>
      <c r="K376" t="str">
        <f t="shared" si="40"/>
        <v>Bidrag till vissa scenkonstinstitutioner</v>
      </c>
      <c r="L376">
        <f t="shared" si="41"/>
        <v>107.44184261036469</v>
      </c>
      <c r="M376">
        <f t="shared" si="36"/>
        <v>8.9534868841970567</v>
      </c>
    </row>
    <row r="377" spans="1:13" x14ac:dyDescent="0.35">
      <c r="A377" t="s">
        <v>1544</v>
      </c>
      <c r="B377" s="95" t="s">
        <v>4</v>
      </c>
      <c r="C377" s="95" t="s">
        <v>1099</v>
      </c>
      <c r="D377" s="96">
        <v>249098</v>
      </c>
      <c r="E377" s="107" t="str">
        <f t="shared" si="37"/>
        <v>17</v>
      </c>
      <c r="F377">
        <f t="shared" si="38"/>
        <v>2</v>
      </c>
      <c r="H377" t="str">
        <f t="shared" si="39"/>
        <v>Kultur, medier, trossamfund och fritid</v>
      </c>
      <c r="I377" t="str">
        <f t="shared" si="35"/>
        <v>1 Bidrag till vissa scenkonstinstitutioner</v>
      </c>
      <c r="K377" t="str">
        <f t="shared" si="40"/>
        <v>Bidrag till vissa teater-, dans- och musikändamål</v>
      </c>
      <c r="L377">
        <f t="shared" si="41"/>
        <v>23.905758157389634</v>
      </c>
      <c r="M377">
        <f t="shared" si="36"/>
        <v>1.9921465131158029</v>
      </c>
    </row>
    <row r="378" spans="1:13" x14ac:dyDescent="0.35">
      <c r="A378" t="s">
        <v>1544</v>
      </c>
      <c r="B378" s="95" t="s">
        <v>4</v>
      </c>
      <c r="C378" s="95" t="s">
        <v>1100</v>
      </c>
      <c r="D378" s="96">
        <v>101716</v>
      </c>
      <c r="E378" s="107" t="str">
        <f t="shared" si="37"/>
        <v>17</v>
      </c>
      <c r="F378">
        <f t="shared" si="38"/>
        <v>3</v>
      </c>
      <c r="H378" t="str">
        <f t="shared" si="39"/>
        <v>Kultur, medier, trossamfund och fritid</v>
      </c>
      <c r="I378" t="str">
        <f t="shared" si="35"/>
        <v>1 Bidrag till vissa scenkonstinstitutioner</v>
      </c>
      <c r="K378" t="str">
        <f t="shared" si="40"/>
        <v>Statens musikverk</v>
      </c>
      <c r="L378">
        <f t="shared" si="41"/>
        <v>9.7616122840690984</v>
      </c>
      <c r="M378">
        <f t="shared" si="36"/>
        <v>0.8134676903390915</v>
      </c>
    </row>
    <row r="379" spans="1:13" x14ac:dyDescent="0.35">
      <c r="A379" t="s">
        <v>1544</v>
      </c>
      <c r="B379" s="95" t="s">
        <v>4</v>
      </c>
      <c r="C379" s="95" t="s">
        <v>1101</v>
      </c>
      <c r="D379" s="96">
        <v>418619</v>
      </c>
      <c r="E379" s="107" t="str">
        <f t="shared" si="37"/>
        <v>17</v>
      </c>
      <c r="F379">
        <f t="shared" si="38"/>
        <v>3</v>
      </c>
      <c r="H379" t="str">
        <f t="shared" si="39"/>
        <v>Kultur, medier, trossamfund och fritid</v>
      </c>
      <c r="I379" t="str">
        <f t="shared" si="35"/>
        <v>1 Bidrag till vissa scenkonstinstitutioner</v>
      </c>
      <c r="K379" t="str">
        <f t="shared" si="40"/>
        <v>Litteraturen, läsandet och språket</v>
      </c>
      <c r="L379">
        <f t="shared" si="41"/>
        <v>40.174568138195781</v>
      </c>
      <c r="M379">
        <f t="shared" si="36"/>
        <v>3.3478806781829817</v>
      </c>
    </row>
    <row r="380" spans="1:13" x14ac:dyDescent="0.35">
      <c r="A380" t="s">
        <v>1544</v>
      </c>
      <c r="B380" s="93" t="s">
        <v>4</v>
      </c>
      <c r="C380" s="93" t="s">
        <v>1102</v>
      </c>
      <c r="D380" s="94">
        <v>203678</v>
      </c>
      <c r="E380" s="107" t="str">
        <f t="shared" si="37"/>
        <v>17</v>
      </c>
      <c r="F380">
        <f t="shared" si="38"/>
        <v>1</v>
      </c>
      <c r="G380" t="s">
        <v>1536</v>
      </c>
      <c r="H380" t="str">
        <f t="shared" si="39"/>
        <v>Kultur, medier, trossamfund och fritid</v>
      </c>
      <c r="I380" t="str">
        <f t="shared" si="35"/>
        <v>1 Bidrag till litteratur och kulturtidskrifter</v>
      </c>
      <c r="K380" t="str">
        <f t="shared" si="40"/>
        <v>Bidrag till litteratur och kulturtidskrifter</v>
      </c>
      <c r="L380">
        <f t="shared" si="41"/>
        <v>19.546833013435702</v>
      </c>
      <c r="M380">
        <f t="shared" si="36"/>
        <v>1.6289027511196419</v>
      </c>
    </row>
    <row r="381" spans="1:13" x14ac:dyDescent="0.35">
      <c r="A381" t="s">
        <v>1544</v>
      </c>
      <c r="B381" s="95" t="s">
        <v>4</v>
      </c>
      <c r="C381" s="95" t="s">
        <v>1103</v>
      </c>
      <c r="D381" s="96">
        <v>138586</v>
      </c>
      <c r="E381" s="107" t="str">
        <f t="shared" si="37"/>
        <v>17</v>
      </c>
      <c r="F381">
        <f t="shared" si="38"/>
        <v>2</v>
      </c>
      <c r="H381" t="str">
        <f t="shared" si="39"/>
        <v>Kultur, medier, trossamfund och fritid</v>
      </c>
      <c r="I381" t="str">
        <f t="shared" si="35"/>
        <v>1 Bidrag till litteratur och kulturtidskrifter</v>
      </c>
      <c r="K381" t="str">
        <f t="shared" si="40"/>
        <v>Myndigheten för tillgängliga medier</v>
      </c>
      <c r="L381">
        <f t="shared" si="41"/>
        <v>13.3</v>
      </c>
      <c r="M381">
        <f t="shared" si="36"/>
        <v>1.1083333333333334</v>
      </c>
    </row>
    <row r="382" spans="1:13" x14ac:dyDescent="0.35">
      <c r="A382" t="s">
        <v>1544</v>
      </c>
      <c r="B382" s="95" t="s">
        <v>4</v>
      </c>
      <c r="C382" s="95" t="s">
        <v>1104</v>
      </c>
      <c r="D382" s="96">
        <v>76355</v>
      </c>
      <c r="E382" s="107" t="str">
        <f t="shared" si="37"/>
        <v>17</v>
      </c>
      <c r="F382">
        <f t="shared" si="38"/>
        <v>3</v>
      </c>
      <c r="H382" t="str">
        <f t="shared" si="39"/>
        <v>Kultur, medier, trossamfund och fritid</v>
      </c>
      <c r="I382" t="str">
        <f t="shared" si="35"/>
        <v>1 Bidrag till litteratur och kulturtidskrifter</v>
      </c>
      <c r="K382" t="str">
        <f t="shared" si="40"/>
        <v>Institutet för språk och folkminnen</v>
      </c>
      <c r="L382">
        <f t="shared" si="41"/>
        <v>7.3277351247600766</v>
      </c>
      <c r="M382">
        <f t="shared" si="36"/>
        <v>0.61064459373000635</v>
      </c>
    </row>
    <row r="383" spans="1:13" x14ac:dyDescent="0.35">
      <c r="A383" t="s">
        <v>1544</v>
      </c>
      <c r="B383" s="95" t="s">
        <v>4</v>
      </c>
      <c r="C383" s="95" t="s">
        <v>1105</v>
      </c>
      <c r="D383" s="96">
        <v>111554</v>
      </c>
      <c r="E383" s="107" t="str">
        <f t="shared" si="37"/>
        <v>17</v>
      </c>
      <c r="F383">
        <f t="shared" si="38"/>
        <v>4</v>
      </c>
      <c r="H383" t="str">
        <f t="shared" si="39"/>
        <v>Kultur, medier, trossamfund och fritid</v>
      </c>
      <c r="I383" t="str">
        <f t="shared" si="35"/>
        <v>1 Bidrag till litteratur och kulturtidskrifter</v>
      </c>
      <c r="K383" t="str">
        <f t="shared" si="40"/>
        <v>Bildkonst, arkitektur, form och design</v>
      </c>
      <c r="L383">
        <f t="shared" si="41"/>
        <v>10.705758157389635</v>
      </c>
      <c r="M383">
        <f t="shared" si="36"/>
        <v>0.89214651311580295</v>
      </c>
    </row>
    <row r="384" spans="1:13" x14ac:dyDescent="0.35">
      <c r="A384" t="s">
        <v>1544</v>
      </c>
      <c r="B384" s="95" t="s">
        <v>4</v>
      </c>
      <c r="C384" s="95" t="s">
        <v>1106</v>
      </c>
      <c r="D384" s="96">
        <v>11577</v>
      </c>
      <c r="E384" s="107" t="str">
        <f t="shared" si="37"/>
        <v>17</v>
      </c>
      <c r="F384">
        <f t="shared" si="38"/>
        <v>1</v>
      </c>
      <c r="H384" t="str">
        <f t="shared" si="39"/>
        <v>Kultur, medier, trossamfund och fritid</v>
      </c>
      <c r="I384" t="str">
        <f t="shared" si="35"/>
        <v>1 Bidrag till litteratur och kulturtidskrifter</v>
      </c>
      <c r="K384" t="str">
        <f t="shared" si="40"/>
        <v>Statens konstråd</v>
      </c>
      <c r="L384">
        <f t="shared" si="41"/>
        <v>1.1110364683301344</v>
      </c>
      <c r="M384">
        <f t="shared" si="36"/>
        <v>9.2586372360844535E-2</v>
      </c>
    </row>
    <row r="385" spans="1:13" x14ac:dyDescent="0.35">
      <c r="A385" t="s">
        <v>1544</v>
      </c>
      <c r="B385" s="93" t="s">
        <v>4</v>
      </c>
      <c r="C385" s="93" t="s">
        <v>1107</v>
      </c>
      <c r="D385" s="94">
        <v>42518</v>
      </c>
      <c r="E385" s="107" t="str">
        <f t="shared" si="37"/>
        <v>17</v>
      </c>
      <c r="F385">
        <f t="shared" si="38"/>
        <v>2</v>
      </c>
      <c r="G385" t="s">
        <v>1536</v>
      </c>
      <c r="H385" t="str">
        <f t="shared" si="39"/>
        <v>Kultur, medier, trossamfund och fritid</v>
      </c>
      <c r="I385" t="str">
        <f t="shared" si="35"/>
        <v>2 Konstnärlig gestaltning av den gemensamma miljön</v>
      </c>
      <c r="K385" t="str">
        <f t="shared" si="40"/>
        <v>Konstnärlig gestaltning av den gemensamma miljön</v>
      </c>
      <c r="L385">
        <f t="shared" si="41"/>
        <v>4.0804222648752395</v>
      </c>
      <c r="M385">
        <f t="shared" si="36"/>
        <v>0.34003518873960331</v>
      </c>
    </row>
    <row r="386" spans="1:13" x14ac:dyDescent="0.35">
      <c r="A386" t="s">
        <v>1544</v>
      </c>
      <c r="B386" s="95" t="s">
        <v>4</v>
      </c>
      <c r="C386" s="95" t="s">
        <v>1108</v>
      </c>
      <c r="D386" s="96">
        <v>11851</v>
      </c>
      <c r="E386" s="107" t="str">
        <f t="shared" si="37"/>
        <v>17</v>
      </c>
      <c r="F386">
        <f t="shared" si="38"/>
        <v>3</v>
      </c>
      <c r="H386" t="str">
        <f t="shared" si="39"/>
        <v>Kultur, medier, trossamfund och fritid</v>
      </c>
      <c r="I386" t="str">
        <f t="shared" si="35"/>
        <v>2 Konstnärlig gestaltning av den gemensamma miljön</v>
      </c>
      <c r="K386" t="str">
        <f t="shared" si="40"/>
        <v>Nämnden för hemslöjdsfrågor</v>
      </c>
      <c r="L386">
        <f t="shared" si="41"/>
        <v>1.1373320537428022</v>
      </c>
      <c r="M386">
        <f t="shared" si="36"/>
        <v>9.4777671145233514E-2</v>
      </c>
    </row>
    <row r="387" spans="1:13" x14ac:dyDescent="0.35">
      <c r="A387" t="s">
        <v>1544</v>
      </c>
      <c r="B387" s="95" t="s">
        <v>4</v>
      </c>
      <c r="C387" s="95" t="s">
        <v>1109</v>
      </c>
      <c r="D387" s="96">
        <v>45608</v>
      </c>
      <c r="E387" s="107" t="str">
        <f t="shared" si="37"/>
        <v>17</v>
      </c>
      <c r="F387">
        <f t="shared" si="38"/>
        <v>4</v>
      </c>
      <c r="H387" t="str">
        <f t="shared" si="39"/>
        <v>Kultur, medier, trossamfund och fritid</v>
      </c>
      <c r="I387" t="str">
        <f t="shared" si="35"/>
        <v>2 Konstnärlig gestaltning av den gemensamma miljön</v>
      </c>
      <c r="K387" t="str">
        <f t="shared" si="40"/>
        <v>Bidrag till bild- och formområdet</v>
      </c>
      <c r="L387">
        <f t="shared" si="41"/>
        <v>4.3769673704414584</v>
      </c>
      <c r="M387">
        <f t="shared" si="36"/>
        <v>0.36474728087012154</v>
      </c>
    </row>
    <row r="388" spans="1:13" x14ac:dyDescent="0.35">
      <c r="A388" t="s">
        <v>1544</v>
      </c>
      <c r="B388" s="93" t="s">
        <v>4</v>
      </c>
      <c r="C388" s="93" t="s">
        <v>1110</v>
      </c>
      <c r="D388" s="94">
        <v>582521</v>
      </c>
      <c r="E388" s="107" t="str">
        <f t="shared" si="37"/>
        <v>17</v>
      </c>
      <c r="F388">
        <f t="shared" si="38"/>
        <v>5</v>
      </c>
      <c r="G388" t="s">
        <v>1536</v>
      </c>
      <c r="H388" t="str">
        <f t="shared" si="39"/>
        <v>Kultur, medier, trossamfund och fritid</v>
      </c>
      <c r="I388" t="str">
        <f t="shared" si="35"/>
        <v>5 Konstnärernas villkor</v>
      </c>
      <c r="K388" t="str">
        <f t="shared" si="40"/>
        <v>Konstnärernas villkor</v>
      </c>
      <c r="L388">
        <f t="shared" si="41"/>
        <v>55.904126679462571</v>
      </c>
      <c r="M388">
        <f t="shared" si="36"/>
        <v>4.6586772232885476</v>
      </c>
    </row>
    <row r="389" spans="1:13" x14ac:dyDescent="0.35">
      <c r="A389" t="s">
        <v>1544</v>
      </c>
      <c r="B389" s="95" t="s">
        <v>4</v>
      </c>
      <c r="C389" s="95" t="s">
        <v>1111</v>
      </c>
      <c r="D389" s="96">
        <v>23991</v>
      </c>
      <c r="E389" s="107" t="str">
        <f t="shared" si="37"/>
        <v>17</v>
      </c>
      <c r="F389">
        <f t="shared" si="38"/>
        <v>1</v>
      </c>
      <c r="H389" t="str">
        <f t="shared" si="39"/>
        <v>Kultur, medier, trossamfund och fritid</v>
      </c>
      <c r="I389" t="str">
        <f t="shared" si="35"/>
        <v>5 Konstnärernas villkor</v>
      </c>
      <c r="K389" t="str">
        <f t="shared" si="40"/>
        <v>Konstnärsnämnden</v>
      </c>
      <c r="L389">
        <f t="shared" si="41"/>
        <v>2.3023992322456812</v>
      </c>
      <c r="M389">
        <f t="shared" si="36"/>
        <v>0.19186660268714009</v>
      </c>
    </row>
    <row r="390" spans="1:13" x14ac:dyDescent="0.35">
      <c r="A390" t="s">
        <v>1544</v>
      </c>
      <c r="B390" s="93" t="s">
        <v>4</v>
      </c>
      <c r="C390" s="93" t="s">
        <v>1112</v>
      </c>
      <c r="D390" s="94">
        <v>558530</v>
      </c>
      <c r="E390" s="107" t="str">
        <f t="shared" si="37"/>
        <v>17</v>
      </c>
      <c r="F390">
        <f t="shared" si="38"/>
        <v>2</v>
      </c>
      <c r="G390" t="s">
        <v>1536</v>
      </c>
      <c r="H390" t="str">
        <f t="shared" si="39"/>
        <v>Kultur, medier, trossamfund och fritid</v>
      </c>
      <c r="I390" t="str">
        <f t="shared" si="35"/>
        <v>2 Ersättningar och bidrag till konstnärer</v>
      </c>
      <c r="K390" t="str">
        <f t="shared" si="40"/>
        <v>Ersättningar och bidrag till konstnärer</v>
      </c>
      <c r="L390">
        <f t="shared" si="41"/>
        <v>53.601727447216888</v>
      </c>
      <c r="M390">
        <f t="shared" si="36"/>
        <v>4.4668106206014073</v>
      </c>
    </row>
    <row r="391" spans="1:13" x14ac:dyDescent="0.35">
      <c r="A391" t="s">
        <v>1544</v>
      </c>
      <c r="B391" s="95" t="s">
        <v>4</v>
      </c>
      <c r="C391" s="95" t="s">
        <v>1113</v>
      </c>
      <c r="D391" s="96">
        <v>491019</v>
      </c>
      <c r="E391" s="107" t="str">
        <f t="shared" si="37"/>
        <v>17</v>
      </c>
      <c r="F391">
        <f t="shared" si="38"/>
        <v>6</v>
      </c>
      <c r="H391" t="str">
        <f t="shared" si="39"/>
        <v>Kultur, medier, trossamfund och fritid</v>
      </c>
      <c r="I391" t="str">
        <f t="shared" si="35"/>
        <v>2 Ersättningar och bidrag till konstnärer</v>
      </c>
      <c r="K391" t="str">
        <f t="shared" si="40"/>
        <v>Arkiv</v>
      </c>
      <c r="L391">
        <f t="shared" si="41"/>
        <v>47.12274472168906</v>
      </c>
      <c r="M391">
        <f t="shared" si="36"/>
        <v>3.9268953934740884</v>
      </c>
    </row>
    <row r="392" spans="1:13" x14ac:dyDescent="0.35">
      <c r="A392" t="s">
        <v>1544</v>
      </c>
      <c r="B392" s="95" t="s">
        <v>4</v>
      </c>
      <c r="C392" s="95" t="s">
        <v>1114</v>
      </c>
      <c r="D392" s="96">
        <v>491019</v>
      </c>
      <c r="E392" s="107" t="str">
        <f t="shared" si="37"/>
        <v>17</v>
      </c>
      <c r="F392">
        <f t="shared" si="38"/>
        <v>1</v>
      </c>
      <c r="H392" t="str">
        <f t="shared" si="39"/>
        <v>Kultur, medier, trossamfund och fritid</v>
      </c>
      <c r="I392" t="str">
        <f t="shared" si="35"/>
        <v>2 Ersättningar och bidrag till konstnärer</v>
      </c>
      <c r="K392" t="str">
        <f t="shared" si="40"/>
        <v>Riksarkivet</v>
      </c>
      <c r="L392">
        <f t="shared" si="41"/>
        <v>47.12274472168906</v>
      </c>
      <c r="M392">
        <f t="shared" si="36"/>
        <v>3.9268953934740884</v>
      </c>
    </row>
    <row r="393" spans="1:13" x14ac:dyDescent="0.35">
      <c r="A393" t="s">
        <v>1544</v>
      </c>
      <c r="B393" s="95" t="s">
        <v>4</v>
      </c>
      <c r="C393" s="95" t="s">
        <v>1115</v>
      </c>
      <c r="D393" s="96">
        <v>1069314</v>
      </c>
      <c r="E393" s="107" t="str">
        <f t="shared" si="37"/>
        <v>17</v>
      </c>
      <c r="F393">
        <f t="shared" si="38"/>
        <v>7</v>
      </c>
      <c r="H393" t="str">
        <f t="shared" si="39"/>
        <v>Kultur, medier, trossamfund och fritid</v>
      </c>
      <c r="I393" t="str">
        <f t="shared" si="35"/>
        <v>2 Ersättningar och bidrag till konstnärer</v>
      </c>
      <c r="K393" t="str">
        <f t="shared" si="40"/>
        <v>Kulturmiljö</v>
      </c>
      <c r="L393">
        <f t="shared" si="41"/>
        <v>102.62130518234166</v>
      </c>
      <c r="M393">
        <f t="shared" si="36"/>
        <v>8.5517754318618042</v>
      </c>
    </row>
    <row r="394" spans="1:13" x14ac:dyDescent="0.35">
      <c r="A394" t="s">
        <v>1544</v>
      </c>
      <c r="B394" s="95" t="s">
        <v>4</v>
      </c>
      <c r="C394" s="95" t="s">
        <v>1116</v>
      </c>
      <c r="D394" s="96">
        <v>298032</v>
      </c>
      <c r="E394" s="107" t="str">
        <f t="shared" si="37"/>
        <v>17</v>
      </c>
      <c r="F394">
        <f t="shared" si="38"/>
        <v>1</v>
      </c>
      <c r="H394" t="str">
        <f t="shared" si="39"/>
        <v>Kultur, medier, trossamfund och fritid</v>
      </c>
      <c r="I394" t="str">
        <f t="shared" si="35"/>
        <v>2 Ersättningar och bidrag till konstnärer</v>
      </c>
      <c r="K394" t="str">
        <f t="shared" si="40"/>
        <v>Riksantikvarieämbetet</v>
      </c>
      <c r="L394">
        <f t="shared" si="41"/>
        <v>28.601919385796545</v>
      </c>
      <c r="M394">
        <f t="shared" si="36"/>
        <v>2.3834932821497121</v>
      </c>
    </row>
    <row r="395" spans="1:13" x14ac:dyDescent="0.35">
      <c r="A395" t="s">
        <v>1544</v>
      </c>
      <c r="B395" s="93" t="s">
        <v>4</v>
      </c>
      <c r="C395" s="93" t="s">
        <v>1117</v>
      </c>
      <c r="D395" s="94">
        <v>303282</v>
      </c>
      <c r="E395" s="107" t="str">
        <f t="shared" si="37"/>
        <v>17</v>
      </c>
      <c r="F395">
        <f t="shared" si="38"/>
        <v>2</v>
      </c>
      <c r="G395" t="s">
        <v>1536</v>
      </c>
      <c r="H395" t="str">
        <f t="shared" si="39"/>
        <v>Kultur, medier, trossamfund och fritid</v>
      </c>
      <c r="I395" t="str">
        <f t="shared" ref="I395:I458" si="42">IF(B395="",IF(G395="Sum",C395,IF(I394="",H395,I394)),"")</f>
        <v>2 Bidrag till kulturmiljövård</v>
      </c>
      <c r="K395" t="str">
        <f t="shared" si="40"/>
        <v>Bidrag till kulturmiljövård</v>
      </c>
      <c r="L395">
        <f t="shared" si="41"/>
        <v>29.105758157389634</v>
      </c>
      <c r="M395">
        <f t="shared" si="36"/>
        <v>2.4254798464491363</v>
      </c>
    </row>
    <row r="396" spans="1:13" x14ac:dyDescent="0.35">
      <c r="A396" t="s">
        <v>1544</v>
      </c>
      <c r="B396" s="95" t="s">
        <v>4</v>
      </c>
      <c r="C396" s="95" t="s">
        <v>1118</v>
      </c>
      <c r="D396" s="96">
        <v>460000</v>
      </c>
      <c r="E396" s="107" t="str">
        <f t="shared" si="37"/>
        <v>17</v>
      </c>
      <c r="F396">
        <f t="shared" si="38"/>
        <v>3</v>
      </c>
      <c r="H396" t="str">
        <f t="shared" si="39"/>
        <v>Kultur, medier, trossamfund och fritid</v>
      </c>
      <c r="I396" t="str">
        <f t="shared" si="42"/>
        <v>2 Bidrag till kulturmiljövård</v>
      </c>
      <c r="K396" t="str">
        <f t="shared" si="40"/>
        <v>Kyrkoantikvarisk ersättning</v>
      </c>
      <c r="L396">
        <f t="shared" si="41"/>
        <v>44.145873320537426</v>
      </c>
      <c r="M396">
        <f t="shared" ref="M396:M459" si="43">L396/12</f>
        <v>3.6788227767114523</v>
      </c>
    </row>
    <row r="397" spans="1:13" x14ac:dyDescent="0.35">
      <c r="A397" t="s">
        <v>1544</v>
      </c>
      <c r="B397" s="95" t="s">
        <v>4</v>
      </c>
      <c r="C397" s="95" t="s">
        <v>1119</v>
      </c>
      <c r="D397" s="96">
        <v>8000</v>
      </c>
      <c r="E397" s="107" t="str">
        <f t="shared" ref="E397:E460" si="44">IF(B397="",E396,B397)</f>
        <v>17</v>
      </c>
      <c r="F397">
        <f t="shared" ref="F397:F460" si="45">IFERROR(LEFT(C397,FIND(" ",C397)-1)*1,"")</f>
        <v>4</v>
      </c>
      <c r="H397" t="str">
        <f t="shared" ref="H397:H460" si="46">IF(B397="",H396,C397)</f>
        <v>Kultur, medier, trossamfund och fritid</v>
      </c>
      <c r="I397" t="str">
        <f t="shared" si="42"/>
        <v>2 Bidrag till kulturmiljövård</v>
      </c>
      <c r="K397" t="str">
        <f t="shared" ref="K397:K460" si="47">IFERROR(RIGHT(C397,LEN(C397)-FIND(" ",C397)),C397)</f>
        <v>Bidrag till arbetslivsmuseer</v>
      </c>
      <c r="L397">
        <f t="shared" ref="L397:L460" si="48">D397/$L$3</f>
        <v>0.76775431861804222</v>
      </c>
      <c r="M397">
        <f t="shared" si="43"/>
        <v>6.3979526551503518E-2</v>
      </c>
    </row>
    <row r="398" spans="1:13" x14ac:dyDescent="0.35">
      <c r="A398" t="s">
        <v>1544</v>
      </c>
      <c r="B398" s="95" t="s">
        <v>4</v>
      </c>
      <c r="C398" s="95" t="s">
        <v>1120</v>
      </c>
      <c r="D398" s="96">
        <v>1873247</v>
      </c>
      <c r="E398" s="107" t="str">
        <f t="shared" si="44"/>
        <v>17</v>
      </c>
      <c r="F398">
        <f t="shared" si="45"/>
        <v>8</v>
      </c>
      <c r="H398" t="str">
        <f t="shared" si="46"/>
        <v>Kultur, medier, trossamfund och fritid</v>
      </c>
      <c r="I398" t="str">
        <f t="shared" si="42"/>
        <v>2 Bidrag till kulturmiljövård</v>
      </c>
      <c r="K398" t="str">
        <f t="shared" si="47"/>
        <v>Museer och utställningar</v>
      </c>
      <c r="L398">
        <f t="shared" si="48"/>
        <v>179.77418426103648</v>
      </c>
      <c r="M398">
        <f t="shared" si="43"/>
        <v>14.981182021753041</v>
      </c>
    </row>
    <row r="399" spans="1:13" x14ac:dyDescent="0.35">
      <c r="A399" t="s">
        <v>1544</v>
      </c>
      <c r="B399" s="95" t="s">
        <v>4</v>
      </c>
      <c r="C399" s="95" t="s">
        <v>1121</v>
      </c>
      <c r="D399" s="96">
        <v>1464578</v>
      </c>
      <c r="E399" s="107" t="str">
        <f t="shared" si="44"/>
        <v>17</v>
      </c>
      <c r="F399">
        <f t="shared" si="45"/>
        <v>1</v>
      </c>
      <c r="H399" t="str">
        <f t="shared" si="46"/>
        <v>Kultur, medier, trossamfund och fritid</v>
      </c>
      <c r="I399" t="str">
        <f t="shared" si="42"/>
        <v>2 Bidrag till kulturmiljövård</v>
      </c>
      <c r="K399" t="str">
        <f t="shared" si="47"/>
        <v>Centrala museer: Myndigheter</v>
      </c>
      <c r="L399">
        <f t="shared" si="48"/>
        <v>140.55451055662189</v>
      </c>
      <c r="M399">
        <f t="shared" si="43"/>
        <v>11.71287587971849</v>
      </c>
    </row>
    <row r="400" spans="1:13" x14ac:dyDescent="0.35">
      <c r="A400" t="s">
        <v>1544</v>
      </c>
      <c r="B400" s="95" t="s">
        <v>4</v>
      </c>
      <c r="C400" s="95" t="s">
        <v>1122</v>
      </c>
      <c r="D400" s="96">
        <v>275714</v>
      </c>
      <c r="E400" s="107" t="str">
        <f t="shared" si="44"/>
        <v>17</v>
      </c>
      <c r="F400">
        <f t="shared" si="45"/>
        <v>2</v>
      </c>
      <c r="H400" t="str">
        <f t="shared" si="46"/>
        <v>Kultur, medier, trossamfund och fritid</v>
      </c>
      <c r="I400" t="str">
        <f t="shared" si="42"/>
        <v>2 Bidrag till kulturmiljövård</v>
      </c>
      <c r="K400" t="str">
        <f t="shared" si="47"/>
        <v>Centrala museer: Stiftelser</v>
      </c>
      <c r="L400">
        <f t="shared" si="48"/>
        <v>26.460076775431862</v>
      </c>
      <c r="M400">
        <f t="shared" si="43"/>
        <v>2.2050063979526553</v>
      </c>
    </row>
    <row r="401" spans="1:13" x14ac:dyDescent="0.35">
      <c r="A401" t="s">
        <v>1544</v>
      </c>
      <c r="B401" s="93" t="s">
        <v>4</v>
      </c>
      <c r="C401" s="93" t="s">
        <v>1123</v>
      </c>
      <c r="D401" s="94">
        <v>79718</v>
      </c>
      <c r="E401" s="107" t="str">
        <f t="shared" si="44"/>
        <v>17</v>
      </c>
      <c r="F401">
        <f t="shared" si="45"/>
        <v>3</v>
      </c>
      <c r="G401" t="s">
        <v>1536</v>
      </c>
      <c r="H401" t="str">
        <f t="shared" si="46"/>
        <v>Kultur, medier, trossamfund och fritid</v>
      </c>
      <c r="I401" t="str">
        <f t="shared" si="42"/>
        <v>3 Bidrag till vissa museer</v>
      </c>
      <c r="K401" t="str">
        <f t="shared" si="47"/>
        <v>Bidrag till vissa museer</v>
      </c>
      <c r="L401">
        <f t="shared" si="48"/>
        <v>7.6504798464491364</v>
      </c>
      <c r="M401">
        <f t="shared" si="43"/>
        <v>0.63753998720409466</v>
      </c>
    </row>
    <row r="402" spans="1:13" x14ac:dyDescent="0.35">
      <c r="A402" t="s">
        <v>1544</v>
      </c>
      <c r="B402" s="95" t="s">
        <v>4</v>
      </c>
      <c r="C402" s="95" t="s">
        <v>1124</v>
      </c>
      <c r="D402" s="96">
        <v>53157</v>
      </c>
      <c r="E402" s="107" t="str">
        <f t="shared" si="44"/>
        <v>17</v>
      </c>
      <c r="F402">
        <f t="shared" si="45"/>
        <v>4</v>
      </c>
      <c r="H402" t="str">
        <f t="shared" si="46"/>
        <v>Kultur, medier, trossamfund och fritid</v>
      </c>
      <c r="I402" t="str">
        <f t="shared" si="42"/>
        <v>3 Bidrag till vissa museer</v>
      </c>
      <c r="K402" t="str">
        <f t="shared" si="47"/>
        <v>Forum för levande historia</v>
      </c>
      <c r="L402">
        <f t="shared" si="48"/>
        <v>5.1014395393474086</v>
      </c>
      <c r="M402">
        <f t="shared" si="43"/>
        <v>0.42511996161228405</v>
      </c>
    </row>
    <row r="403" spans="1:13" x14ac:dyDescent="0.35">
      <c r="A403" t="s">
        <v>1544</v>
      </c>
      <c r="B403" s="95" t="s">
        <v>4</v>
      </c>
      <c r="C403" s="95" t="s">
        <v>1125</v>
      </c>
      <c r="D403" s="96">
        <v>80</v>
      </c>
      <c r="E403" s="107" t="str">
        <f t="shared" si="44"/>
        <v>17</v>
      </c>
      <c r="F403">
        <f t="shared" si="45"/>
        <v>5</v>
      </c>
      <c r="H403" t="str">
        <f t="shared" si="46"/>
        <v>Kultur, medier, trossamfund och fritid</v>
      </c>
      <c r="I403" t="str">
        <f t="shared" si="42"/>
        <v>3 Bidrag till vissa museer</v>
      </c>
      <c r="K403" t="str">
        <f t="shared" si="47"/>
        <v>Statliga utställningsgarantier och inköp av vissa kulturföremål</v>
      </c>
      <c r="L403">
        <f t="shared" si="48"/>
        <v>7.677543186180422E-3</v>
      </c>
      <c r="M403">
        <f t="shared" si="43"/>
        <v>6.3979526551503517E-4</v>
      </c>
    </row>
    <row r="404" spans="1:13" x14ac:dyDescent="0.35">
      <c r="A404" t="s">
        <v>1544</v>
      </c>
      <c r="B404" s="93" t="s">
        <v>4</v>
      </c>
      <c r="C404" s="93" t="s">
        <v>1126</v>
      </c>
      <c r="D404" s="94">
        <v>97882</v>
      </c>
      <c r="E404" s="107" t="str">
        <f t="shared" si="44"/>
        <v>17</v>
      </c>
      <c r="F404">
        <f t="shared" si="45"/>
        <v>9</v>
      </c>
      <c r="G404" t="s">
        <v>1536</v>
      </c>
      <c r="H404" t="str">
        <f t="shared" si="46"/>
        <v>Kultur, medier, trossamfund och fritid</v>
      </c>
      <c r="I404" t="str">
        <f t="shared" si="42"/>
        <v>9 Trossamfund</v>
      </c>
      <c r="K404" t="str">
        <f t="shared" si="47"/>
        <v>Trossamfund</v>
      </c>
      <c r="L404">
        <f t="shared" si="48"/>
        <v>9.3936660268714007</v>
      </c>
      <c r="M404">
        <f t="shared" si="43"/>
        <v>0.78280550223928336</v>
      </c>
    </row>
    <row r="405" spans="1:13" x14ac:dyDescent="0.35">
      <c r="A405" t="s">
        <v>1544</v>
      </c>
      <c r="B405" s="95" t="s">
        <v>4</v>
      </c>
      <c r="C405" s="95" t="s">
        <v>1127</v>
      </c>
      <c r="D405" s="96">
        <v>16782</v>
      </c>
      <c r="E405" s="107" t="str">
        <f t="shared" si="44"/>
        <v>17</v>
      </c>
      <c r="F405">
        <f t="shared" si="45"/>
        <v>1</v>
      </c>
      <c r="H405" t="str">
        <f t="shared" si="46"/>
        <v>Kultur, medier, trossamfund och fritid</v>
      </c>
      <c r="I405" t="str">
        <f t="shared" si="42"/>
        <v>9 Trossamfund</v>
      </c>
      <c r="K405" t="str">
        <f t="shared" si="47"/>
        <v>Myndigheten för stöd till trossamfund</v>
      </c>
      <c r="L405">
        <f t="shared" si="48"/>
        <v>1.6105566218809981</v>
      </c>
      <c r="M405">
        <f t="shared" si="43"/>
        <v>0.1342130518234165</v>
      </c>
    </row>
    <row r="406" spans="1:13" x14ac:dyDescent="0.35">
      <c r="A406" t="s">
        <v>1544</v>
      </c>
      <c r="B406" s="93" t="s">
        <v>4</v>
      </c>
      <c r="C406" s="93" t="s">
        <v>1128</v>
      </c>
      <c r="D406" s="94">
        <v>81100</v>
      </c>
      <c r="E406" s="107" t="str">
        <f t="shared" si="44"/>
        <v>17</v>
      </c>
      <c r="F406">
        <f t="shared" si="45"/>
        <v>2</v>
      </c>
      <c r="G406" t="s">
        <v>1536</v>
      </c>
      <c r="H406" t="str">
        <f t="shared" si="46"/>
        <v>Kultur, medier, trossamfund och fritid</v>
      </c>
      <c r="I406" t="str">
        <f t="shared" si="42"/>
        <v>2 Stöd till trossamfund</v>
      </c>
      <c r="K406" t="str">
        <f t="shared" si="47"/>
        <v>Stöd till trossamfund</v>
      </c>
      <c r="L406">
        <f t="shared" si="48"/>
        <v>7.7831094049904035</v>
      </c>
      <c r="M406">
        <f t="shared" si="43"/>
        <v>0.64859245041586699</v>
      </c>
    </row>
    <row r="407" spans="1:13" x14ac:dyDescent="0.35">
      <c r="A407" t="s">
        <v>1544</v>
      </c>
      <c r="B407" s="95" t="s">
        <v>4</v>
      </c>
      <c r="C407" s="95" t="s">
        <v>1129</v>
      </c>
      <c r="D407" s="96">
        <v>554444</v>
      </c>
      <c r="E407" s="107" t="str">
        <f t="shared" si="44"/>
        <v>17</v>
      </c>
      <c r="F407">
        <f t="shared" si="45"/>
        <v>10</v>
      </c>
      <c r="H407" t="str">
        <f t="shared" si="46"/>
        <v>Kultur, medier, trossamfund och fritid</v>
      </c>
      <c r="I407" t="str">
        <f t="shared" si="42"/>
        <v>2 Stöd till trossamfund</v>
      </c>
      <c r="K407" t="str">
        <f t="shared" si="47"/>
        <v>Film</v>
      </c>
      <c r="L407">
        <f t="shared" si="48"/>
        <v>53.209596928982727</v>
      </c>
      <c r="M407">
        <f t="shared" si="43"/>
        <v>4.4341330774152272</v>
      </c>
    </row>
    <row r="408" spans="1:13" x14ac:dyDescent="0.35">
      <c r="A408" t="s">
        <v>1544</v>
      </c>
      <c r="B408" s="95" t="s">
        <v>4</v>
      </c>
      <c r="C408" s="95" t="s">
        <v>1130</v>
      </c>
      <c r="D408" s="96">
        <v>554444</v>
      </c>
      <c r="E408" s="107" t="str">
        <f t="shared" si="44"/>
        <v>17</v>
      </c>
      <c r="F408">
        <f t="shared" si="45"/>
        <v>1</v>
      </c>
      <c r="H408" t="str">
        <f t="shared" si="46"/>
        <v>Kultur, medier, trossamfund och fritid</v>
      </c>
      <c r="I408" t="str">
        <f t="shared" si="42"/>
        <v>2 Stöd till trossamfund</v>
      </c>
      <c r="K408" t="str">
        <f t="shared" si="47"/>
        <v>Filmstöd</v>
      </c>
      <c r="L408">
        <f t="shared" si="48"/>
        <v>53.209596928982727</v>
      </c>
      <c r="M408">
        <f t="shared" si="43"/>
        <v>4.4341330774152272</v>
      </c>
    </row>
    <row r="409" spans="1:13" x14ac:dyDescent="0.35">
      <c r="A409" t="s">
        <v>1544</v>
      </c>
      <c r="B409" s="95" t="s">
        <v>4</v>
      </c>
      <c r="C409" s="95" t="s">
        <v>1131</v>
      </c>
      <c r="D409" s="96">
        <v>65154</v>
      </c>
      <c r="E409" s="107" t="str">
        <f t="shared" si="44"/>
        <v>17</v>
      </c>
      <c r="F409">
        <f t="shared" si="45"/>
        <v>11</v>
      </c>
      <c r="H409" t="str">
        <f t="shared" si="46"/>
        <v>Kultur, medier, trossamfund och fritid</v>
      </c>
      <c r="I409" t="str">
        <f t="shared" si="42"/>
        <v>2 Stöd till trossamfund</v>
      </c>
      <c r="K409" t="str">
        <f t="shared" si="47"/>
        <v>Medier</v>
      </c>
      <c r="L409">
        <f t="shared" si="48"/>
        <v>6.2527831094049908</v>
      </c>
      <c r="M409">
        <f t="shared" si="43"/>
        <v>0.52106525911708257</v>
      </c>
    </row>
    <row r="410" spans="1:13" x14ac:dyDescent="0.35">
      <c r="A410" t="s">
        <v>1544</v>
      </c>
      <c r="B410" s="95" t="s">
        <v>4</v>
      </c>
      <c r="C410" s="95" t="s">
        <v>1132</v>
      </c>
      <c r="D410" s="96">
        <v>9574</v>
      </c>
      <c r="E410" s="107" t="str">
        <f t="shared" si="44"/>
        <v>17</v>
      </c>
      <c r="F410">
        <f t="shared" si="45"/>
        <v>1</v>
      </c>
      <c r="H410" t="str">
        <f t="shared" si="46"/>
        <v>Kultur, medier, trossamfund och fritid</v>
      </c>
      <c r="I410" t="str">
        <f t="shared" si="42"/>
        <v>2 Stöd till trossamfund</v>
      </c>
      <c r="K410" t="str">
        <f t="shared" si="47"/>
        <v>Sändningar av TV Finland</v>
      </c>
      <c r="L410">
        <f t="shared" si="48"/>
        <v>0.91880998080614207</v>
      </c>
      <c r="M410">
        <f t="shared" si="43"/>
        <v>7.6567498400511844E-2</v>
      </c>
    </row>
    <row r="411" spans="1:13" x14ac:dyDescent="0.35">
      <c r="A411" t="s">
        <v>1544</v>
      </c>
      <c r="B411" s="95" t="s">
        <v>4</v>
      </c>
      <c r="C411" s="95" t="s">
        <v>1133</v>
      </c>
      <c r="D411" s="96">
        <v>3491</v>
      </c>
      <c r="E411" s="107" t="str">
        <f t="shared" si="44"/>
        <v>17</v>
      </c>
      <c r="F411">
        <f t="shared" si="45"/>
        <v>2</v>
      </c>
      <c r="H411" t="str">
        <f t="shared" si="46"/>
        <v>Kultur, medier, trossamfund och fritid</v>
      </c>
      <c r="I411" t="str">
        <f t="shared" si="42"/>
        <v>2 Stöd till trossamfund</v>
      </c>
      <c r="K411" t="str">
        <f t="shared" si="47"/>
        <v>Forskning och dokumentation om medieutvecklingen</v>
      </c>
      <c r="L411">
        <f t="shared" si="48"/>
        <v>0.33502879078694819</v>
      </c>
      <c r="M411">
        <f t="shared" si="43"/>
        <v>2.7919065898912351E-2</v>
      </c>
    </row>
    <row r="412" spans="1:13" x14ac:dyDescent="0.35">
      <c r="A412" t="s">
        <v>1544</v>
      </c>
      <c r="B412" s="93" t="s">
        <v>4</v>
      </c>
      <c r="C412" s="93" t="s">
        <v>1134</v>
      </c>
      <c r="D412" s="94">
        <v>633</v>
      </c>
      <c r="E412" s="107" t="str">
        <f t="shared" si="44"/>
        <v>17</v>
      </c>
      <c r="F412">
        <f t="shared" si="45"/>
        <v>3</v>
      </c>
      <c r="G412" t="s">
        <v>1536</v>
      </c>
      <c r="H412" t="str">
        <f t="shared" si="46"/>
        <v>Kultur, medier, trossamfund och fritid</v>
      </c>
      <c r="I412" t="str">
        <f t="shared" si="42"/>
        <v>3 Avgift till europeiska audiovisuella observatoriet</v>
      </c>
      <c r="K412" t="str">
        <f t="shared" si="47"/>
        <v>Avgift till europeiska audiovisuella observatoriet</v>
      </c>
      <c r="L412">
        <f t="shared" si="48"/>
        <v>6.0748560460652593E-2</v>
      </c>
      <c r="M412">
        <f t="shared" si="43"/>
        <v>5.0623800383877158E-3</v>
      </c>
    </row>
    <row r="413" spans="1:13" x14ac:dyDescent="0.35">
      <c r="A413" t="s">
        <v>1544</v>
      </c>
      <c r="B413" s="95" t="s">
        <v>4</v>
      </c>
      <c r="C413" s="95" t="s">
        <v>1566</v>
      </c>
      <c r="D413" s="96">
        <v>51456</v>
      </c>
      <c r="E413" s="107" t="str">
        <f t="shared" si="44"/>
        <v>17</v>
      </c>
      <c r="F413">
        <f t="shared" si="45"/>
        <v>4</v>
      </c>
      <c r="H413" t="str">
        <f t="shared" si="46"/>
        <v>Kultur, medier, trossamfund och fritid</v>
      </c>
      <c r="I413" t="str">
        <f t="shared" si="42"/>
        <v>3 Avgift till europeiska audiovisuella observatoriet</v>
      </c>
      <c r="K413" t="str">
        <f t="shared" si="47"/>
        <v>Stöd till taltidningar</v>
      </c>
      <c r="L413">
        <f t="shared" si="48"/>
        <v>4.9381957773512477</v>
      </c>
      <c r="M413">
        <f t="shared" si="43"/>
        <v>0.41151631477927064</v>
      </c>
    </row>
    <row r="414" spans="1:13" x14ac:dyDescent="0.35">
      <c r="A414" t="s">
        <v>1544</v>
      </c>
      <c r="B414" s="95" t="s">
        <v>4</v>
      </c>
      <c r="C414" s="95" t="s">
        <v>1137</v>
      </c>
      <c r="D414" s="96">
        <v>373414</v>
      </c>
      <c r="E414" s="107" t="str">
        <f t="shared" si="44"/>
        <v>17</v>
      </c>
      <c r="F414">
        <f t="shared" si="45"/>
        <v>12</v>
      </c>
      <c r="H414" t="str">
        <f t="shared" si="46"/>
        <v>Kultur, medier, trossamfund och fritid</v>
      </c>
      <c r="I414" t="str">
        <f t="shared" si="42"/>
        <v>3 Avgift till europeiska audiovisuella observatoriet</v>
      </c>
      <c r="K414" t="str">
        <f t="shared" si="47"/>
        <v>Ungdomspolitik</v>
      </c>
      <c r="L414">
        <f t="shared" si="48"/>
        <v>35.836276391554705</v>
      </c>
      <c r="M414">
        <f t="shared" si="43"/>
        <v>2.9863563659628922</v>
      </c>
    </row>
    <row r="415" spans="1:13" x14ac:dyDescent="0.35">
      <c r="A415" t="s">
        <v>1544</v>
      </c>
      <c r="B415" s="95" t="s">
        <v>4</v>
      </c>
      <c r="C415" s="95" t="s">
        <v>1138</v>
      </c>
      <c r="D415" s="96">
        <v>60734</v>
      </c>
      <c r="E415" s="107" t="str">
        <f t="shared" si="44"/>
        <v>17</v>
      </c>
      <c r="F415">
        <f t="shared" si="45"/>
        <v>1</v>
      </c>
      <c r="H415" t="str">
        <f t="shared" si="46"/>
        <v>Kultur, medier, trossamfund och fritid</v>
      </c>
      <c r="I415" t="str">
        <f t="shared" si="42"/>
        <v>3 Avgift till europeiska audiovisuella observatoriet</v>
      </c>
      <c r="K415" t="str">
        <f t="shared" si="47"/>
        <v>Myndigheten för ungdoms- och civilsamhällesfrågor</v>
      </c>
      <c r="L415">
        <f t="shared" si="48"/>
        <v>5.8285988483685225</v>
      </c>
      <c r="M415">
        <f t="shared" si="43"/>
        <v>0.48571657069737689</v>
      </c>
    </row>
    <row r="416" spans="1:13" x14ac:dyDescent="0.35">
      <c r="A416" t="s">
        <v>1544</v>
      </c>
      <c r="B416" s="93" t="s">
        <v>4</v>
      </c>
      <c r="C416" s="93" t="s">
        <v>1139</v>
      </c>
      <c r="D416" s="94">
        <v>290680</v>
      </c>
      <c r="E416" s="107" t="str">
        <f t="shared" si="44"/>
        <v>17</v>
      </c>
      <c r="F416">
        <f t="shared" si="45"/>
        <v>2</v>
      </c>
      <c r="G416" t="s">
        <v>1536</v>
      </c>
      <c r="H416" t="str">
        <f t="shared" si="46"/>
        <v>Kultur, medier, trossamfund och fritid</v>
      </c>
      <c r="I416" t="str">
        <f t="shared" si="42"/>
        <v>2 Bidrag till nationell och internationell ungdomsverksamhet</v>
      </c>
      <c r="K416" t="str">
        <f t="shared" si="47"/>
        <v>Bidrag till nationell och internationell ungdomsverksamhet</v>
      </c>
      <c r="L416">
        <f t="shared" si="48"/>
        <v>27.896353166986565</v>
      </c>
      <c r="M416">
        <f t="shared" si="43"/>
        <v>2.3246960972488804</v>
      </c>
    </row>
    <row r="417" spans="1:13" x14ac:dyDescent="0.35">
      <c r="A417" t="s">
        <v>1544</v>
      </c>
      <c r="B417" s="95" t="s">
        <v>4</v>
      </c>
      <c r="C417" s="95" t="s">
        <v>1140</v>
      </c>
      <c r="D417" s="96">
        <v>22000</v>
      </c>
      <c r="E417" s="107" t="str">
        <f t="shared" si="44"/>
        <v>17</v>
      </c>
      <c r="F417">
        <f t="shared" si="45"/>
        <v>3</v>
      </c>
      <c r="H417" t="str">
        <f t="shared" si="46"/>
        <v>Kultur, medier, trossamfund och fritid</v>
      </c>
      <c r="I417" t="str">
        <f t="shared" si="42"/>
        <v>2 Bidrag till nationell och internationell ungdomsverksamhet</v>
      </c>
      <c r="K417" t="str">
        <f t="shared" si="47"/>
        <v>Särskilda insatser inom ungdomspolitiken</v>
      </c>
      <c r="L417">
        <f t="shared" si="48"/>
        <v>2.1113243761996161</v>
      </c>
      <c r="M417">
        <f t="shared" si="43"/>
        <v>0.17594369801663468</v>
      </c>
    </row>
    <row r="418" spans="1:13" x14ac:dyDescent="0.35">
      <c r="A418" t="s">
        <v>1544</v>
      </c>
      <c r="B418" s="95" t="s">
        <v>4</v>
      </c>
      <c r="C418" s="95" t="s">
        <v>1141</v>
      </c>
      <c r="D418" s="96">
        <v>2505518</v>
      </c>
      <c r="E418" s="107" t="str">
        <f t="shared" si="44"/>
        <v>17</v>
      </c>
      <c r="F418">
        <f t="shared" si="45"/>
        <v>13</v>
      </c>
      <c r="H418" t="str">
        <f t="shared" si="46"/>
        <v>Kultur, medier, trossamfund och fritid</v>
      </c>
      <c r="I418" t="str">
        <f t="shared" si="42"/>
        <v>2 Bidrag till nationell och internationell ungdomsverksamhet</v>
      </c>
      <c r="K418" t="str">
        <f t="shared" si="47"/>
        <v>Politik för det civila samhället</v>
      </c>
      <c r="L418">
        <f t="shared" si="48"/>
        <v>240.452783109405</v>
      </c>
      <c r="M418">
        <f t="shared" si="43"/>
        <v>20.037731925783749</v>
      </c>
    </row>
    <row r="419" spans="1:13" x14ac:dyDescent="0.35">
      <c r="A419" t="s">
        <v>1544</v>
      </c>
      <c r="B419" s="95" t="s">
        <v>4</v>
      </c>
      <c r="C419" s="95" t="s">
        <v>1142</v>
      </c>
      <c r="D419" s="96">
        <v>2116811</v>
      </c>
      <c r="E419" s="107" t="str">
        <f t="shared" si="44"/>
        <v>17</v>
      </c>
      <c r="F419">
        <f t="shared" si="45"/>
        <v>1</v>
      </c>
      <c r="H419" t="str">
        <f t="shared" si="46"/>
        <v>Kultur, medier, trossamfund och fritid</v>
      </c>
      <c r="I419" t="str">
        <f t="shared" si="42"/>
        <v>2 Bidrag till nationell och internationell ungdomsverksamhet</v>
      </c>
      <c r="K419" t="str">
        <f t="shared" si="47"/>
        <v>Stöd till idrotten</v>
      </c>
      <c r="L419">
        <f t="shared" si="48"/>
        <v>203.14884836852207</v>
      </c>
      <c r="M419">
        <f t="shared" si="43"/>
        <v>16.92907069737684</v>
      </c>
    </row>
    <row r="420" spans="1:13" x14ac:dyDescent="0.35">
      <c r="A420" t="s">
        <v>1544</v>
      </c>
      <c r="B420" s="95" t="s">
        <v>4</v>
      </c>
      <c r="C420" s="95" t="s">
        <v>1143</v>
      </c>
      <c r="D420" s="96">
        <v>52164</v>
      </c>
      <c r="E420" s="107" t="str">
        <f t="shared" si="44"/>
        <v>17</v>
      </c>
      <c r="F420">
        <f t="shared" si="45"/>
        <v>2</v>
      </c>
      <c r="H420" t="str">
        <f t="shared" si="46"/>
        <v>Kultur, medier, trossamfund och fritid</v>
      </c>
      <c r="I420" t="str">
        <f t="shared" si="42"/>
        <v>2 Bidrag till nationell och internationell ungdomsverksamhet</v>
      </c>
      <c r="K420" t="str">
        <f t="shared" si="47"/>
        <v>Bidrag till allmänna samlingslokaler</v>
      </c>
      <c r="L420">
        <f t="shared" si="48"/>
        <v>5.0061420345489447</v>
      </c>
      <c r="M420">
        <f t="shared" si="43"/>
        <v>0.41717850287907871</v>
      </c>
    </row>
    <row r="421" spans="1:13" x14ac:dyDescent="0.35">
      <c r="A421" t="s">
        <v>1544</v>
      </c>
      <c r="B421" s="95" t="s">
        <v>4</v>
      </c>
      <c r="C421" s="95" t="s">
        <v>1144</v>
      </c>
      <c r="D421" s="96">
        <v>97785</v>
      </c>
      <c r="E421" s="107" t="str">
        <f t="shared" si="44"/>
        <v>17</v>
      </c>
      <c r="F421">
        <f t="shared" si="45"/>
        <v>3</v>
      </c>
      <c r="H421" t="str">
        <f t="shared" si="46"/>
        <v>Kultur, medier, trossamfund och fritid</v>
      </c>
      <c r="I421" t="str">
        <f t="shared" si="42"/>
        <v>2 Bidrag till nationell och internationell ungdomsverksamhet</v>
      </c>
      <c r="K421" t="str">
        <f t="shared" si="47"/>
        <v>Stöd till friluftsorganisationer</v>
      </c>
      <c r="L421">
        <f t="shared" si="48"/>
        <v>9.384357005758158</v>
      </c>
      <c r="M421">
        <f t="shared" si="43"/>
        <v>0.78202975047984646</v>
      </c>
    </row>
    <row r="422" spans="1:13" x14ac:dyDescent="0.35">
      <c r="A422" t="s">
        <v>1544</v>
      </c>
      <c r="B422" s="93" t="s">
        <v>4</v>
      </c>
      <c r="C422" s="93" t="s">
        <v>1145</v>
      </c>
      <c r="D422" s="94">
        <v>15000</v>
      </c>
      <c r="E422" s="107" t="str">
        <f t="shared" si="44"/>
        <v>17</v>
      </c>
      <c r="F422">
        <f t="shared" si="45"/>
        <v>4</v>
      </c>
      <c r="G422" t="s">
        <v>1536</v>
      </c>
      <c r="H422" t="str">
        <f t="shared" si="46"/>
        <v>Kultur, medier, trossamfund och fritid</v>
      </c>
      <c r="I422" t="str">
        <f t="shared" si="42"/>
        <v>4 Bidrag till riksdagspartiers kvinnoorganisationer</v>
      </c>
      <c r="K422" t="str">
        <f t="shared" si="47"/>
        <v>Bidrag till riksdagspartiers kvinnoorganisationer</v>
      </c>
      <c r="L422">
        <f t="shared" si="48"/>
        <v>1.4395393474088292</v>
      </c>
      <c r="M422">
        <f t="shared" si="43"/>
        <v>0.1199616122840691</v>
      </c>
    </row>
    <row r="423" spans="1:13" x14ac:dyDescent="0.35">
      <c r="A423" t="s">
        <v>1544</v>
      </c>
      <c r="B423" s="95" t="s">
        <v>4</v>
      </c>
      <c r="C423" s="95" t="s">
        <v>1146</v>
      </c>
      <c r="D423" s="96">
        <v>223758</v>
      </c>
      <c r="E423" s="107" t="str">
        <f t="shared" si="44"/>
        <v>17</v>
      </c>
      <c r="F423">
        <f t="shared" si="45"/>
        <v>5</v>
      </c>
      <c r="H423" t="str">
        <f t="shared" si="46"/>
        <v>Kultur, medier, trossamfund och fritid</v>
      </c>
      <c r="I423" t="str">
        <f t="shared" si="42"/>
        <v>4 Bidrag till riksdagspartiers kvinnoorganisationer</v>
      </c>
      <c r="K423" t="str">
        <f t="shared" si="47"/>
        <v>Insatser för den ideella sektorn</v>
      </c>
      <c r="L423">
        <f t="shared" si="48"/>
        <v>21.473896353166985</v>
      </c>
      <c r="M423">
        <f t="shared" si="43"/>
        <v>1.7894913627639155</v>
      </c>
    </row>
    <row r="424" spans="1:13" x14ac:dyDescent="0.35">
      <c r="A424" t="s">
        <v>1544</v>
      </c>
      <c r="B424" s="95" t="s">
        <v>4</v>
      </c>
      <c r="C424" s="95" t="s">
        <v>1147</v>
      </c>
      <c r="D424" s="96">
        <v>4445272</v>
      </c>
      <c r="E424" s="107" t="str">
        <f t="shared" si="44"/>
        <v>17</v>
      </c>
      <c r="F424">
        <f t="shared" si="45"/>
        <v>14</v>
      </c>
      <c r="H424" t="str">
        <f t="shared" si="46"/>
        <v>Kultur, medier, trossamfund och fritid</v>
      </c>
      <c r="I424" t="str">
        <f t="shared" si="42"/>
        <v>4 Bidrag till riksdagspartiers kvinnoorganisationer</v>
      </c>
      <c r="K424" t="str">
        <f t="shared" si="47"/>
        <v>Folkbildning</v>
      </c>
      <c r="L424">
        <f t="shared" si="48"/>
        <v>426.60959692898274</v>
      </c>
      <c r="M424">
        <f t="shared" si="43"/>
        <v>35.550799744081893</v>
      </c>
    </row>
    <row r="425" spans="1:13" x14ac:dyDescent="0.35">
      <c r="A425" t="s">
        <v>1544</v>
      </c>
      <c r="B425" s="95" t="s">
        <v>4</v>
      </c>
      <c r="C425" s="95" t="s">
        <v>1567</v>
      </c>
      <c r="D425" s="96">
        <v>1741023</v>
      </c>
      <c r="E425" s="107" t="str">
        <f t="shared" si="44"/>
        <v>17</v>
      </c>
      <c r="F425">
        <f t="shared" si="45"/>
        <v>1</v>
      </c>
      <c r="H425" t="str">
        <f t="shared" si="46"/>
        <v>Kultur, medier, trossamfund och fritid</v>
      </c>
      <c r="I425" t="str">
        <f t="shared" si="42"/>
        <v>4 Bidrag till riksdagspartiers kvinnoorganisationer</v>
      </c>
      <c r="K425" t="str">
        <f t="shared" si="47"/>
        <v>Statsbidrag till studieförbund</v>
      </c>
      <c r="L425">
        <f t="shared" si="48"/>
        <v>167.08474088291746</v>
      </c>
      <c r="M425">
        <f t="shared" si="43"/>
        <v>13.923728406909788</v>
      </c>
    </row>
    <row r="426" spans="1:13" x14ac:dyDescent="0.35">
      <c r="A426" t="s">
        <v>1544</v>
      </c>
      <c r="B426" s="95" t="s">
        <v>4</v>
      </c>
      <c r="C426" s="95" t="s">
        <v>1568</v>
      </c>
      <c r="D426" s="96">
        <v>2446760</v>
      </c>
      <c r="E426" s="107" t="str">
        <f t="shared" si="44"/>
        <v>17</v>
      </c>
      <c r="F426">
        <f t="shared" si="45"/>
        <v>2</v>
      </c>
      <c r="H426" t="str">
        <f t="shared" si="46"/>
        <v>Kultur, medier, trossamfund och fritid</v>
      </c>
      <c r="I426" t="str">
        <f t="shared" si="42"/>
        <v>4 Bidrag till riksdagspartiers kvinnoorganisationer</v>
      </c>
      <c r="K426" t="str">
        <f t="shared" si="47"/>
        <v>Statsbidrag till folkhögskolor</v>
      </c>
      <c r="L426">
        <f t="shared" si="48"/>
        <v>234.81381957773513</v>
      </c>
      <c r="M426">
        <f t="shared" si="43"/>
        <v>19.567818298144594</v>
      </c>
    </row>
    <row r="427" spans="1:13" x14ac:dyDescent="0.35">
      <c r="A427" t="s">
        <v>1544</v>
      </c>
      <c r="B427" s="93" t="s">
        <v>4</v>
      </c>
      <c r="C427" s="93" t="s">
        <v>1569</v>
      </c>
      <c r="D427" s="94">
        <v>55331</v>
      </c>
      <c r="E427" s="107" t="str">
        <f t="shared" si="44"/>
        <v>17</v>
      </c>
      <c r="F427">
        <f t="shared" si="45"/>
        <v>3</v>
      </c>
      <c r="G427" t="s">
        <v>1536</v>
      </c>
      <c r="H427" t="str">
        <f t="shared" si="46"/>
        <v>Kultur, medier, trossamfund och fritid</v>
      </c>
      <c r="I427" t="str">
        <f t="shared" si="42"/>
        <v>3 Bidrag till tolkutbildning</v>
      </c>
      <c r="K427" t="str">
        <f t="shared" si="47"/>
        <v>Bidrag till tolkutbildning</v>
      </c>
      <c r="L427">
        <f t="shared" si="48"/>
        <v>5.3100767754318614</v>
      </c>
      <c r="M427">
        <f t="shared" si="43"/>
        <v>0.44250639795265512</v>
      </c>
    </row>
    <row r="428" spans="1:13" x14ac:dyDescent="0.35">
      <c r="A428" t="s">
        <v>1544</v>
      </c>
      <c r="B428" s="95" t="s">
        <v>4</v>
      </c>
      <c r="C428" s="95" t="s">
        <v>1151</v>
      </c>
      <c r="D428" s="96">
        <v>202158</v>
      </c>
      <c r="E428" s="107" t="str">
        <f t="shared" si="44"/>
        <v>17</v>
      </c>
      <c r="F428">
        <f t="shared" si="45"/>
        <v>4</v>
      </c>
      <c r="H428" t="str">
        <f t="shared" si="46"/>
        <v>Kultur, medier, trossamfund och fritid</v>
      </c>
      <c r="I428" t="str">
        <f t="shared" si="42"/>
        <v>3 Bidrag till tolkutbildning</v>
      </c>
      <c r="K428" t="str">
        <f t="shared" si="47"/>
        <v>Särskilt utbildningsstöd</v>
      </c>
      <c r="L428">
        <f t="shared" si="48"/>
        <v>19.400959692898272</v>
      </c>
      <c r="M428">
        <f t="shared" si="43"/>
        <v>1.6167466410748561</v>
      </c>
    </row>
    <row r="429" spans="1:13" x14ac:dyDescent="0.35">
      <c r="A429" t="s">
        <v>1544</v>
      </c>
      <c r="B429" s="93" t="s">
        <v>4</v>
      </c>
      <c r="C429" s="93" t="s">
        <v>1152</v>
      </c>
      <c r="D429" s="94">
        <v>90410</v>
      </c>
      <c r="E429" s="107" t="str">
        <f t="shared" si="44"/>
        <v>17</v>
      </c>
      <c r="F429">
        <f t="shared" si="45"/>
        <v>15</v>
      </c>
      <c r="G429" t="s">
        <v>1536</v>
      </c>
      <c r="H429" t="str">
        <f t="shared" si="46"/>
        <v>Kultur, medier, trossamfund och fritid</v>
      </c>
      <c r="I429" t="str">
        <f t="shared" si="42"/>
        <v>15 Tillsyn över spelmarknaden</v>
      </c>
      <c r="K429" t="str">
        <f t="shared" si="47"/>
        <v>Tillsyn över spelmarknaden</v>
      </c>
      <c r="L429">
        <f t="shared" si="48"/>
        <v>8.6765834932821502</v>
      </c>
      <c r="M429">
        <f t="shared" si="43"/>
        <v>0.72304862444017914</v>
      </c>
    </row>
    <row r="430" spans="1:13" x14ac:dyDescent="0.35">
      <c r="A430" t="s">
        <v>1544</v>
      </c>
      <c r="B430" s="93" t="s">
        <v>4</v>
      </c>
      <c r="C430" s="93" t="s">
        <v>1153</v>
      </c>
      <c r="D430" s="94">
        <v>90410</v>
      </c>
      <c r="E430" s="107" t="str">
        <f t="shared" si="44"/>
        <v>17</v>
      </c>
      <c r="F430">
        <f t="shared" si="45"/>
        <v>1</v>
      </c>
      <c r="G430" t="s">
        <v>1536</v>
      </c>
      <c r="H430" t="str">
        <f t="shared" si="46"/>
        <v>Kultur, medier, trossamfund och fritid</v>
      </c>
      <c r="I430" t="str">
        <f t="shared" si="42"/>
        <v>1 Spelinspektionen</v>
      </c>
      <c r="K430" t="str">
        <f t="shared" si="47"/>
        <v>Spelinspektionen</v>
      </c>
      <c r="L430">
        <f t="shared" si="48"/>
        <v>8.6765834932821502</v>
      </c>
      <c r="M430">
        <f t="shared" si="43"/>
        <v>0.72304862444017914</v>
      </c>
    </row>
    <row r="431" spans="1:13" x14ac:dyDescent="0.35">
      <c r="A431" t="s">
        <v>1544</v>
      </c>
      <c r="B431" s="95" t="s">
        <v>108</v>
      </c>
      <c r="C431" s="95" t="s">
        <v>109</v>
      </c>
      <c r="D431" s="96">
        <v>6081906</v>
      </c>
      <c r="E431" s="107" t="str">
        <f t="shared" si="44"/>
        <v>18</v>
      </c>
      <c r="F431" t="str">
        <f t="shared" si="45"/>
        <v/>
      </c>
      <c r="H431" t="str">
        <f t="shared" si="46"/>
        <v>Samhällsplanering, bostadsförsörjning och byggande samt konsumentpolitik</v>
      </c>
      <c r="I431" t="str">
        <f t="shared" si="42"/>
        <v/>
      </c>
      <c r="K431" t="str">
        <f t="shared" si="47"/>
        <v>bostadsförsörjning och byggande samt konsumentpolitik</v>
      </c>
      <c r="L431">
        <f t="shared" si="48"/>
        <v>583.67619961612286</v>
      </c>
      <c r="M431">
        <f t="shared" si="43"/>
        <v>48.639683301343574</v>
      </c>
    </row>
    <row r="432" spans="1:13" x14ac:dyDescent="0.35">
      <c r="A432" t="s">
        <v>1544</v>
      </c>
      <c r="B432" s="95" t="s">
        <v>4</v>
      </c>
      <c r="C432" s="95" t="s">
        <v>1154</v>
      </c>
      <c r="D432" s="96">
        <v>5799889</v>
      </c>
      <c r="E432" s="107" t="str">
        <f t="shared" si="44"/>
        <v>18</v>
      </c>
      <c r="F432">
        <f t="shared" si="45"/>
        <v>1</v>
      </c>
      <c r="H432" t="str">
        <f t="shared" si="46"/>
        <v>Samhällsplanering, bostadsförsörjning och byggande samt konsumentpolitik</v>
      </c>
      <c r="I432" t="str">
        <f t="shared" si="42"/>
        <v>Samhällsplanering, bostadsförsörjning och byggande samt konsumentpolitik</v>
      </c>
      <c r="K432" t="str">
        <f t="shared" si="47"/>
        <v>Samhällsplanering, bostadsmarknad, byggande och lantmäteriverksamhet</v>
      </c>
      <c r="L432">
        <f t="shared" si="48"/>
        <v>556.61122840690985</v>
      </c>
      <c r="M432">
        <f t="shared" si="43"/>
        <v>46.384269033909156</v>
      </c>
    </row>
    <row r="433" spans="1:13" x14ac:dyDescent="0.35">
      <c r="A433" t="s">
        <v>1544</v>
      </c>
      <c r="B433" s="95" t="s">
        <v>4</v>
      </c>
      <c r="C433" s="95" t="s">
        <v>1155</v>
      </c>
      <c r="D433" s="96">
        <v>85600</v>
      </c>
      <c r="E433" s="107" t="str">
        <f t="shared" si="44"/>
        <v>18</v>
      </c>
      <c r="F433">
        <f t="shared" si="45"/>
        <v>1</v>
      </c>
      <c r="H433" t="str">
        <f t="shared" si="46"/>
        <v>Samhällsplanering, bostadsförsörjning och byggande samt konsumentpolitik</v>
      </c>
      <c r="I433" t="str">
        <f t="shared" si="42"/>
        <v>Samhällsplanering, bostadsförsörjning och byggande samt konsumentpolitik</v>
      </c>
      <c r="K433" t="str">
        <f t="shared" si="47"/>
        <v>Bostadspolitisk utveckling</v>
      </c>
      <c r="L433">
        <f t="shared" si="48"/>
        <v>8.2149712092130525</v>
      </c>
      <c r="M433">
        <f t="shared" si="43"/>
        <v>0.68458093410108767</v>
      </c>
    </row>
    <row r="434" spans="1:13" x14ac:dyDescent="0.35">
      <c r="A434" t="s">
        <v>1544</v>
      </c>
      <c r="B434" s="95" t="s">
        <v>4</v>
      </c>
      <c r="C434" s="95" t="s">
        <v>1156</v>
      </c>
      <c r="D434" s="96">
        <v>12500</v>
      </c>
      <c r="E434" s="107" t="str">
        <f t="shared" si="44"/>
        <v>18</v>
      </c>
      <c r="F434">
        <f t="shared" si="45"/>
        <v>2</v>
      </c>
      <c r="H434" t="str">
        <f t="shared" si="46"/>
        <v>Samhällsplanering, bostadsförsörjning och byggande samt konsumentpolitik</v>
      </c>
      <c r="I434" t="str">
        <f t="shared" si="42"/>
        <v>Samhällsplanering, bostadsförsörjning och byggande samt konsumentpolitik</v>
      </c>
      <c r="K434" t="str">
        <f t="shared" si="47"/>
        <v>Omstrukturering av kommunala bostadsföretag</v>
      </c>
      <c r="L434">
        <f t="shared" si="48"/>
        <v>1.199616122840691</v>
      </c>
      <c r="M434">
        <f t="shared" si="43"/>
        <v>9.9968010236724247E-2</v>
      </c>
    </row>
    <row r="435" spans="1:13" x14ac:dyDescent="0.35">
      <c r="A435" t="s">
        <v>1544</v>
      </c>
      <c r="B435" s="95" t="s">
        <v>4</v>
      </c>
      <c r="C435" s="95" t="s">
        <v>1157</v>
      </c>
      <c r="D435" s="96">
        <v>43000</v>
      </c>
      <c r="E435" s="107" t="str">
        <f t="shared" si="44"/>
        <v>18</v>
      </c>
      <c r="F435">
        <f t="shared" si="45"/>
        <v>3</v>
      </c>
      <c r="H435" t="str">
        <f t="shared" si="46"/>
        <v>Samhällsplanering, bostadsförsörjning och byggande samt konsumentpolitik</v>
      </c>
      <c r="I435" t="str">
        <f t="shared" si="42"/>
        <v>Samhällsplanering, bostadsförsörjning och byggande samt konsumentpolitik</v>
      </c>
      <c r="K435" t="str">
        <f t="shared" si="47"/>
        <v>Stöd för att underlätta för enskilda att ordna bostad</v>
      </c>
      <c r="L435">
        <f t="shared" si="48"/>
        <v>4.1266794625719774</v>
      </c>
      <c r="M435">
        <f t="shared" si="43"/>
        <v>0.34388995521433147</v>
      </c>
    </row>
    <row r="436" spans="1:13" x14ac:dyDescent="0.35">
      <c r="A436" t="s">
        <v>1544</v>
      </c>
      <c r="B436" s="95" t="s">
        <v>4</v>
      </c>
      <c r="C436" s="95" t="s">
        <v>1158</v>
      </c>
      <c r="D436" s="96">
        <v>294056</v>
      </c>
      <c r="E436" s="107" t="str">
        <f t="shared" si="44"/>
        <v>18</v>
      </c>
      <c r="F436">
        <f t="shared" si="45"/>
        <v>4</v>
      </c>
      <c r="H436" t="str">
        <f t="shared" si="46"/>
        <v>Samhällsplanering, bostadsförsörjning och byggande samt konsumentpolitik</v>
      </c>
      <c r="I436" t="str">
        <f t="shared" si="42"/>
        <v>Samhällsplanering, bostadsförsörjning och byggande samt konsumentpolitik</v>
      </c>
      <c r="K436" t="str">
        <f t="shared" si="47"/>
        <v>Boverket</v>
      </c>
      <c r="L436">
        <f t="shared" si="48"/>
        <v>28.220345489443378</v>
      </c>
      <c r="M436">
        <f t="shared" si="43"/>
        <v>2.3516954574536149</v>
      </c>
    </row>
    <row r="437" spans="1:13" x14ac:dyDescent="0.35">
      <c r="A437" t="s">
        <v>1544</v>
      </c>
      <c r="B437" s="95" t="s">
        <v>4</v>
      </c>
      <c r="C437" s="95" t="s">
        <v>1159</v>
      </c>
      <c r="D437" s="96">
        <v>55879</v>
      </c>
      <c r="E437" s="107" t="str">
        <f t="shared" si="44"/>
        <v>18</v>
      </c>
      <c r="F437">
        <f t="shared" si="45"/>
        <v>5</v>
      </c>
      <c r="H437" t="str">
        <f t="shared" si="46"/>
        <v>Samhällsplanering, bostadsförsörjning och byggande samt konsumentpolitik</v>
      </c>
      <c r="I437" t="str">
        <f t="shared" si="42"/>
        <v>Samhällsplanering, bostadsförsörjning och byggande samt konsumentpolitik</v>
      </c>
      <c r="K437" t="str">
        <f t="shared" si="47"/>
        <v>Statens geotekniska institut</v>
      </c>
      <c r="L437">
        <f t="shared" si="48"/>
        <v>5.362667946257198</v>
      </c>
      <c r="M437">
        <f t="shared" si="43"/>
        <v>0.44688899552143319</v>
      </c>
    </row>
    <row r="438" spans="1:13" x14ac:dyDescent="0.35">
      <c r="A438" t="s">
        <v>1544</v>
      </c>
      <c r="B438" s="95" t="s">
        <v>4</v>
      </c>
      <c r="C438" s="95" t="s">
        <v>1160</v>
      </c>
      <c r="D438" s="96">
        <v>758854</v>
      </c>
      <c r="E438" s="107" t="str">
        <f t="shared" si="44"/>
        <v>18</v>
      </c>
      <c r="F438">
        <f t="shared" si="45"/>
        <v>6</v>
      </c>
      <c r="H438" t="str">
        <f t="shared" si="46"/>
        <v>Samhällsplanering, bostadsförsörjning och byggande samt konsumentpolitik</v>
      </c>
      <c r="I438" t="str">
        <f t="shared" si="42"/>
        <v>Samhällsplanering, bostadsförsörjning och byggande samt konsumentpolitik</v>
      </c>
      <c r="K438" t="str">
        <f t="shared" si="47"/>
        <v>Lantmäteriet</v>
      </c>
      <c r="L438">
        <f t="shared" si="48"/>
        <v>72.826679462571974</v>
      </c>
      <c r="M438">
        <f t="shared" si="43"/>
        <v>6.0688899552143312</v>
      </c>
    </row>
    <row r="439" spans="1:13" x14ac:dyDescent="0.35">
      <c r="A439" t="s">
        <v>1544</v>
      </c>
      <c r="B439" s="93" t="s">
        <v>4</v>
      </c>
      <c r="C439" s="93" t="s">
        <v>1161</v>
      </c>
      <c r="D439" s="94">
        <v>840000</v>
      </c>
      <c r="E439" s="107" t="str">
        <f t="shared" si="44"/>
        <v>18</v>
      </c>
      <c r="F439">
        <f t="shared" si="45"/>
        <v>7</v>
      </c>
      <c r="G439" t="s">
        <v>1536</v>
      </c>
      <c r="H439" t="str">
        <f t="shared" si="46"/>
        <v>Samhällsplanering, bostadsförsörjning och byggande samt konsumentpolitik</v>
      </c>
      <c r="I439" t="str">
        <f t="shared" si="42"/>
        <v>7 Energieffektivisering av flerbostadshus</v>
      </c>
      <c r="K439" t="str">
        <f t="shared" si="47"/>
        <v>Energieffektivisering av flerbostadshus</v>
      </c>
      <c r="L439">
        <f t="shared" si="48"/>
        <v>80.614203454894437</v>
      </c>
      <c r="M439">
        <f t="shared" si="43"/>
        <v>6.7178502879078694</v>
      </c>
    </row>
    <row r="440" spans="1:13" x14ac:dyDescent="0.35">
      <c r="A440" t="s">
        <v>1544</v>
      </c>
      <c r="B440" s="95" t="s">
        <v>4</v>
      </c>
      <c r="C440" s="95" t="s">
        <v>1162</v>
      </c>
      <c r="D440" s="96">
        <v>3710000</v>
      </c>
      <c r="E440" s="107" t="str">
        <f t="shared" si="44"/>
        <v>18</v>
      </c>
      <c r="F440">
        <f t="shared" si="45"/>
        <v>8</v>
      </c>
      <c r="H440" t="str">
        <f t="shared" si="46"/>
        <v>Samhällsplanering, bostadsförsörjning och byggande samt konsumentpolitik</v>
      </c>
      <c r="I440" t="str">
        <f t="shared" si="42"/>
        <v>7 Energieffektivisering av flerbostadshus</v>
      </c>
      <c r="K440" t="str">
        <f t="shared" si="47"/>
        <v>Investeringsstöd för anordnande av hyresbostäder och bostäder för studerande</v>
      </c>
      <c r="L440">
        <f t="shared" si="48"/>
        <v>356.04606525911709</v>
      </c>
      <c r="M440">
        <f t="shared" si="43"/>
        <v>29.670505438259756</v>
      </c>
    </row>
    <row r="441" spans="1:13" x14ac:dyDescent="0.35">
      <c r="A441" t="s">
        <v>1544</v>
      </c>
      <c r="B441" s="95" t="s">
        <v>4</v>
      </c>
      <c r="C441" s="95" t="s">
        <v>1163</v>
      </c>
      <c r="D441" s="96">
        <v>282017</v>
      </c>
      <c r="E441" s="107" t="str">
        <f t="shared" si="44"/>
        <v>18</v>
      </c>
      <c r="F441">
        <f t="shared" si="45"/>
        <v>2</v>
      </c>
      <c r="H441" t="str">
        <f t="shared" si="46"/>
        <v>Samhällsplanering, bostadsförsörjning och byggande samt konsumentpolitik</v>
      </c>
      <c r="I441" t="str">
        <f t="shared" si="42"/>
        <v>7 Energieffektivisering av flerbostadshus</v>
      </c>
      <c r="K441" t="str">
        <f t="shared" si="47"/>
        <v>Konsumentpolitik</v>
      </c>
      <c r="L441">
        <f t="shared" si="48"/>
        <v>27.064971209213052</v>
      </c>
      <c r="M441">
        <f t="shared" si="43"/>
        <v>2.2554142674344209</v>
      </c>
    </row>
    <row r="442" spans="1:13" x14ac:dyDescent="0.35">
      <c r="A442" t="s">
        <v>1544</v>
      </c>
      <c r="B442" s="95" t="s">
        <v>4</v>
      </c>
      <c r="C442" s="95" t="s">
        <v>1164</v>
      </c>
      <c r="D442" s="96">
        <v>178972</v>
      </c>
      <c r="E442" s="107" t="str">
        <f t="shared" si="44"/>
        <v>18</v>
      </c>
      <c r="F442">
        <f t="shared" si="45"/>
        <v>1</v>
      </c>
      <c r="H442" t="str">
        <f t="shared" si="46"/>
        <v>Samhällsplanering, bostadsförsörjning och byggande samt konsumentpolitik</v>
      </c>
      <c r="I442" t="str">
        <f t="shared" si="42"/>
        <v>7 Energieffektivisering av flerbostadshus</v>
      </c>
      <c r="K442" t="str">
        <f t="shared" si="47"/>
        <v>Konsumentverket</v>
      </c>
      <c r="L442">
        <f t="shared" si="48"/>
        <v>17.175815738963532</v>
      </c>
      <c r="M442">
        <f t="shared" si="43"/>
        <v>1.4313179782469609</v>
      </c>
    </row>
    <row r="443" spans="1:13" x14ac:dyDescent="0.35">
      <c r="A443" t="s">
        <v>1544</v>
      </c>
      <c r="B443" s="95" t="s">
        <v>4</v>
      </c>
      <c r="C443" s="95" t="s">
        <v>1165</v>
      </c>
      <c r="D443" s="96">
        <v>60511</v>
      </c>
      <c r="E443" s="107" t="str">
        <f t="shared" si="44"/>
        <v>18</v>
      </c>
      <c r="F443">
        <f t="shared" si="45"/>
        <v>2</v>
      </c>
      <c r="H443" t="str">
        <f t="shared" si="46"/>
        <v>Samhällsplanering, bostadsförsörjning och byggande samt konsumentpolitik</v>
      </c>
      <c r="I443" t="str">
        <f t="shared" si="42"/>
        <v>7 Energieffektivisering av flerbostadshus</v>
      </c>
      <c r="K443" t="str">
        <f t="shared" si="47"/>
        <v>Allmänna reklamationsnämnden</v>
      </c>
      <c r="L443">
        <f t="shared" si="48"/>
        <v>5.8071976967370444</v>
      </c>
      <c r="M443">
        <f t="shared" si="43"/>
        <v>0.48393314139475369</v>
      </c>
    </row>
    <row r="444" spans="1:13" x14ac:dyDescent="0.35">
      <c r="A444" t="s">
        <v>1544</v>
      </c>
      <c r="B444" s="95" t="s">
        <v>4</v>
      </c>
      <c r="C444" s="95" t="s">
        <v>1166</v>
      </c>
      <c r="D444" s="96">
        <v>32351</v>
      </c>
      <c r="E444" s="107" t="str">
        <f t="shared" si="44"/>
        <v>18</v>
      </c>
      <c r="F444">
        <f t="shared" si="45"/>
        <v>3</v>
      </c>
      <c r="H444" t="str">
        <f t="shared" si="46"/>
        <v>Samhällsplanering, bostadsförsörjning och byggande samt konsumentpolitik</v>
      </c>
      <c r="I444" t="str">
        <f t="shared" si="42"/>
        <v>7 Energieffektivisering av flerbostadshus</v>
      </c>
      <c r="K444" t="str">
        <f t="shared" si="47"/>
        <v>Fastighetsmäklarinspektionen</v>
      </c>
      <c r="L444">
        <f t="shared" si="48"/>
        <v>3.1047024952015354</v>
      </c>
      <c r="M444">
        <f t="shared" si="43"/>
        <v>0.25872520793346127</v>
      </c>
    </row>
    <row r="445" spans="1:13" x14ac:dyDescent="0.35">
      <c r="A445" t="s">
        <v>1544</v>
      </c>
      <c r="B445" s="93" t="s">
        <v>4</v>
      </c>
      <c r="C445" s="93" t="s">
        <v>1167</v>
      </c>
      <c r="D445" s="94">
        <v>7059</v>
      </c>
      <c r="E445" s="107" t="str">
        <f t="shared" si="44"/>
        <v>18</v>
      </c>
      <c r="F445">
        <f t="shared" si="45"/>
        <v>4</v>
      </c>
      <c r="G445" t="s">
        <v>1536</v>
      </c>
      <c r="H445" t="str">
        <f t="shared" si="46"/>
        <v>Samhällsplanering, bostadsförsörjning och byggande samt konsumentpolitik</v>
      </c>
      <c r="I445" t="str">
        <f t="shared" si="42"/>
        <v>4 Åtgärder på konsumentområdet</v>
      </c>
      <c r="K445" t="str">
        <f t="shared" si="47"/>
        <v>Åtgärder på konsumentområdet</v>
      </c>
      <c r="L445">
        <f t="shared" si="48"/>
        <v>0.67744721689059506</v>
      </c>
      <c r="M445">
        <f t="shared" si="43"/>
        <v>5.6453934740882922E-2</v>
      </c>
    </row>
    <row r="446" spans="1:13" x14ac:dyDescent="0.35">
      <c r="A446" t="s">
        <v>1544</v>
      </c>
      <c r="B446" s="95" t="s">
        <v>4</v>
      </c>
      <c r="C446" s="95" t="s">
        <v>1168</v>
      </c>
      <c r="D446" s="96">
        <v>3124</v>
      </c>
      <c r="E446" s="107" t="str">
        <f t="shared" si="44"/>
        <v>18</v>
      </c>
      <c r="F446">
        <f t="shared" si="45"/>
        <v>5</v>
      </c>
      <c r="H446" t="str">
        <f t="shared" si="46"/>
        <v>Samhällsplanering, bostadsförsörjning och byggande samt konsumentpolitik</v>
      </c>
      <c r="I446" t="str">
        <f t="shared" si="42"/>
        <v>4 Åtgärder på konsumentområdet</v>
      </c>
      <c r="K446" t="str">
        <f t="shared" si="47"/>
        <v>Bidrag till miljömärkning av produkter</v>
      </c>
      <c r="L446">
        <f t="shared" si="48"/>
        <v>0.2998080614203455</v>
      </c>
      <c r="M446">
        <f t="shared" si="43"/>
        <v>2.4984005118362126E-2</v>
      </c>
    </row>
    <row r="447" spans="1:13" x14ac:dyDescent="0.35">
      <c r="A447" t="s">
        <v>1544</v>
      </c>
      <c r="B447" s="95" t="s">
        <v>1503</v>
      </c>
      <c r="C447" s="95" t="s">
        <v>1169</v>
      </c>
      <c r="D447" s="96">
        <v>3922201</v>
      </c>
      <c r="E447" s="107" t="str">
        <f t="shared" si="44"/>
        <v>19</v>
      </c>
      <c r="F447" t="str">
        <f t="shared" si="45"/>
        <v/>
      </c>
      <c r="H447" t="str">
        <f t="shared" si="46"/>
        <v>Regional utveckling</v>
      </c>
      <c r="I447" t="str">
        <f t="shared" si="42"/>
        <v/>
      </c>
      <c r="K447" t="str">
        <f t="shared" si="47"/>
        <v>utveckling</v>
      </c>
      <c r="L447">
        <f t="shared" si="48"/>
        <v>376.41084452975048</v>
      </c>
      <c r="M447">
        <f t="shared" si="43"/>
        <v>31.367570377479208</v>
      </c>
    </row>
    <row r="448" spans="1:13" x14ac:dyDescent="0.35">
      <c r="A448" t="s">
        <v>1544</v>
      </c>
      <c r="B448" s="95" t="s">
        <v>4</v>
      </c>
      <c r="C448" s="95" t="s">
        <v>1170</v>
      </c>
      <c r="D448" s="96">
        <v>2028337</v>
      </c>
      <c r="E448" s="107" t="str">
        <f t="shared" si="44"/>
        <v>19</v>
      </c>
      <c r="F448">
        <f t="shared" si="45"/>
        <v>1</v>
      </c>
      <c r="H448" t="str">
        <f t="shared" si="46"/>
        <v>Regional utveckling</v>
      </c>
      <c r="I448" t="str">
        <f t="shared" si="42"/>
        <v>Regional utveckling</v>
      </c>
      <c r="K448" t="str">
        <f t="shared" si="47"/>
        <v>Regionala utvecklingsåtgärder</v>
      </c>
      <c r="L448">
        <f t="shared" si="48"/>
        <v>194.65806142034549</v>
      </c>
      <c r="M448">
        <f t="shared" si="43"/>
        <v>16.221505118362124</v>
      </c>
    </row>
    <row r="449" spans="1:13" x14ac:dyDescent="0.35">
      <c r="A449" t="s">
        <v>1544</v>
      </c>
      <c r="B449" s="95" t="s">
        <v>4</v>
      </c>
      <c r="C449" s="95" t="s">
        <v>1171</v>
      </c>
      <c r="D449" s="96">
        <v>479864</v>
      </c>
      <c r="E449" s="107" t="str">
        <f t="shared" si="44"/>
        <v>19</v>
      </c>
      <c r="F449">
        <f t="shared" si="45"/>
        <v>2</v>
      </c>
      <c r="H449" t="str">
        <f t="shared" si="46"/>
        <v>Regional utveckling</v>
      </c>
      <c r="I449" t="str">
        <f t="shared" si="42"/>
        <v>Regional utveckling</v>
      </c>
      <c r="K449" t="str">
        <f t="shared" si="47"/>
        <v>Transportbidrag</v>
      </c>
      <c r="L449">
        <f t="shared" si="48"/>
        <v>46.052207293666029</v>
      </c>
      <c r="M449">
        <f t="shared" si="43"/>
        <v>3.8376839411388359</v>
      </c>
    </row>
    <row r="450" spans="1:13" x14ac:dyDescent="0.35">
      <c r="A450" t="s">
        <v>1544</v>
      </c>
      <c r="B450" s="93" t="s">
        <v>4</v>
      </c>
      <c r="C450" s="93" t="s">
        <v>1504</v>
      </c>
      <c r="D450" s="94">
        <v>334000</v>
      </c>
      <c r="E450" s="107" t="str">
        <f t="shared" si="44"/>
        <v>19</v>
      </c>
      <c r="F450">
        <f t="shared" si="45"/>
        <v>3</v>
      </c>
      <c r="G450" t="s">
        <v>1536</v>
      </c>
      <c r="H450" t="str">
        <f t="shared" si="46"/>
        <v>Regional utveckling</v>
      </c>
      <c r="I450" t="str">
        <f t="shared" si="42"/>
        <v>3 Europeiska regionala utvecklingsfonden perioden 2014-2020</v>
      </c>
      <c r="K450" t="str">
        <f t="shared" si="47"/>
        <v>Europeiska regionala utvecklingsfonden perioden 2014-2020</v>
      </c>
      <c r="L450">
        <f t="shared" si="48"/>
        <v>32.053742802303262</v>
      </c>
      <c r="M450">
        <f t="shared" si="43"/>
        <v>2.6711452335252717</v>
      </c>
    </row>
    <row r="451" spans="1:13" ht="22" x14ac:dyDescent="0.35">
      <c r="A451" t="s">
        <v>1544</v>
      </c>
      <c r="B451" s="93" t="s">
        <v>4</v>
      </c>
      <c r="C451" s="93" t="s">
        <v>1505</v>
      </c>
      <c r="D451" s="94">
        <v>1080000</v>
      </c>
      <c r="E451" s="107" t="str">
        <f t="shared" si="44"/>
        <v>19</v>
      </c>
      <c r="F451">
        <f t="shared" si="45"/>
        <v>4</v>
      </c>
      <c r="G451" t="s">
        <v>1536</v>
      </c>
      <c r="H451" t="str">
        <f t="shared" si="46"/>
        <v>Regional utveckling</v>
      </c>
      <c r="I451" t="str">
        <f t="shared" si="42"/>
        <v>4 Europeiska regionala utvecklingsfonden och Fonden för en rättvis omställning perioden 2021-2027</v>
      </c>
      <c r="K451" t="str">
        <f t="shared" si="47"/>
        <v>Europeiska regionala utvecklingsfonden och Fonden för en rättvis omställning perioden 2021-2027</v>
      </c>
      <c r="L451">
        <f t="shared" si="48"/>
        <v>103.6468330134357</v>
      </c>
      <c r="M451">
        <f t="shared" si="43"/>
        <v>8.6372360844529741</v>
      </c>
    </row>
    <row r="452" spans="1:13" x14ac:dyDescent="0.35">
      <c r="A452" t="s">
        <v>1544</v>
      </c>
      <c r="B452" s="95" t="s">
        <v>117</v>
      </c>
      <c r="C452" s="95" t="s">
        <v>1570</v>
      </c>
      <c r="D452" s="96">
        <v>19307359</v>
      </c>
      <c r="E452" s="107" t="str">
        <f t="shared" si="44"/>
        <v>20</v>
      </c>
      <c r="F452" t="str">
        <f t="shared" si="45"/>
        <v/>
      </c>
      <c r="H452" t="str">
        <f t="shared" si="46"/>
        <v>Klimat, miljö och natur</v>
      </c>
      <c r="I452" t="str">
        <f t="shared" si="42"/>
        <v/>
      </c>
      <c r="K452" t="str">
        <f t="shared" si="47"/>
        <v>miljö och natur</v>
      </c>
      <c r="L452">
        <f t="shared" si="48"/>
        <v>1852.9135316698657</v>
      </c>
      <c r="M452">
        <f t="shared" si="43"/>
        <v>154.4094609724888</v>
      </c>
    </row>
    <row r="453" spans="1:13" x14ac:dyDescent="0.35">
      <c r="A453" t="s">
        <v>1544</v>
      </c>
      <c r="B453" s="95" t="s">
        <v>4</v>
      </c>
      <c r="C453" s="95" t="s">
        <v>1174</v>
      </c>
      <c r="D453" s="96">
        <v>18066438</v>
      </c>
      <c r="E453" s="107" t="str">
        <f t="shared" si="44"/>
        <v>20</v>
      </c>
      <c r="F453">
        <f t="shared" si="45"/>
        <v>1</v>
      </c>
      <c r="H453" t="str">
        <f t="shared" si="46"/>
        <v>Klimat, miljö och natur</v>
      </c>
      <c r="I453" t="str">
        <f t="shared" si="42"/>
        <v>Klimat, miljö och natur</v>
      </c>
      <c r="K453" t="str">
        <f t="shared" si="47"/>
        <v>Miljöpolitik</v>
      </c>
      <c r="L453">
        <f t="shared" si="48"/>
        <v>1733.8232245681381</v>
      </c>
      <c r="M453">
        <f t="shared" si="43"/>
        <v>144.48526871401151</v>
      </c>
    </row>
    <row r="454" spans="1:13" x14ac:dyDescent="0.35">
      <c r="A454" t="s">
        <v>1544</v>
      </c>
      <c r="B454" s="95" t="s">
        <v>4</v>
      </c>
      <c r="C454" s="95" t="s">
        <v>1175</v>
      </c>
      <c r="D454" s="96">
        <v>635535</v>
      </c>
      <c r="E454" s="107" t="str">
        <f t="shared" si="44"/>
        <v>20</v>
      </c>
      <c r="F454">
        <f t="shared" si="45"/>
        <v>1</v>
      </c>
      <c r="H454" t="str">
        <f t="shared" si="46"/>
        <v>Klimat, miljö och natur</v>
      </c>
      <c r="I454" t="str">
        <f t="shared" si="42"/>
        <v>Klimat, miljö och natur</v>
      </c>
      <c r="K454" t="str">
        <f t="shared" si="47"/>
        <v>Naturvårdsverket</v>
      </c>
      <c r="L454">
        <f t="shared" si="48"/>
        <v>60.991842610364685</v>
      </c>
      <c r="M454">
        <f t="shared" si="43"/>
        <v>5.0826535508637241</v>
      </c>
    </row>
    <row r="455" spans="1:13" x14ac:dyDescent="0.35">
      <c r="A455" t="s">
        <v>1544</v>
      </c>
      <c r="B455" s="95" t="s">
        <v>4</v>
      </c>
      <c r="C455" s="95" t="s">
        <v>1176</v>
      </c>
      <c r="D455" s="96">
        <v>417714</v>
      </c>
      <c r="E455" s="107" t="str">
        <f t="shared" si="44"/>
        <v>20</v>
      </c>
      <c r="F455">
        <f t="shared" si="45"/>
        <v>2</v>
      </c>
      <c r="H455" t="str">
        <f t="shared" si="46"/>
        <v>Klimat, miljö och natur</v>
      </c>
      <c r="I455" t="str">
        <f t="shared" si="42"/>
        <v>Klimat, miljö och natur</v>
      </c>
      <c r="K455" t="str">
        <f t="shared" si="47"/>
        <v>Miljöövervakning m.m.</v>
      </c>
      <c r="L455">
        <f t="shared" si="48"/>
        <v>40.087715930902114</v>
      </c>
      <c r="M455">
        <f t="shared" si="43"/>
        <v>3.340642994241843</v>
      </c>
    </row>
    <row r="456" spans="1:13" x14ac:dyDescent="0.35">
      <c r="A456" t="s">
        <v>1544</v>
      </c>
      <c r="B456" s="95" t="s">
        <v>4</v>
      </c>
      <c r="C456" s="95" t="s">
        <v>1177</v>
      </c>
      <c r="D456" s="96">
        <v>1212035</v>
      </c>
      <c r="E456" s="107" t="str">
        <f t="shared" si="44"/>
        <v>20</v>
      </c>
      <c r="F456">
        <f t="shared" si="45"/>
        <v>3</v>
      </c>
      <c r="H456" t="str">
        <f t="shared" si="46"/>
        <v>Klimat, miljö och natur</v>
      </c>
      <c r="I456" t="str">
        <f t="shared" si="42"/>
        <v>Klimat, miljö och natur</v>
      </c>
      <c r="K456" t="str">
        <f t="shared" si="47"/>
        <v>Åtgärder för värdefull natur</v>
      </c>
      <c r="L456">
        <f t="shared" si="48"/>
        <v>116.31813819577735</v>
      </c>
      <c r="M456">
        <f t="shared" si="43"/>
        <v>9.6931781829814465</v>
      </c>
    </row>
    <row r="457" spans="1:13" x14ac:dyDescent="0.35">
      <c r="A457" t="s">
        <v>1544</v>
      </c>
      <c r="B457" s="95" t="s">
        <v>4</v>
      </c>
      <c r="C457" s="95" t="s">
        <v>1178</v>
      </c>
      <c r="D457" s="96">
        <v>1064318</v>
      </c>
      <c r="E457" s="107" t="str">
        <f t="shared" si="44"/>
        <v>20</v>
      </c>
      <c r="F457">
        <f t="shared" si="45"/>
        <v>4</v>
      </c>
      <c r="H457" t="str">
        <f t="shared" si="46"/>
        <v>Klimat, miljö och natur</v>
      </c>
      <c r="I457" t="str">
        <f t="shared" si="42"/>
        <v>Klimat, miljö och natur</v>
      </c>
      <c r="K457" t="str">
        <f t="shared" si="47"/>
        <v>Sanering och återställning av förorenade områden</v>
      </c>
      <c r="L457">
        <f t="shared" si="48"/>
        <v>102.14184261036468</v>
      </c>
      <c r="M457">
        <f t="shared" si="43"/>
        <v>8.5118202175303903</v>
      </c>
    </row>
    <row r="458" spans="1:13" x14ac:dyDescent="0.35">
      <c r="A458" t="s">
        <v>1544</v>
      </c>
      <c r="B458" s="95" t="s">
        <v>4</v>
      </c>
      <c r="C458" s="95" t="s">
        <v>1179</v>
      </c>
      <c r="D458" s="96">
        <v>96825</v>
      </c>
      <c r="E458" s="107" t="str">
        <f t="shared" si="44"/>
        <v>20</v>
      </c>
      <c r="F458">
        <f t="shared" si="45"/>
        <v>5</v>
      </c>
      <c r="H458" t="str">
        <f t="shared" si="46"/>
        <v>Klimat, miljö och natur</v>
      </c>
      <c r="I458" t="str">
        <f t="shared" si="42"/>
        <v>Klimat, miljö och natur</v>
      </c>
      <c r="K458" t="str">
        <f t="shared" si="47"/>
        <v>Miljöforskning</v>
      </c>
      <c r="L458">
        <f t="shared" si="48"/>
        <v>9.2922264875239922</v>
      </c>
      <c r="M458">
        <f t="shared" si="43"/>
        <v>0.77435220729366605</v>
      </c>
    </row>
    <row r="459" spans="1:13" x14ac:dyDescent="0.35">
      <c r="A459" t="s">
        <v>1544</v>
      </c>
      <c r="B459" s="95" t="s">
        <v>4</v>
      </c>
      <c r="C459" s="95" t="s">
        <v>1180</v>
      </c>
      <c r="D459" s="96">
        <v>324678</v>
      </c>
      <c r="E459" s="107" t="str">
        <f t="shared" si="44"/>
        <v>20</v>
      </c>
      <c r="F459">
        <f t="shared" si="45"/>
        <v>6</v>
      </c>
      <c r="H459" t="str">
        <f t="shared" si="46"/>
        <v>Klimat, miljö och natur</v>
      </c>
      <c r="I459" t="str">
        <f t="shared" ref="I459:I522" si="49">IF(B459="",IF(G459="Sum",C459,IF(I458="",H459,I458)),"")</f>
        <v>Klimat, miljö och natur</v>
      </c>
      <c r="K459" t="str">
        <f t="shared" si="47"/>
        <v>Kemikalieinspektionen</v>
      </c>
      <c r="L459">
        <f t="shared" si="48"/>
        <v>31.159117082533591</v>
      </c>
      <c r="M459">
        <f t="shared" si="43"/>
        <v>2.5965930902111327</v>
      </c>
    </row>
    <row r="460" spans="1:13" x14ac:dyDescent="0.35">
      <c r="A460" t="s">
        <v>1544</v>
      </c>
      <c r="B460" s="95" t="s">
        <v>4</v>
      </c>
      <c r="C460" s="95" t="s">
        <v>1181</v>
      </c>
      <c r="D460" s="96">
        <v>314431</v>
      </c>
      <c r="E460" s="107" t="str">
        <f t="shared" si="44"/>
        <v>20</v>
      </c>
      <c r="F460">
        <f t="shared" si="45"/>
        <v>7</v>
      </c>
      <c r="H460" t="str">
        <f t="shared" si="46"/>
        <v>Klimat, miljö och natur</v>
      </c>
      <c r="I460" t="str">
        <f t="shared" si="49"/>
        <v>Klimat, miljö och natur</v>
      </c>
      <c r="K460" t="str">
        <f t="shared" si="47"/>
        <v>Avgifter till Internationella organisationer</v>
      </c>
      <c r="L460">
        <f t="shared" si="48"/>
        <v>30.175719769673705</v>
      </c>
      <c r="M460">
        <f t="shared" ref="M460:M523" si="50">L460/12</f>
        <v>2.5146433141394753</v>
      </c>
    </row>
    <row r="461" spans="1:13" x14ac:dyDescent="0.35">
      <c r="A461" t="s">
        <v>1544</v>
      </c>
      <c r="B461" s="95" t="s">
        <v>4</v>
      </c>
      <c r="C461" s="95" t="s">
        <v>1182</v>
      </c>
      <c r="D461" s="96">
        <v>1300000</v>
      </c>
      <c r="E461" s="107" t="str">
        <f t="shared" ref="E461:E524" si="51">IF(B461="",E460,B461)</f>
        <v>20</v>
      </c>
      <c r="F461">
        <f t="shared" ref="F461:F524" si="52">IFERROR(LEFT(C461,FIND(" ",C461)-1)*1,"")</f>
        <v>8</v>
      </c>
      <c r="H461" t="str">
        <f t="shared" ref="H461:H524" si="53">IF(B461="",H460,C461)</f>
        <v>Klimat, miljö och natur</v>
      </c>
      <c r="I461" t="str">
        <f t="shared" si="49"/>
        <v>Klimat, miljö och natur</v>
      </c>
      <c r="K461" t="str">
        <f t="shared" ref="K461:K524" si="54">IFERROR(RIGHT(C461,LEN(C461)-FIND(" ",C461)),C461)</f>
        <v>Klimatbonus</v>
      </c>
      <c r="L461">
        <f t="shared" ref="L461:L524" si="55">D461/$L$3</f>
        <v>124.76007677543186</v>
      </c>
      <c r="M461">
        <f t="shared" si="50"/>
        <v>10.396673064619321</v>
      </c>
    </row>
    <row r="462" spans="1:13" x14ac:dyDescent="0.35">
      <c r="A462" t="s">
        <v>1544</v>
      </c>
      <c r="B462" s="95" t="s">
        <v>4</v>
      </c>
      <c r="C462" s="95" t="s">
        <v>1183</v>
      </c>
      <c r="D462" s="96">
        <v>292107</v>
      </c>
      <c r="E462" s="107" t="str">
        <f t="shared" si="51"/>
        <v>20</v>
      </c>
      <c r="F462">
        <f t="shared" si="52"/>
        <v>9</v>
      </c>
      <c r="H462" t="str">
        <f t="shared" si="53"/>
        <v>Klimat, miljö och natur</v>
      </c>
      <c r="I462" t="str">
        <f t="shared" si="49"/>
        <v>Klimat, miljö och natur</v>
      </c>
      <c r="K462" t="str">
        <f t="shared" si="54"/>
        <v>Sveriges meteorologiska och hydrologiska institut</v>
      </c>
      <c r="L462">
        <f t="shared" si="55"/>
        <v>28.033301343570059</v>
      </c>
      <c r="M462">
        <f t="shared" si="50"/>
        <v>2.3361084452975049</v>
      </c>
    </row>
    <row r="463" spans="1:13" x14ac:dyDescent="0.35">
      <c r="A463" t="s">
        <v>1544</v>
      </c>
      <c r="B463" s="95" t="s">
        <v>4</v>
      </c>
      <c r="C463" s="95" t="s">
        <v>1184</v>
      </c>
      <c r="D463" s="96">
        <v>89500</v>
      </c>
      <c r="E463" s="107" t="str">
        <f t="shared" si="51"/>
        <v>20</v>
      </c>
      <c r="F463">
        <f t="shared" si="52"/>
        <v>10</v>
      </c>
      <c r="H463" t="str">
        <f t="shared" si="53"/>
        <v>Klimat, miljö och natur</v>
      </c>
      <c r="I463" t="str">
        <f t="shared" si="49"/>
        <v>Klimat, miljö och natur</v>
      </c>
      <c r="K463" t="str">
        <f t="shared" si="54"/>
        <v>Klimatanpassning</v>
      </c>
      <c r="L463">
        <f t="shared" si="55"/>
        <v>8.589251439539348</v>
      </c>
      <c r="M463">
        <f t="shared" si="50"/>
        <v>0.71577095329494567</v>
      </c>
    </row>
    <row r="464" spans="1:13" x14ac:dyDescent="0.35">
      <c r="A464" t="s">
        <v>1544</v>
      </c>
      <c r="B464" s="95" t="s">
        <v>4</v>
      </c>
      <c r="C464" s="95" t="s">
        <v>1185</v>
      </c>
      <c r="D464" s="96">
        <v>1367565</v>
      </c>
      <c r="E464" s="107" t="str">
        <f t="shared" si="51"/>
        <v>20</v>
      </c>
      <c r="F464">
        <f t="shared" si="52"/>
        <v>11</v>
      </c>
      <c r="H464" t="str">
        <f t="shared" si="53"/>
        <v>Klimat, miljö och natur</v>
      </c>
      <c r="I464" t="str">
        <f t="shared" si="49"/>
        <v>Klimat, miljö och natur</v>
      </c>
      <c r="K464" t="str">
        <f t="shared" si="54"/>
        <v>Åtgärder för havs- och vattenmiljö</v>
      </c>
      <c r="L464">
        <f t="shared" si="55"/>
        <v>131.24424184261036</v>
      </c>
      <c r="M464">
        <f t="shared" si="50"/>
        <v>10.937020153550863</v>
      </c>
    </row>
    <row r="465" spans="1:13" x14ac:dyDescent="0.35">
      <c r="A465" t="s">
        <v>1544</v>
      </c>
      <c r="B465" s="95" t="s">
        <v>4</v>
      </c>
      <c r="C465" s="95" t="s">
        <v>1186</v>
      </c>
      <c r="D465" s="96">
        <v>262900</v>
      </c>
      <c r="E465" s="107" t="str">
        <f t="shared" si="51"/>
        <v>20</v>
      </c>
      <c r="F465">
        <f t="shared" si="52"/>
        <v>12</v>
      </c>
      <c r="H465" t="str">
        <f t="shared" si="53"/>
        <v>Klimat, miljö och natur</v>
      </c>
      <c r="I465" t="str">
        <f t="shared" si="49"/>
        <v>Klimat, miljö och natur</v>
      </c>
      <c r="K465" t="str">
        <f t="shared" si="54"/>
        <v>Insatser för internationella klimatinvesteringar</v>
      </c>
      <c r="L465">
        <f t="shared" si="55"/>
        <v>25.230326295585414</v>
      </c>
      <c r="M465">
        <f t="shared" si="50"/>
        <v>2.1025271912987846</v>
      </c>
    </row>
    <row r="466" spans="1:13" x14ac:dyDescent="0.35">
      <c r="A466" t="s">
        <v>1544</v>
      </c>
      <c r="B466" s="95" t="s">
        <v>4</v>
      </c>
      <c r="C466" s="95" t="s">
        <v>1187</v>
      </c>
      <c r="D466" s="96">
        <v>37400</v>
      </c>
      <c r="E466" s="107" t="str">
        <f t="shared" si="51"/>
        <v>20</v>
      </c>
      <c r="F466">
        <f t="shared" si="52"/>
        <v>13</v>
      </c>
      <c r="H466" t="str">
        <f t="shared" si="53"/>
        <v>Klimat, miljö och natur</v>
      </c>
      <c r="I466" t="str">
        <f t="shared" si="49"/>
        <v>Klimat, miljö och natur</v>
      </c>
      <c r="K466" t="str">
        <f t="shared" si="54"/>
        <v>Internationellt miljösamarbete</v>
      </c>
      <c r="L466">
        <f t="shared" si="55"/>
        <v>3.5892514395393476</v>
      </c>
      <c r="M466">
        <f t="shared" si="50"/>
        <v>0.29910428662827898</v>
      </c>
    </row>
    <row r="467" spans="1:13" x14ac:dyDescent="0.35">
      <c r="A467" t="s">
        <v>1544</v>
      </c>
      <c r="B467" s="95" t="s">
        <v>4</v>
      </c>
      <c r="C467" s="95" t="s">
        <v>1188</v>
      </c>
      <c r="D467" s="96">
        <v>1670500</v>
      </c>
      <c r="E467" s="107" t="str">
        <f t="shared" si="51"/>
        <v>20</v>
      </c>
      <c r="F467">
        <f t="shared" si="52"/>
        <v>14</v>
      </c>
      <c r="H467" t="str">
        <f t="shared" si="53"/>
        <v>Klimat, miljö och natur</v>
      </c>
      <c r="I467" t="str">
        <f t="shared" si="49"/>
        <v>Klimat, miljö och natur</v>
      </c>
      <c r="K467" t="str">
        <f t="shared" si="54"/>
        <v>Skydd av värdefull natur</v>
      </c>
      <c r="L467">
        <f t="shared" si="55"/>
        <v>160.31669865642993</v>
      </c>
      <c r="M467">
        <f t="shared" si="50"/>
        <v>13.359724888035828</v>
      </c>
    </row>
    <row r="468" spans="1:13" x14ac:dyDescent="0.35">
      <c r="A468" t="s">
        <v>1544</v>
      </c>
      <c r="B468" s="95" t="s">
        <v>4</v>
      </c>
      <c r="C468" s="95" t="s">
        <v>1189</v>
      </c>
      <c r="D468" s="96">
        <v>321930</v>
      </c>
      <c r="E468" s="107" t="str">
        <f t="shared" si="51"/>
        <v>20</v>
      </c>
      <c r="F468">
        <f t="shared" si="52"/>
        <v>15</v>
      </c>
      <c r="H468" t="str">
        <f t="shared" si="53"/>
        <v>Klimat, miljö och natur</v>
      </c>
      <c r="I468" t="str">
        <f t="shared" si="49"/>
        <v>Klimat, miljö och natur</v>
      </c>
      <c r="K468" t="str">
        <f t="shared" si="54"/>
        <v>Havs- och vattenmyndigheten</v>
      </c>
      <c r="L468">
        <f t="shared" si="55"/>
        <v>30.895393474088291</v>
      </c>
      <c r="M468">
        <f t="shared" si="50"/>
        <v>2.5746161228406907</v>
      </c>
    </row>
    <row r="469" spans="1:13" x14ac:dyDescent="0.35">
      <c r="A469" t="s">
        <v>1544</v>
      </c>
      <c r="B469" s="95" t="s">
        <v>4</v>
      </c>
      <c r="C469" s="95" t="s">
        <v>1190</v>
      </c>
      <c r="D469" s="96">
        <v>4950000</v>
      </c>
      <c r="E469" s="107" t="str">
        <f t="shared" si="51"/>
        <v>20</v>
      </c>
      <c r="F469">
        <f t="shared" si="52"/>
        <v>16</v>
      </c>
      <c r="H469" t="str">
        <f t="shared" si="53"/>
        <v>Klimat, miljö och natur</v>
      </c>
      <c r="I469" t="str">
        <f t="shared" si="49"/>
        <v>Klimat, miljö och natur</v>
      </c>
      <c r="K469" t="str">
        <f t="shared" si="54"/>
        <v>Klimatinvesteringar</v>
      </c>
      <c r="L469">
        <f t="shared" si="55"/>
        <v>475.04798464491364</v>
      </c>
      <c r="M469">
        <f t="shared" si="50"/>
        <v>39.587332053742806</v>
      </c>
    </row>
    <row r="470" spans="1:13" x14ac:dyDescent="0.35">
      <c r="A470" t="s">
        <v>1544</v>
      </c>
      <c r="B470" s="95" t="s">
        <v>4</v>
      </c>
      <c r="C470" s="95" t="s">
        <v>1191</v>
      </c>
      <c r="D470" s="96">
        <v>2122000</v>
      </c>
      <c r="E470" s="107" t="str">
        <f t="shared" si="51"/>
        <v>20</v>
      </c>
      <c r="F470">
        <f t="shared" si="52"/>
        <v>17</v>
      </c>
      <c r="H470" t="str">
        <f t="shared" si="53"/>
        <v>Klimat, miljö och natur</v>
      </c>
      <c r="I470" t="str">
        <f t="shared" si="49"/>
        <v>Klimat, miljö och natur</v>
      </c>
      <c r="K470" t="str">
        <f t="shared" si="54"/>
        <v>Klimatpremier</v>
      </c>
      <c r="L470">
        <f t="shared" si="55"/>
        <v>203.6468330134357</v>
      </c>
      <c r="M470">
        <f t="shared" si="50"/>
        <v>16.970569417786308</v>
      </c>
    </row>
    <row r="471" spans="1:13" x14ac:dyDescent="0.35">
      <c r="A471" t="s">
        <v>1544</v>
      </c>
      <c r="B471" s="95" t="s">
        <v>4</v>
      </c>
      <c r="C471" s="95" t="s">
        <v>1506</v>
      </c>
      <c r="D471" s="96">
        <v>1457000</v>
      </c>
      <c r="E471" s="107" t="str">
        <f t="shared" si="51"/>
        <v>20</v>
      </c>
      <c r="F471">
        <f t="shared" si="52"/>
        <v>18</v>
      </c>
      <c r="H471" t="str">
        <f t="shared" si="53"/>
        <v>Klimat, miljö och natur</v>
      </c>
      <c r="I471" t="str">
        <f t="shared" si="49"/>
        <v>Klimat, miljö och natur</v>
      </c>
      <c r="K471" t="str">
        <f t="shared" si="54"/>
        <v>Industriklivet</v>
      </c>
      <c r="L471">
        <f t="shared" si="55"/>
        <v>139.82725527831093</v>
      </c>
      <c r="M471">
        <f t="shared" si="50"/>
        <v>11.652271273192577</v>
      </c>
    </row>
    <row r="472" spans="1:13" x14ac:dyDescent="0.35">
      <c r="A472" t="s">
        <v>1544</v>
      </c>
      <c r="B472" s="95" t="s">
        <v>4</v>
      </c>
      <c r="C472" s="95" t="s">
        <v>1507</v>
      </c>
      <c r="D472" s="96">
        <v>115000</v>
      </c>
      <c r="E472" s="107" t="str">
        <f t="shared" si="51"/>
        <v>20</v>
      </c>
      <c r="F472">
        <f t="shared" si="52"/>
        <v>19</v>
      </c>
      <c r="H472" t="str">
        <f t="shared" si="53"/>
        <v>Klimat, miljö och natur</v>
      </c>
      <c r="I472" t="str">
        <f t="shared" si="49"/>
        <v>Klimat, miljö och natur</v>
      </c>
      <c r="K472" t="str">
        <f t="shared" si="54"/>
        <v>Åtgärder för ras- och skredsäkring längs Göta älv</v>
      </c>
      <c r="L472">
        <f t="shared" si="55"/>
        <v>11.036468330134356</v>
      </c>
      <c r="M472">
        <f t="shared" si="50"/>
        <v>0.91970569417786308</v>
      </c>
    </row>
    <row r="473" spans="1:13" x14ac:dyDescent="0.35">
      <c r="A473" t="s">
        <v>1544</v>
      </c>
      <c r="B473" s="93" t="s">
        <v>4</v>
      </c>
      <c r="C473" s="93" t="s">
        <v>1508</v>
      </c>
      <c r="D473" s="94">
        <v>15000</v>
      </c>
      <c r="E473" s="107" t="str">
        <f t="shared" si="51"/>
        <v>20</v>
      </c>
      <c r="F473">
        <f t="shared" si="52"/>
        <v>20</v>
      </c>
      <c r="G473" t="s">
        <v>1536</v>
      </c>
      <c r="H473" t="str">
        <f t="shared" si="53"/>
        <v>Klimat, miljö och natur</v>
      </c>
      <c r="I473" t="str">
        <f t="shared" si="49"/>
        <v>20 Driftstöd för bio-CCS</v>
      </c>
      <c r="K473" t="str">
        <f t="shared" si="54"/>
        <v>Driftstöd för bio-CCS</v>
      </c>
      <c r="L473">
        <f t="shared" si="55"/>
        <v>1.4395393474088292</v>
      </c>
      <c r="M473">
        <f t="shared" si="50"/>
        <v>0.1199616122840691</v>
      </c>
    </row>
    <row r="474" spans="1:13" x14ac:dyDescent="0.35">
      <c r="A474" t="s">
        <v>1544</v>
      </c>
      <c r="B474" s="95" t="s">
        <v>4</v>
      </c>
      <c r="C474" s="95" t="s">
        <v>1197</v>
      </c>
      <c r="D474" s="96">
        <v>1240921</v>
      </c>
      <c r="E474" s="107" t="str">
        <f t="shared" si="51"/>
        <v>20</v>
      </c>
      <c r="F474">
        <f t="shared" si="52"/>
        <v>2</v>
      </c>
      <c r="H474" t="str">
        <f t="shared" si="53"/>
        <v>Klimat, miljö och natur</v>
      </c>
      <c r="I474" t="str">
        <f t="shared" si="49"/>
        <v>20 Driftstöd för bio-CCS</v>
      </c>
      <c r="K474" t="str">
        <f t="shared" si="54"/>
        <v>Miljöforskning</v>
      </c>
      <c r="L474">
        <f t="shared" si="55"/>
        <v>119.09030710172745</v>
      </c>
      <c r="M474">
        <f t="shared" si="50"/>
        <v>9.9241922584772873</v>
      </c>
    </row>
    <row r="475" spans="1:13" x14ac:dyDescent="0.35">
      <c r="A475" t="s">
        <v>1544</v>
      </c>
      <c r="B475" s="95" t="s">
        <v>4</v>
      </c>
      <c r="C475" s="95" t="s">
        <v>1198</v>
      </c>
      <c r="D475" s="96">
        <v>133513</v>
      </c>
      <c r="E475" s="107" t="str">
        <f t="shared" si="51"/>
        <v>20</v>
      </c>
      <c r="F475">
        <f t="shared" si="52"/>
        <v>1</v>
      </c>
      <c r="H475" t="str">
        <f t="shared" si="53"/>
        <v>Klimat, miljö och natur</v>
      </c>
      <c r="I475" t="str">
        <f t="shared" si="49"/>
        <v>20 Driftstöd för bio-CCS</v>
      </c>
      <c r="K475" t="str">
        <f t="shared" si="54"/>
        <v>Forskningsrådet för miljö, areella näringar och samhällsbyggande</v>
      </c>
      <c r="L475">
        <f t="shared" si="55"/>
        <v>12.813147792706333</v>
      </c>
      <c r="M475">
        <f t="shared" si="50"/>
        <v>1.0677623160588612</v>
      </c>
    </row>
    <row r="476" spans="1:13" x14ac:dyDescent="0.35">
      <c r="A476" t="s">
        <v>1544</v>
      </c>
      <c r="B476" s="93" t="s">
        <v>4</v>
      </c>
      <c r="C476" s="93" t="s">
        <v>1199</v>
      </c>
      <c r="D476" s="94">
        <v>1107408</v>
      </c>
      <c r="E476" s="107" t="str">
        <f t="shared" si="51"/>
        <v>20</v>
      </c>
      <c r="F476">
        <f t="shared" si="52"/>
        <v>2</v>
      </c>
      <c r="G476" t="s">
        <v>1536</v>
      </c>
      <c r="H476" t="str">
        <f t="shared" si="53"/>
        <v>Klimat, miljö och natur</v>
      </c>
      <c r="I476" t="str">
        <f t="shared" si="49"/>
        <v>2 Forskningsrådet för miljö, areella näringar och samhällsbyggande: Forskning</v>
      </c>
      <c r="K476" t="str">
        <f t="shared" si="54"/>
        <v>Forskningsrådet för miljö, areella näringar och samhällsbyggande: Forskning</v>
      </c>
      <c r="L476">
        <f t="shared" si="55"/>
        <v>106.27715930902112</v>
      </c>
      <c r="M476">
        <f t="shared" si="50"/>
        <v>8.8564299424184263</v>
      </c>
    </row>
    <row r="477" spans="1:13" x14ac:dyDescent="0.35">
      <c r="A477" t="s">
        <v>1544</v>
      </c>
      <c r="B477" s="95" t="s">
        <v>126</v>
      </c>
      <c r="C477" s="95" t="s">
        <v>127</v>
      </c>
      <c r="D477" s="96">
        <v>5604320</v>
      </c>
      <c r="E477" s="107" t="str">
        <f t="shared" si="51"/>
        <v>21</v>
      </c>
      <c r="F477" t="str">
        <f t="shared" si="52"/>
        <v/>
      </c>
      <c r="H477" t="str">
        <f t="shared" si="53"/>
        <v>Energi</v>
      </c>
      <c r="I477" t="str">
        <f t="shared" si="49"/>
        <v/>
      </c>
      <c r="K477" t="str">
        <f t="shared" si="54"/>
        <v>Energi</v>
      </c>
      <c r="L477">
        <f t="shared" si="55"/>
        <v>537.84261036468331</v>
      </c>
      <c r="M477">
        <f t="shared" si="50"/>
        <v>44.820217530390273</v>
      </c>
    </row>
    <row r="478" spans="1:13" x14ac:dyDescent="0.35">
      <c r="A478" t="s">
        <v>1544</v>
      </c>
      <c r="B478" s="95" t="s">
        <v>4</v>
      </c>
      <c r="C478" s="95" t="s">
        <v>1200</v>
      </c>
      <c r="D478" s="96">
        <v>500405</v>
      </c>
      <c r="E478" s="107" t="str">
        <f t="shared" si="51"/>
        <v>21</v>
      </c>
      <c r="F478">
        <f t="shared" si="52"/>
        <v>1</v>
      </c>
      <c r="H478" t="str">
        <f t="shared" si="53"/>
        <v>Energi</v>
      </c>
      <c r="I478" t="str">
        <f t="shared" si="49"/>
        <v>Energi</v>
      </c>
      <c r="K478" t="str">
        <f t="shared" si="54"/>
        <v>Statens energimyndighet</v>
      </c>
      <c r="L478">
        <f t="shared" si="55"/>
        <v>48.023512476007674</v>
      </c>
      <c r="M478">
        <f t="shared" si="50"/>
        <v>4.0019593730006395</v>
      </c>
    </row>
    <row r="479" spans="1:13" x14ac:dyDescent="0.35">
      <c r="A479" t="s">
        <v>1544</v>
      </c>
      <c r="B479" s="95" t="s">
        <v>4</v>
      </c>
      <c r="C479" s="95" t="s">
        <v>1201</v>
      </c>
      <c r="D479" s="96">
        <v>418000</v>
      </c>
      <c r="E479" s="107" t="str">
        <f t="shared" si="51"/>
        <v>21</v>
      </c>
      <c r="F479">
        <f t="shared" si="52"/>
        <v>2</v>
      </c>
      <c r="H479" t="str">
        <f t="shared" si="53"/>
        <v>Energi</v>
      </c>
      <c r="I479" t="str">
        <f t="shared" si="49"/>
        <v>Energi</v>
      </c>
      <c r="K479" t="str">
        <f t="shared" si="54"/>
        <v>Insatser för energieffektivisering</v>
      </c>
      <c r="L479">
        <f t="shared" si="55"/>
        <v>40.115163147792707</v>
      </c>
      <c r="M479">
        <f t="shared" si="50"/>
        <v>3.3429302623160591</v>
      </c>
    </row>
    <row r="480" spans="1:13" x14ac:dyDescent="0.35">
      <c r="A480" t="s">
        <v>1544</v>
      </c>
      <c r="B480" s="95" t="s">
        <v>4</v>
      </c>
      <c r="C480" s="95" t="s">
        <v>1571</v>
      </c>
      <c r="D480" s="96">
        <v>1447723</v>
      </c>
      <c r="E480" s="107" t="str">
        <f t="shared" si="51"/>
        <v>21</v>
      </c>
      <c r="F480">
        <f t="shared" si="52"/>
        <v>3</v>
      </c>
      <c r="H480" t="str">
        <f t="shared" si="53"/>
        <v>Energi</v>
      </c>
      <c r="I480" t="str">
        <f t="shared" si="49"/>
        <v>Energi</v>
      </c>
      <c r="K480" t="str">
        <f t="shared" si="54"/>
        <v>Energiforskning</v>
      </c>
      <c r="L480">
        <f t="shared" si="55"/>
        <v>138.93694817658348</v>
      </c>
      <c r="M480">
        <f t="shared" si="50"/>
        <v>11.578079014715291</v>
      </c>
    </row>
    <row r="481" spans="1:13" x14ac:dyDescent="0.35">
      <c r="A481" t="s">
        <v>1544</v>
      </c>
      <c r="B481" s="95" t="s">
        <v>4</v>
      </c>
      <c r="C481" s="95" t="s">
        <v>1572</v>
      </c>
      <c r="D481" s="96">
        <v>213848</v>
      </c>
      <c r="E481" s="107" t="str">
        <f t="shared" si="51"/>
        <v>21</v>
      </c>
      <c r="F481">
        <f t="shared" si="52"/>
        <v>4</v>
      </c>
      <c r="H481" t="str">
        <f t="shared" si="53"/>
        <v>Energi</v>
      </c>
      <c r="I481" t="str">
        <f t="shared" si="49"/>
        <v>Energi</v>
      </c>
      <c r="K481" t="str">
        <f t="shared" si="54"/>
        <v>Energimarknadsinspektionen</v>
      </c>
      <c r="L481">
        <f t="shared" si="55"/>
        <v>20.522840690978885</v>
      </c>
      <c r="M481">
        <f t="shared" si="50"/>
        <v>1.7102367242482404</v>
      </c>
    </row>
    <row r="482" spans="1:13" x14ac:dyDescent="0.35">
      <c r="A482" t="s">
        <v>1544</v>
      </c>
      <c r="B482" s="95" t="s">
        <v>4</v>
      </c>
      <c r="C482" s="95" t="s">
        <v>1573</v>
      </c>
      <c r="D482" s="96">
        <v>265000</v>
      </c>
      <c r="E482" s="107" t="str">
        <f t="shared" si="51"/>
        <v>21</v>
      </c>
      <c r="F482">
        <f t="shared" si="52"/>
        <v>5</v>
      </c>
      <c r="H482" t="str">
        <f t="shared" si="53"/>
        <v>Energi</v>
      </c>
      <c r="I482" t="str">
        <f t="shared" si="49"/>
        <v>Energi</v>
      </c>
      <c r="K482" t="str">
        <f t="shared" si="54"/>
        <v>Energiplanering</v>
      </c>
      <c r="L482">
        <f t="shared" si="55"/>
        <v>25.431861804222649</v>
      </c>
      <c r="M482">
        <f t="shared" si="50"/>
        <v>2.1193218170185539</v>
      </c>
    </row>
    <row r="483" spans="1:13" x14ac:dyDescent="0.35">
      <c r="A483" t="s">
        <v>1544</v>
      </c>
      <c r="B483" s="95" t="s">
        <v>4</v>
      </c>
      <c r="C483" s="95" t="s">
        <v>1574</v>
      </c>
      <c r="D483" s="96">
        <v>25328</v>
      </c>
      <c r="E483" s="107" t="str">
        <f t="shared" si="51"/>
        <v>21</v>
      </c>
      <c r="F483">
        <f t="shared" si="52"/>
        <v>6</v>
      </c>
      <c r="H483" t="str">
        <f t="shared" si="53"/>
        <v>Energi</v>
      </c>
      <c r="I483" t="str">
        <f t="shared" si="49"/>
        <v>Energi</v>
      </c>
      <c r="K483" t="str">
        <f t="shared" si="54"/>
        <v>Avgifter till internationella organisationer</v>
      </c>
      <c r="L483">
        <f t="shared" si="55"/>
        <v>2.4307101727447216</v>
      </c>
      <c r="M483">
        <f t="shared" si="50"/>
        <v>0.20255918106206014</v>
      </c>
    </row>
    <row r="484" spans="1:13" x14ac:dyDescent="0.35">
      <c r="A484" t="s">
        <v>1544</v>
      </c>
      <c r="B484" s="95" t="s">
        <v>4</v>
      </c>
      <c r="C484" s="95" t="s">
        <v>1575</v>
      </c>
      <c r="D484" s="96">
        <v>77016</v>
      </c>
      <c r="E484" s="107" t="str">
        <f t="shared" si="51"/>
        <v>21</v>
      </c>
      <c r="F484">
        <f t="shared" si="52"/>
        <v>7</v>
      </c>
      <c r="H484" t="str">
        <f t="shared" si="53"/>
        <v>Energi</v>
      </c>
      <c r="I484" t="str">
        <f t="shared" si="49"/>
        <v>Energi</v>
      </c>
      <c r="K484" t="str">
        <f t="shared" si="54"/>
        <v>Elsäkerhetsverket</v>
      </c>
      <c r="L484">
        <f t="shared" si="55"/>
        <v>7.3911708253358928</v>
      </c>
      <c r="M484">
        <f t="shared" si="50"/>
        <v>0.6159309021113244</v>
      </c>
    </row>
    <row r="485" spans="1:13" x14ac:dyDescent="0.35">
      <c r="A485" t="s">
        <v>1544</v>
      </c>
      <c r="B485" s="95" t="s">
        <v>4</v>
      </c>
      <c r="C485" s="95" t="s">
        <v>1576</v>
      </c>
      <c r="D485" s="96">
        <v>995000</v>
      </c>
      <c r="E485" s="107" t="str">
        <f t="shared" si="51"/>
        <v>21</v>
      </c>
      <c r="F485">
        <f t="shared" si="52"/>
        <v>8</v>
      </c>
      <c r="H485" t="str">
        <f t="shared" si="53"/>
        <v>Energi</v>
      </c>
      <c r="I485" t="str">
        <f t="shared" si="49"/>
        <v>Energi</v>
      </c>
      <c r="K485" t="str">
        <f t="shared" si="54"/>
        <v>Laddinfrastruktur</v>
      </c>
      <c r="L485">
        <f t="shared" si="55"/>
        <v>95.489443378119006</v>
      </c>
      <c r="M485">
        <f t="shared" si="50"/>
        <v>7.9574536148432502</v>
      </c>
    </row>
    <row r="486" spans="1:13" x14ac:dyDescent="0.35">
      <c r="A486" t="s">
        <v>1544</v>
      </c>
      <c r="B486" s="95" t="s">
        <v>4</v>
      </c>
      <c r="C486" s="95" t="s">
        <v>1577</v>
      </c>
      <c r="D486" s="96">
        <v>933000</v>
      </c>
      <c r="E486" s="107" t="str">
        <f t="shared" si="51"/>
        <v>21</v>
      </c>
      <c r="F486">
        <f t="shared" si="52"/>
        <v>9</v>
      </c>
      <c r="H486" t="str">
        <f t="shared" si="53"/>
        <v>Energi</v>
      </c>
      <c r="I486" t="str">
        <f t="shared" si="49"/>
        <v>Energi</v>
      </c>
      <c r="K486" t="str">
        <f t="shared" si="54"/>
        <v>Biogasstöd</v>
      </c>
      <c r="L486">
        <f t="shared" si="55"/>
        <v>89.539347408829173</v>
      </c>
      <c r="M486">
        <f t="shared" si="50"/>
        <v>7.4616122840690977</v>
      </c>
    </row>
    <row r="487" spans="1:13" x14ac:dyDescent="0.35">
      <c r="A487" t="s">
        <v>1544</v>
      </c>
      <c r="B487" s="95" t="s">
        <v>4</v>
      </c>
      <c r="C487" s="95" t="s">
        <v>1578</v>
      </c>
      <c r="D487" s="96">
        <v>54000</v>
      </c>
      <c r="E487" s="107" t="str">
        <f t="shared" si="51"/>
        <v>21</v>
      </c>
      <c r="F487">
        <f t="shared" si="52"/>
        <v>10</v>
      </c>
      <c r="H487" t="str">
        <f t="shared" si="53"/>
        <v>Energi</v>
      </c>
      <c r="I487" t="str">
        <f t="shared" si="49"/>
        <v>Energi</v>
      </c>
      <c r="K487" t="str">
        <f t="shared" si="54"/>
        <v>Energiberedskap</v>
      </c>
      <c r="L487">
        <f t="shared" si="55"/>
        <v>5.182341650671785</v>
      </c>
      <c r="M487">
        <f t="shared" si="50"/>
        <v>0.43186180422264875</v>
      </c>
    </row>
    <row r="488" spans="1:13" x14ac:dyDescent="0.35">
      <c r="A488" t="s">
        <v>1544</v>
      </c>
      <c r="B488" s="93" t="s">
        <v>4</v>
      </c>
      <c r="C488" s="93" t="s">
        <v>1579</v>
      </c>
      <c r="D488" s="94">
        <v>675000</v>
      </c>
      <c r="E488" s="107" t="str">
        <f t="shared" si="51"/>
        <v>21</v>
      </c>
      <c r="F488">
        <f t="shared" si="52"/>
        <v>11</v>
      </c>
      <c r="G488" t="s">
        <v>1536</v>
      </c>
      <c r="H488" t="str">
        <f t="shared" si="53"/>
        <v>Energi</v>
      </c>
      <c r="I488" t="str">
        <f t="shared" si="49"/>
        <v>11 Elberedskap</v>
      </c>
      <c r="K488" t="str">
        <f t="shared" si="54"/>
        <v>Elberedskap</v>
      </c>
      <c r="L488">
        <f t="shared" si="55"/>
        <v>64.779270633397317</v>
      </c>
      <c r="M488">
        <f t="shared" si="50"/>
        <v>5.3982725527831095</v>
      </c>
    </row>
    <row r="489" spans="1:13" x14ac:dyDescent="0.35">
      <c r="A489" t="s">
        <v>1544</v>
      </c>
      <c r="B489" s="93" t="s">
        <v>130</v>
      </c>
      <c r="C489" s="93" t="s">
        <v>131</v>
      </c>
      <c r="D489" s="94">
        <v>82874980</v>
      </c>
      <c r="E489" s="107" t="str">
        <f t="shared" si="51"/>
        <v>22</v>
      </c>
      <c r="F489" t="str">
        <f t="shared" si="52"/>
        <v/>
      </c>
      <c r="G489" t="s">
        <v>1536</v>
      </c>
      <c r="H489" t="str">
        <f t="shared" si="53"/>
        <v>Kommunikationer</v>
      </c>
      <c r="I489" t="str">
        <f t="shared" si="49"/>
        <v/>
      </c>
      <c r="K489" t="str">
        <f t="shared" si="54"/>
        <v>Kommunikationer</v>
      </c>
      <c r="L489">
        <f t="shared" si="55"/>
        <v>7953.4529750479851</v>
      </c>
      <c r="M489">
        <f t="shared" si="50"/>
        <v>662.78774792066542</v>
      </c>
    </row>
    <row r="490" spans="1:13" x14ac:dyDescent="0.35">
      <c r="A490" t="s">
        <v>1544</v>
      </c>
      <c r="B490" s="95" t="s">
        <v>4</v>
      </c>
      <c r="C490" s="95" t="s">
        <v>1211</v>
      </c>
      <c r="D490" s="96">
        <v>81747040</v>
      </c>
      <c r="E490" s="107" t="str">
        <f t="shared" si="51"/>
        <v>22</v>
      </c>
      <c r="F490">
        <f t="shared" si="52"/>
        <v>1</v>
      </c>
      <c r="H490" t="str">
        <f t="shared" si="53"/>
        <v>Kommunikationer</v>
      </c>
      <c r="I490" t="str">
        <f t="shared" si="49"/>
        <v>Kommunikationer</v>
      </c>
      <c r="K490" t="str">
        <f t="shared" si="54"/>
        <v>Transportpolitik</v>
      </c>
      <c r="L490">
        <f t="shared" si="55"/>
        <v>7845.20537428023</v>
      </c>
      <c r="M490">
        <f t="shared" si="50"/>
        <v>653.76711452335246</v>
      </c>
    </row>
    <row r="491" spans="1:13" x14ac:dyDescent="0.35">
      <c r="A491" t="s">
        <v>1544</v>
      </c>
      <c r="B491" s="95" t="s">
        <v>4</v>
      </c>
      <c r="C491" s="95" t="s">
        <v>1212</v>
      </c>
      <c r="D491" s="96">
        <v>36867072</v>
      </c>
      <c r="E491" s="107" t="str">
        <f t="shared" si="51"/>
        <v>22</v>
      </c>
      <c r="F491">
        <f t="shared" si="52"/>
        <v>1</v>
      </c>
      <c r="H491" t="str">
        <f t="shared" si="53"/>
        <v>Kommunikationer</v>
      </c>
      <c r="I491" t="str">
        <f t="shared" si="49"/>
        <v>Kommunikationer</v>
      </c>
      <c r="K491" t="str">
        <f t="shared" si="54"/>
        <v>Utveckling av statens transportinfrastruktur</v>
      </c>
      <c r="L491">
        <f t="shared" si="55"/>
        <v>3538.1067178502881</v>
      </c>
      <c r="M491">
        <f t="shared" si="50"/>
        <v>294.84222648752399</v>
      </c>
    </row>
    <row r="492" spans="1:13" x14ac:dyDescent="0.35">
      <c r="A492" t="s">
        <v>1544</v>
      </c>
      <c r="B492" s="95" t="s">
        <v>4</v>
      </c>
      <c r="C492" s="95" t="s">
        <v>1213</v>
      </c>
      <c r="D492" s="96">
        <v>33974215</v>
      </c>
      <c r="E492" s="107" t="str">
        <f t="shared" si="51"/>
        <v>22</v>
      </c>
      <c r="F492">
        <f t="shared" si="52"/>
        <v>2</v>
      </c>
      <c r="H492" t="str">
        <f t="shared" si="53"/>
        <v>Kommunikationer</v>
      </c>
      <c r="I492" t="str">
        <f t="shared" si="49"/>
        <v>Kommunikationer</v>
      </c>
      <c r="K492" t="str">
        <f t="shared" si="54"/>
        <v>Vidmakthållande av statens transportinfrastruktur</v>
      </c>
      <c r="L492">
        <f t="shared" si="55"/>
        <v>3260.4812859884837</v>
      </c>
      <c r="M492">
        <f t="shared" si="50"/>
        <v>271.70677383237364</v>
      </c>
    </row>
    <row r="493" spans="1:13" x14ac:dyDescent="0.35">
      <c r="A493" t="s">
        <v>1544</v>
      </c>
      <c r="B493" s="95" t="s">
        <v>4</v>
      </c>
      <c r="C493" s="95" t="s">
        <v>1214</v>
      </c>
      <c r="D493" s="96">
        <v>1487566</v>
      </c>
      <c r="E493" s="107" t="str">
        <f t="shared" si="51"/>
        <v>22</v>
      </c>
      <c r="F493">
        <f t="shared" si="52"/>
        <v>3</v>
      </c>
      <c r="H493" t="str">
        <f t="shared" si="53"/>
        <v>Kommunikationer</v>
      </c>
      <c r="I493" t="str">
        <f t="shared" si="49"/>
        <v>Kommunikationer</v>
      </c>
      <c r="K493" t="str">
        <f t="shared" si="54"/>
        <v>Trafikverket</v>
      </c>
      <c r="L493">
        <f t="shared" si="55"/>
        <v>142.76065259117084</v>
      </c>
      <c r="M493">
        <f t="shared" si="50"/>
        <v>11.896721049264237</v>
      </c>
    </row>
    <row r="494" spans="1:13" x14ac:dyDescent="0.35">
      <c r="A494" t="s">
        <v>1544</v>
      </c>
      <c r="B494" s="95" t="s">
        <v>4</v>
      </c>
      <c r="C494" s="95" t="s">
        <v>1215</v>
      </c>
      <c r="D494" s="96">
        <v>533308</v>
      </c>
      <c r="E494" s="107" t="str">
        <f t="shared" si="51"/>
        <v>22</v>
      </c>
      <c r="F494">
        <f t="shared" si="52"/>
        <v>4</v>
      </c>
      <c r="H494" t="str">
        <f t="shared" si="53"/>
        <v>Kommunikationer</v>
      </c>
      <c r="I494" t="str">
        <f t="shared" si="49"/>
        <v>Kommunikationer</v>
      </c>
      <c r="K494" t="str">
        <f t="shared" si="54"/>
        <v>Ersättning för sjöräddning och fritidsbåtsändamål</v>
      </c>
      <c r="L494">
        <f t="shared" si="55"/>
        <v>51.181190019193856</v>
      </c>
      <c r="M494">
        <f t="shared" si="50"/>
        <v>4.265099168266155</v>
      </c>
    </row>
    <row r="495" spans="1:13" x14ac:dyDescent="0.35">
      <c r="A495" t="s">
        <v>1544</v>
      </c>
      <c r="B495" s="95" t="s">
        <v>4</v>
      </c>
      <c r="C495" s="95" t="s">
        <v>1216</v>
      </c>
      <c r="D495" s="96">
        <v>62284</v>
      </c>
      <c r="E495" s="107" t="str">
        <f t="shared" si="51"/>
        <v>22</v>
      </c>
      <c r="F495">
        <f t="shared" si="52"/>
        <v>5</v>
      </c>
      <c r="H495" t="str">
        <f t="shared" si="53"/>
        <v>Kommunikationer</v>
      </c>
      <c r="I495" t="str">
        <f t="shared" si="49"/>
        <v>Kommunikationer</v>
      </c>
      <c r="K495" t="str">
        <f t="shared" si="54"/>
        <v>Ersättning för viss kanal- och slussinfrastruktur</v>
      </c>
      <c r="L495">
        <f t="shared" si="55"/>
        <v>5.977351247600768</v>
      </c>
      <c r="M495">
        <f t="shared" si="50"/>
        <v>0.49811260396673068</v>
      </c>
    </row>
    <row r="496" spans="1:13" x14ac:dyDescent="0.35">
      <c r="A496" t="s">
        <v>1544</v>
      </c>
      <c r="B496" s="95" t="s">
        <v>4</v>
      </c>
      <c r="C496" s="95" t="s">
        <v>1217</v>
      </c>
      <c r="D496" s="96">
        <v>298313</v>
      </c>
      <c r="E496" s="107" t="str">
        <f t="shared" si="51"/>
        <v>22</v>
      </c>
      <c r="F496">
        <f t="shared" si="52"/>
        <v>6</v>
      </c>
      <c r="H496" t="str">
        <f t="shared" si="53"/>
        <v>Kommunikationer</v>
      </c>
      <c r="I496" t="str">
        <f t="shared" si="49"/>
        <v>Kommunikationer</v>
      </c>
      <c r="K496" t="str">
        <f t="shared" si="54"/>
        <v>Ersättning avseende icke statliga flygplatser</v>
      </c>
      <c r="L496">
        <f t="shared" si="55"/>
        <v>28.628886756238003</v>
      </c>
      <c r="M496">
        <f t="shared" si="50"/>
        <v>2.3857405630198336</v>
      </c>
    </row>
    <row r="497" spans="1:13" x14ac:dyDescent="0.35">
      <c r="A497" t="s">
        <v>1544</v>
      </c>
      <c r="B497" s="95" t="s">
        <v>4</v>
      </c>
      <c r="C497" s="95" t="s">
        <v>1218</v>
      </c>
      <c r="D497" s="96">
        <v>958000</v>
      </c>
      <c r="E497" s="107" t="str">
        <f t="shared" si="51"/>
        <v>22</v>
      </c>
      <c r="F497">
        <f t="shared" si="52"/>
        <v>7</v>
      </c>
      <c r="H497" t="str">
        <f t="shared" si="53"/>
        <v>Kommunikationer</v>
      </c>
      <c r="I497" t="str">
        <f t="shared" si="49"/>
        <v>Kommunikationer</v>
      </c>
      <c r="K497" t="str">
        <f t="shared" si="54"/>
        <v>Trafikavtal</v>
      </c>
      <c r="L497">
        <f t="shared" si="55"/>
        <v>91.938579654510562</v>
      </c>
      <c r="M497">
        <f t="shared" si="50"/>
        <v>7.6615483045425465</v>
      </c>
    </row>
    <row r="498" spans="1:13" x14ac:dyDescent="0.35">
      <c r="A498" t="s">
        <v>1544</v>
      </c>
      <c r="B498" s="95" t="s">
        <v>4</v>
      </c>
      <c r="C498" s="95" t="s">
        <v>1219</v>
      </c>
      <c r="D498" s="96">
        <v>30557</v>
      </c>
      <c r="E498" s="107" t="str">
        <f t="shared" si="51"/>
        <v>22</v>
      </c>
      <c r="F498">
        <f t="shared" si="52"/>
        <v>8</v>
      </c>
      <c r="H498" t="str">
        <f t="shared" si="53"/>
        <v>Kommunikationer</v>
      </c>
      <c r="I498" t="str">
        <f t="shared" si="49"/>
        <v>Kommunikationer</v>
      </c>
      <c r="K498" t="str">
        <f t="shared" si="54"/>
        <v>Viss internationell verksamhet</v>
      </c>
      <c r="L498">
        <f t="shared" si="55"/>
        <v>2.9325335892514395</v>
      </c>
      <c r="M498">
        <f t="shared" si="50"/>
        <v>0.24437779910428661</v>
      </c>
    </row>
    <row r="499" spans="1:13" x14ac:dyDescent="0.35">
      <c r="A499" t="s">
        <v>1544</v>
      </c>
      <c r="B499" s="95" t="s">
        <v>4</v>
      </c>
      <c r="C499" s="95" t="s">
        <v>1220</v>
      </c>
      <c r="D499" s="96">
        <v>86797</v>
      </c>
      <c r="E499" s="107" t="str">
        <f t="shared" si="51"/>
        <v>22</v>
      </c>
      <c r="F499">
        <f t="shared" si="52"/>
        <v>9</v>
      </c>
      <c r="H499" t="str">
        <f t="shared" si="53"/>
        <v>Kommunikationer</v>
      </c>
      <c r="I499" t="str">
        <f t="shared" si="49"/>
        <v>Kommunikationer</v>
      </c>
      <c r="K499" t="str">
        <f t="shared" si="54"/>
        <v>Statens väg- och transportforskningsinstitut</v>
      </c>
      <c r="L499">
        <f t="shared" si="55"/>
        <v>8.3298464491362765</v>
      </c>
      <c r="M499">
        <f t="shared" si="50"/>
        <v>0.69415387076135637</v>
      </c>
    </row>
    <row r="500" spans="1:13" x14ac:dyDescent="0.35">
      <c r="A500" t="s">
        <v>1544</v>
      </c>
      <c r="B500" s="95" t="s">
        <v>4</v>
      </c>
      <c r="C500" s="95" t="s">
        <v>1221</v>
      </c>
      <c r="D500" s="96">
        <v>550000</v>
      </c>
      <c r="E500" s="107" t="str">
        <f t="shared" si="51"/>
        <v>22</v>
      </c>
      <c r="F500">
        <f t="shared" si="52"/>
        <v>10</v>
      </c>
      <c r="H500" t="str">
        <f t="shared" si="53"/>
        <v>Kommunikationer</v>
      </c>
      <c r="I500" t="str">
        <f t="shared" si="49"/>
        <v>Kommunikationer</v>
      </c>
      <c r="K500" t="str">
        <f t="shared" si="54"/>
        <v>Från EU-budgeten finansierade stöd till Transeuropeiska nätverk</v>
      </c>
      <c r="L500">
        <f t="shared" si="55"/>
        <v>52.783109404990405</v>
      </c>
      <c r="M500">
        <f t="shared" si="50"/>
        <v>4.3985924504158671</v>
      </c>
    </row>
    <row r="501" spans="1:13" x14ac:dyDescent="0.35">
      <c r="A501" t="s">
        <v>1544</v>
      </c>
      <c r="B501" s="95" t="s">
        <v>4</v>
      </c>
      <c r="C501" s="95" t="s">
        <v>1222</v>
      </c>
      <c r="D501" s="96">
        <v>1521285</v>
      </c>
      <c r="E501" s="107" t="str">
        <f t="shared" si="51"/>
        <v>22</v>
      </c>
      <c r="F501">
        <f t="shared" si="52"/>
        <v>11</v>
      </c>
      <c r="H501" t="str">
        <f t="shared" si="53"/>
        <v>Kommunikationer</v>
      </c>
      <c r="I501" t="str">
        <f t="shared" si="49"/>
        <v>Kommunikationer</v>
      </c>
      <c r="K501" t="str">
        <f t="shared" si="54"/>
        <v>Trängselskatt i Stockholm</v>
      </c>
      <c r="L501">
        <f t="shared" si="55"/>
        <v>145.99664107485606</v>
      </c>
      <c r="M501">
        <f t="shared" si="50"/>
        <v>12.166386756238005</v>
      </c>
    </row>
    <row r="502" spans="1:13" x14ac:dyDescent="0.35">
      <c r="A502" t="s">
        <v>1544</v>
      </c>
      <c r="B502" s="95" t="s">
        <v>4</v>
      </c>
      <c r="C502" s="95" t="s">
        <v>1223</v>
      </c>
      <c r="D502" s="96">
        <v>2535914</v>
      </c>
      <c r="E502" s="107" t="str">
        <f t="shared" si="51"/>
        <v>22</v>
      </c>
      <c r="F502">
        <f t="shared" si="52"/>
        <v>12</v>
      </c>
      <c r="H502" t="str">
        <f t="shared" si="53"/>
        <v>Kommunikationer</v>
      </c>
      <c r="I502" t="str">
        <f t="shared" si="49"/>
        <v>Kommunikationer</v>
      </c>
      <c r="K502" t="str">
        <f t="shared" si="54"/>
        <v>Transportstyrelsen</v>
      </c>
      <c r="L502">
        <f t="shared" si="55"/>
        <v>243.36986564299426</v>
      </c>
      <c r="M502">
        <f t="shared" si="50"/>
        <v>20.280822136916189</v>
      </c>
    </row>
    <row r="503" spans="1:13" x14ac:dyDescent="0.35">
      <c r="A503" t="s">
        <v>1544</v>
      </c>
      <c r="B503" s="95" t="s">
        <v>4</v>
      </c>
      <c r="C503" s="95" t="s">
        <v>1224</v>
      </c>
      <c r="D503" s="96">
        <v>72828</v>
      </c>
      <c r="E503" s="107" t="str">
        <f t="shared" si="51"/>
        <v>22</v>
      </c>
      <c r="F503">
        <f t="shared" si="52"/>
        <v>13</v>
      </c>
      <c r="H503" t="str">
        <f t="shared" si="53"/>
        <v>Kommunikationer</v>
      </c>
      <c r="I503" t="str">
        <f t="shared" si="49"/>
        <v>Kommunikationer</v>
      </c>
      <c r="K503" t="str">
        <f t="shared" si="54"/>
        <v>Trafikanalys</v>
      </c>
      <c r="L503">
        <f t="shared" si="55"/>
        <v>6.9892514395393475</v>
      </c>
      <c r="M503">
        <f t="shared" si="50"/>
        <v>0.58243761996161225</v>
      </c>
    </row>
    <row r="504" spans="1:13" x14ac:dyDescent="0.35">
      <c r="A504" t="s">
        <v>1544</v>
      </c>
      <c r="B504" s="95" t="s">
        <v>4</v>
      </c>
      <c r="C504" s="95" t="s">
        <v>1225</v>
      </c>
      <c r="D504" s="96">
        <v>760435</v>
      </c>
      <c r="E504" s="107" t="str">
        <f t="shared" si="51"/>
        <v>22</v>
      </c>
      <c r="F504">
        <f t="shared" si="52"/>
        <v>14</v>
      </c>
      <c r="H504" t="str">
        <f t="shared" si="53"/>
        <v>Kommunikationer</v>
      </c>
      <c r="I504" t="str">
        <f t="shared" si="49"/>
        <v>Kommunikationer</v>
      </c>
      <c r="K504" t="str">
        <f t="shared" si="54"/>
        <v>Trängselskatt i Göteborg</v>
      </c>
      <c r="L504">
        <f t="shared" si="55"/>
        <v>72.978406909788873</v>
      </c>
      <c r="M504">
        <f t="shared" si="50"/>
        <v>6.0815339091490728</v>
      </c>
    </row>
    <row r="505" spans="1:13" x14ac:dyDescent="0.35">
      <c r="A505" t="s">
        <v>1544</v>
      </c>
      <c r="B505" s="95" t="s">
        <v>4</v>
      </c>
      <c r="C505" s="95" t="s">
        <v>1226</v>
      </c>
      <c r="D505" s="96">
        <v>1500000</v>
      </c>
      <c r="E505" s="107" t="str">
        <f t="shared" si="51"/>
        <v>22</v>
      </c>
      <c r="F505">
        <f t="shared" si="52"/>
        <v>15</v>
      </c>
      <c r="H505" t="str">
        <f t="shared" si="53"/>
        <v>Kommunikationer</v>
      </c>
      <c r="I505" t="str">
        <f t="shared" si="49"/>
        <v>Kommunikationer</v>
      </c>
      <c r="K505" t="str">
        <f t="shared" si="54"/>
        <v>Sjöfartsstöd</v>
      </c>
      <c r="L505">
        <f t="shared" si="55"/>
        <v>143.95393474088291</v>
      </c>
      <c r="M505">
        <f t="shared" si="50"/>
        <v>11.99616122840691</v>
      </c>
    </row>
    <row r="506" spans="1:13" x14ac:dyDescent="0.35">
      <c r="A506" t="s">
        <v>1544</v>
      </c>
      <c r="B506" s="95" t="s">
        <v>4</v>
      </c>
      <c r="C506" s="95" t="s">
        <v>1227</v>
      </c>
      <c r="D506" s="96">
        <v>95000</v>
      </c>
      <c r="E506" s="107" t="str">
        <f t="shared" si="51"/>
        <v>22</v>
      </c>
      <c r="F506">
        <f t="shared" si="52"/>
        <v>16</v>
      </c>
      <c r="H506" t="str">
        <f t="shared" si="53"/>
        <v>Kommunikationer</v>
      </c>
      <c r="I506" t="str">
        <f t="shared" si="49"/>
        <v>Kommunikationer</v>
      </c>
      <c r="K506" t="str">
        <f t="shared" si="54"/>
        <v>Internationell tågtrafik</v>
      </c>
      <c r="L506">
        <f t="shared" si="55"/>
        <v>9.1170825335892509</v>
      </c>
      <c r="M506">
        <f t="shared" si="50"/>
        <v>0.75975687779910428</v>
      </c>
    </row>
    <row r="507" spans="1:13" x14ac:dyDescent="0.35">
      <c r="A507" t="s">
        <v>1544</v>
      </c>
      <c r="B507" s="95" t="s">
        <v>4</v>
      </c>
      <c r="C507" s="95" t="s">
        <v>1228</v>
      </c>
      <c r="D507" s="96">
        <v>332000</v>
      </c>
      <c r="E507" s="107" t="str">
        <f t="shared" si="51"/>
        <v>22</v>
      </c>
      <c r="F507">
        <f t="shared" si="52"/>
        <v>17</v>
      </c>
      <c r="H507" t="str">
        <f t="shared" si="53"/>
        <v>Kommunikationer</v>
      </c>
      <c r="I507" t="str">
        <f t="shared" si="49"/>
        <v>Kommunikationer</v>
      </c>
      <c r="K507" t="str">
        <f t="shared" si="54"/>
        <v>Infrastruktur för flygtrafiktjänst</v>
      </c>
      <c r="L507">
        <f t="shared" si="55"/>
        <v>31.861804222648754</v>
      </c>
      <c r="M507">
        <f t="shared" si="50"/>
        <v>2.655150351887396</v>
      </c>
    </row>
    <row r="508" spans="1:13" x14ac:dyDescent="0.35">
      <c r="A508" t="s">
        <v>1544</v>
      </c>
      <c r="B508" s="95" t="s">
        <v>4</v>
      </c>
      <c r="C508" s="95" t="s">
        <v>1518</v>
      </c>
      <c r="D508" s="96">
        <v>51466</v>
      </c>
      <c r="E508" s="107" t="str">
        <f t="shared" si="51"/>
        <v>22</v>
      </c>
      <c r="F508">
        <f t="shared" si="52"/>
        <v>18</v>
      </c>
      <c r="H508" t="str">
        <f t="shared" si="53"/>
        <v>Kommunikationer</v>
      </c>
      <c r="I508" t="str">
        <f t="shared" si="49"/>
        <v>Kommunikationer</v>
      </c>
      <c r="K508" t="str">
        <f t="shared" si="54"/>
        <v>Lån till körkort</v>
      </c>
      <c r="L508">
        <f t="shared" si="55"/>
        <v>4.9391554702495197</v>
      </c>
      <c r="M508">
        <f t="shared" si="50"/>
        <v>0.41159628918746</v>
      </c>
    </row>
    <row r="509" spans="1:13" x14ac:dyDescent="0.35">
      <c r="A509" t="s">
        <v>1544</v>
      </c>
      <c r="B509" s="93" t="s">
        <v>4</v>
      </c>
      <c r="C509" s="93" t="s">
        <v>1519</v>
      </c>
      <c r="D509" s="94">
        <v>30000</v>
      </c>
      <c r="E509" s="107" t="str">
        <f t="shared" si="51"/>
        <v>22</v>
      </c>
      <c r="F509">
        <f t="shared" si="52"/>
        <v>19</v>
      </c>
      <c r="G509" t="s">
        <v>1536</v>
      </c>
      <c r="H509" t="str">
        <f t="shared" si="53"/>
        <v>Kommunikationer</v>
      </c>
      <c r="I509" t="str">
        <f t="shared" si="49"/>
        <v>19 Obemannad luftfart</v>
      </c>
      <c r="K509" t="str">
        <f t="shared" si="54"/>
        <v>Obemannad luftfart</v>
      </c>
      <c r="L509">
        <f t="shared" si="55"/>
        <v>2.8790786948176583</v>
      </c>
      <c r="M509">
        <f t="shared" si="50"/>
        <v>0.23992322456813819</v>
      </c>
    </row>
    <row r="510" spans="1:13" x14ac:dyDescent="0.35">
      <c r="A510" t="s">
        <v>1544</v>
      </c>
      <c r="B510" s="95" t="s">
        <v>4</v>
      </c>
      <c r="C510" s="95" t="s">
        <v>1231</v>
      </c>
      <c r="D510" s="96">
        <v>1127940</v>
      </c>
      <c r="E510" s="107" t="str">
        <f t="shared" si="51"/>
        <v>22</v>
      </c>
      <c r="F510">
        <f t="shared" si="52"/>
        <v>2</v>
      </c>
      <c r="H510" t="str">
        <f t="shared" si="53"/>
        <v>Kommunikationer</v>
      </c>
      <c r="I510" t="str">
        <f t="shared" si="49"/>
        <v>19 Obemannad luftfart</v>
      </c>
      <c r="K510" t="str">
        <f t="shared" si="54"/>
        <v>Politiken för informationssamhället</v>
      </c>
      <c r="L510">
        <f t="shared" si="55"/>
        <v>108.24760076775432</v>
      </c>
      <c r="M510">
        <f t="shared" si="50"/>
        <v>9.0206333973128601</v>
      </c>
    </row>
    <row r="511" spans="1:13" x14ac:dyDescent="0.35">
      <c r="A511" t="s">
        <v>1544</v>
      </c>
      <c r="B511" s="95" t="s">
        <v>4</v>
      </c>
      <c r="C511" s="95" t="s">
        <v>1232</v>
      </c>
      <c r="D511" s="96">
        <v>152689</v>
      </c>
      <c r="E511" s="107" t="str">
        <f t="shared" si="51"/>
        <v>22</v>
      </c>
      <c r="F511">
        <f t="shared" si="52"/>
        <v>1</v>
      </c>
      <c r="H511" t="str">
        <f t="shared" si="53"/>
        <v>Kommunikationer</v>
      </c>
      <c r="I511" t="str">
        <f t="shared" si="49"/>
        <v>19 Obemannad luftfart</v>
      </c>
      <c r="K511" t="str">
        <f t="shared" si="54"/>
        <v>Post- och telestyrelsen</v>
      </c>
      <c r="L511">
        <f t="shared" si="55"/>
        <v>14.65345489443378</v>
      </c>
      <c r="M511">
        <f t="shared" si="50"/>
        <v>1.221121241202815</v>
      </c>
    </row>
    <row r="512" spans="1:13" x14ac:dyDescent="0.35">
      <c r="A512" t="s">
        <v>1544</v>
      </c>
      <c r="B512" s="95" t="s">
        <v>4</v>
      </c>
      <c r="C512" s="95" t="s">
        <v>1233</v>
      </c>
      <c r="D512" s="96">
        <v>131278</v>
      </c>
      <c r="E512" s="107" t="str">
        <f t="shared" si="51"/>
        <v>22</v>
      </c>
      <c r="F512">
        <f t="shared" si="52"/>
        <v>2</v>
      </c>
      <c r="H512" t="str">
        <f t="shared" si="53"/>
        <v>Kommunikationer</v>
      </c>
      <c r="I512" t="str">
        <f t="shared" si="49"/>
        <v>19 Obemannad luftfart</v>
      </c>
      <c r="K512" t="str">
        <f t="shared" si="54"/>
        <v>Ersättning för särskilda tjänster för personer med funktionsnedsättning</v>
      </c>
      <c r="L512">
        <f t="shared" si="55"/>
        <v>12.598656429942418</v>
      </c>
      <c r="M512">
        <f t="shared" si="50"/>
        <v>1.0498880358285347</v>
      </c>
    </row>
    <row r="513" spans="1:13" x14ac:dyDescent="0.35">
      <c r="A513" t="s">
        <v>1544</v>
      </c>
      <c r="B513" s="95" t="s">
        <v>4</v>
      </c>
      <c r="C513" s="95" t="s">
        <v>1234</v>
      </c>
      <c r="D513" s="96">
        <v>25037</v>
      </c>
      <c r="E513" s="107" t="str">
        <f t="shared" si="51"/>
        <v>22</v>
      </c>
      <c r="F513">
        <f t="shared" si="52"/>
        <v>3</v>
      </c>
      <c r="H513" t="str">
        <f t="shared" si="53"/>
        <v>Kommunikationer</v>
      </c>
      <c r="I513" t="str">
        <f t="shared" si="49"/>
        <v>19 Obemannad luftfart</v>
      </c>
      <c r="K513" t="str">
        <f t="shared" si="54"/>
        <v>Grundläggande betaltjänster</v>
      </c>
      <c r="L513">
        <f t="shared" si="55"/>
        <v>2.4027831094049903</v>
      </c>
      <c r="M513">
        <f t="shared" si="50"/>
        <v>0.20023192578374918</v>
      </c>
    </row>
    <row r="514" spans="1:13" x14ac:dyDescent="0.35">
      <c r="A514" t="s">
        <v>1544</v>
      </c>
      <c r="B514" s="95" t="s">
        <v>4</v>
      </c>
      <c r="C514" s="95" t="s">
        <v>1235</v>
      </c>
      <c r="D514" s="96">
        <v>67844</v>
      </c>
      <c r="E514" s="107" t="str">
        <f t="shared" si="51"/>
        <v>22</v>
      </c>
      <c r="F514">
        <f t="shared" si="52"/>
        <v>4</v>
      </c>
      <c r="H514" t="str">
        <f t="shared" si="53"/>
        <v>Kommunikationer</v>
      </c>
      <c r="I514" t="str">
        <f t="shared" si="49"/>
        <v>19 Obemannad luftfart</v>
      </c>
      <c r="K514" t="str">
        <f t="shared" si="54"/>
        <v>Informationsteknik och telekommunikation</v>
      </c>
      <c r="L514">
        <f t="shared" si="55"/>
        <v>6.5109404990403075</v>
      </c>
      <c r="M514">
        <f t="shared" si="50"/>
        <v>0.54257837492002559</v>
      </c>
    </row>
    <row r="515" spans="1:13" x14ac:dyDescent="0.35">
      <c r="A515" t="s">
        <v>1544</v>
      </c>
      <c r="B515" s="95" t="s">
        <v>4</v>
      </c>
      <c r="C515" s="95" t="s">
        <v>1236</v>
      </c>
      <c r="D515" s="96">
        <v>365414</v>
      </c>
      <c r="E515" s="107" t="str">
        <f t="shared" si="51"/>
        <v>22</v>
      </c>
      <c r="F515">
        <f t="shared" si="52"/>
        <v>5</v>
      </c>
      <c r="H515" t="str">
        <f t="shared" si="53"/>
        <v>Kommunikationer</v>
      </c>
      <c r="I515" t="str">
        <f t="shared" si="49"/>
        <v>19 Obemannad luftfart</v>
      </c>
      <c r="K515" t="str">
        <f t="shared" si="54"/>
        <v>Driftsäker och tillgänglig elektronisk kommunikation</v>
      </c>
      <c r="L515">
        <f t="shared" si="55"/>
        <v>35.068522072936659</v>
      </c>
      <c r="M515">
        <f t="shared" si="50"/>
        <v>2.9223768394113883</v>
      </c>
    </row>
    <row r="516" spans="1:13" x14ac:dyDescent="0.35">
      <c r="A516" t="s">
        <v>1544</v>
      </c>
      <c r="B516" s="95" t="s">
        <v>4</v>
      </c>
      <c r="C516" s="95" t="s">
        <v>1237</v>
      </c>
      <c r="D516" s="96">
        <v>171784</v>
      </c>
      <c r="E516" s="107" t="str">
        <f t="shared" si="51"/>
        <v>22</v>
      </c>
      <c r="F516">
        <f t="shared" si="52"/>
        <v>6</v>
      </c>
      <c r="H516" t="str">
        <f t="shared" si="53"/>
        <v>Kommunikationer</v>
      </c>
      <c r="I516" t="str">
        <f t="shared" si="49"/>
        <v>19 Obemannad luftfart</v>
      </c>
      <c r="K516" t="str">
        <f t="shared" si="54"/>
        <v>Myndigheten för digital förvaltning</v>
      </c>
      <c r="L516">
        <f t="shared" si="55"/>
        <v>16.485988483685222</v>
      </c>
      <c r="M516">
        <f t="shared" si="50"/>
        <v>1.3738323736404352</v>
      </c>
    </row>
    <row r="517" spans="1:13" x14ac:dyDescent="0.35">
      <c r="A517" t="s">
        <v>1544</v>
      </c>
      <c r="B517" s="93" t="s">
        <v>4</v>
      </c>
      <c r="C517" s="93" t="s">
        <v>1238</v>
      </c>
      <c r="D517" s="94">
        <v>213894</v>
      </c>
      <c r="E517" s="107" t="str">
        <f t="shared" si="51"/>
        <v>22</v>
      </c>
      <c r="F517">
        <f t="shared" si="52"/>
        <v>7</v>
      </c>
      <c r="G517" t="s">
        <v>1536</v>
      </c>
      <c r="H517" t="str">
        <f t="shared" si="53"/>
        <v>Kommunikationer</v>
      </c>
      <c r="I517" t="str">
        <f t="shared" si="49"/>
        <v>7 Digital förvaltning</v>
      </c>
      <c r="K517" t="str">
        <f t="shared" si="54"/>
        <v>Digital förvaltning</v>
      </c>
      <c r="L517">
        <f t="shared" si="55"/>
        <v>20.527255278310939</v>
      </c>
      <c r="M517">
        <f t="shared" si="50"/>
        <v>1.7106046065259115</v>
      </c>
    </row>
    <row r="518" spans="1:13" x14ac:dyDescent="0.35">
      <c r="A518" t="s">
        <v>1544</v>
      </c>
      <c r="B518" s="95" t="s">
        <v>135</v>
      </c>
      <c r="C518" s="95" t="s">
        <v>136</v>
      </c>
      <c r="D518" s="96">
        <v>23973181</v>
      </c>
      <c r="E518" s="107" t="str">
        <f t="shared" si="51"/>
        <v>23</v>
      </c>
      <c r="F518" t="str">
        <f t="shared" si="52"/>
        <v/>
      </c>
      <c r="H518" t="str">
        <f t="shared" si="53"/>
        <v>Areella näringar, landsbygd och livsmedel</v>
      </c>
      <c r="I518" t="str">
        <f t="shared" si="49"/>
        <v/>
      </c>
      <c r="K518" t="str">
        <f t="shared" si="54"/>
        <v>näringar, landsbygd och livsmedel</v>
      </c>
      <c r="L518">
        <f t="shared" si="55"/>
        <v>2300.6891554702497</v>
      </c>
      <c r="M518">
        <f t="shared" si="50"/>
        <v>191.72409628918749</v>
      </c>
    </row>
    <row r="519" spans="1:13" x14ac:dyDescent="0.35">
      <c r="A519" t="s">
        <v>1544</v>
      </c>
      <c r="B519" s="95" t="s">
        <v>4</v>
      </c>
      <c r="C519" s="95" t="s">
        <v>1239</v>
      </c>
      <c r="D519" s="96">
        <v>545123</v>
      </c>
      <c r="E519" s="107" t="str">
        <f t="shared" si="51"/>
        <v>23</v>
      </c>
      <c r="F519">
        <f t="shared" si="52"/>
        <v>1</v>
      </c>
      <c r="H519" t="str">
        <f t="shared" si="53"/>
        <v>Areella näringar, landsbygd och livsmedel</v>
      </c>
      <c r="I519" t="str">
        <f t="shared" si="49"/>
        <v>Areella näringar, landsbygd och livsmedel</v>
      </c>
      <c r="K519" t="str">
        <f t="shared" si="54"/>
        <v>Skogsstyrelsen</v>
      </c>
      <c r="L519">
        <f t="shared" si="55"/>
        <v>52.315067178502879</v>
      </c>
      <c r="M519">
        <f t="shared" si="50"/>
        <v>4.3595889315419063</v>
      </c>
    </row>
    <row r="520" spans="1:13" x14ac:dyDescent="0.35">
      <c r="A520" t="s">
        <v>1544</v>
      </c>
      <c r="B520" s="95" t="s">
        <v>4</v>
      </c>
      <c r="C520" s="95" t="s">
        <v>1240</v>
      </c>
      <c r="D520" s="96">
        <v>594373</v>
      </c>
      <c r="E520" s="107" t="str">
        <f t="shared" si="51"/>
        <v>23</v>
      </c>
      <c r="F520">
        <f t="shared" si="52"/>
        <v>2</v>
      </c>
      <c r="H520" t="str">
        <f t="shared" si="53"/>
        <v>Areella näringar, landsbygd och livsmedel</v>
      </c>
      <c r="I520" t="str">
        <f t="shared" si="49"/>
        <v>Areella näringar, landsbygd och livsmedel</v>
      </c>
      <c r="K520" t="str">
        <f t="shared" si="54"/>
        <v>Insatser för skogsbruket</v>
      </c>
      <c r="L520">
        <f t="shared" si="55"/>
        <v>57.041554702495205</v>
      </c>
      <c r="M520">
        <f t="shared" si="50"/>
        <v>4.7534628918746007</v>
      </c>
    </row>
    <row r="521" spans="1:13" x14ac:dyDescent="0.35">
      <c r="A521" t="s">
        <v>1544</v>
      </c>
      <c r="B521" s="95" t="s">
        <v>4</v>
      </c>
      <c r="C521" s="95" t="s">
        <v>1241</v>
      </c>
      <c r="D521" s="96">
        <v>191847</v>
      </c>
      <c r="E521" s="107" t="str">
        <f t="shared" si="51"/>
        <v>23</v>
      </c>
      <c r="F521">
        <f t="shared" si="52"/>
        <v>3</v>
      </c>
      <c r="H521" t="str">
        <f t="shared" si="53"/>
        <v>Areella näringar, landsbygd och livsmedel</v>
      </c>
      <c r="I521" t="str">
        <f t="shared" si="49"/>
        <v>Areella näringar, landsbygd och livsmedel</v>
      </c>
      <c r="K521" t="str">
        <f t="shared" si="54"/>
        <v>Statens veterinärmedicinska anstalt</v>
      </c>
      <c r="L521">
        <f t="shared" si="55"/>
        <v>18.411420345489443</v>
      </c>
      <c r="M521">
        <f t="shared" si="50"/>
        <v>1.534285028790787</v>
      </c>
    </row>
    <row r="522" spans="1:13" x14ac:dyDescent="0.35">
      <c r="A522" t="s">
        <v>1544</v>
      </c>
      <c r="B522" s="95" t="s">
        <v>4</v>
      </c>
      <c r="C522" s="95" t="s">
        <v>1242</v>
      </c>
      <c r="D522" s="96">
        <v>124496</v>
      </c>
      <c r="E522" s="107" t="str">
        <f t="shared" si="51"/>
        <v>23</v>
      </c>
      <c r="F522">
        <f t="shared" si="52"/>
        <v>4</v>
      </c>
      <c r="H522" t="str">
        <f t="shared" si="53"/>
        <v>Areella näringar, landsbygd och livsmedel</v>
      </c>
      <c r="I522" t="str">
        <f t="shared" si="49"/>
        <v>Areella näringar, landsbygd och livsmedel</v>
      </c>
      <c r="K522" t="str">
        <f t="shared" si="54"/>
        <v>Bidrag till veterinär fältverksamhet</v>
      </c>
      <c r="L522">
        <f t="shared" si="55"/>
        <v>11.947792706333972</v>
      </c>
      <c r="M522">
        <f t="shared" si="50"/>
        <v>0.99564939219449766</v>
      </c>
    </row>
    <row r="523" spans="1:13" x14ac:dyDescent="0.35">
      <c r="A523" t="s">
        <v>1544</v>
      </c>
      <c r="B523" s="95" t="s">
        <v>4</v>
      </c>
      <c r="C523" s="95" t="s">
        <v>1243</v>
      </c>
      <c r="D523" s="96">
        <v>9933</v>
      </c>
      <c r="E523" s="107" t="str">
        <f t="shared" si="51"/>
        <v>23</v>
      </c>
      <c r="F523">
        <f t="shared" si="52"/>
        <v>5</v>
      </c>
      <c r="H523" t="str">
        <f t="shared" si="53"/>
        <v>Areella näringar, landsbygd och livsmedel</v>
      </c>
      <c r="I523" t="str">
        <f t="shared" ref="I523:I583" si="56">IF(B523="",IF(G523="Sum",C523,IF(I522="",H523,I522)),"")</f>
        <v>Areella näringar, landsbygd och livsmedel</v>
      </c>
      <c r="K523" t="str">
        <f t="shared" si="54"/>
        <v>Djurhälsovård och djurskyddsfrämjande åtgärder</v>
      </c>
      <c r="L523">
        <f t="shared" si="55"/>
        <v>0.95326295585412668</v>
      </c>
      <c r="M523">
        <f t="shared" si="50"/>
        <v>7.9438579654510552E-2</v>
      </c>
    </row>
    <row r="524" spans="1:13" x14ac:dyDescent="0.35">
      <c r="A524" t="s">
        <v>1544</v>
      </c>
      <c r="B524" s="95" t="s">
        <v>4</v>
      </c>
      <c r="C524" s="95" t="s">
        <v>1244</v>
      </c>
      <c r="D524" s="96">
        <v>133349</v>
      </c>
      <c r="E524" s="107" t="str">
        <f t="shared" si="51"/>
        <v>23</v>
      </c>
      <c r="F524">
        <f t="shared" si="52"/>
        <v>6</v>
      </c>
      <c r="H524" t="str">
        <f t="shared" si="53"/>
        <v>Areella näringar, landsbygd och livsmedel</v>
      </c>
      <c r="I524" t="str">
        <f t="shared" si="56"/>
        <v>Areella näringar, landsbygd och livsmedel</v>
      </c>
      <c r="K524" t="str">
        <f t="shared" si="54"/>
        <v>Bekämpning av smittsamma djursjukdomar</v>
      </c>
      <c r="L524">
        <f t="shared" si="55"/>
        <v>12.797408829174664</v>
      </c>
      <c r="M524">
        <f t="shared" ref="M524:M587" si="57">L524/12</f>
        <v>1.0664507357645554</v>
      </c>
    </row>
    <row r="525" spans="1:13" x14ac:dyDescent="0.35">
      <c r="A525" t="s">
        <v>1544</v>
      </c>
      <c r="B525" s="95" t="s">
        <v>4</v>
      </c>
      <c r="C525" s="95" t="s">
        <v>1245</v>
      </c>
      <c r="D525" s="96">
        <v>67778</v>
      </c>
      <c r="E525" s="107" t="str">
        <f t="shared" ref="E525:E588" si="58">IF(B525="",E524,B525)</f>
        <v>23</v>
      </c>
      <c r="F525">
        <f t="shared" ref="F525:F588" si="59">IFERROR(LEFT(C525,FIND(" ",C525)-1)*1,"")</f>
        <v>7</v>
      </c>
      <c r="H525" t="str">
        <f t="shared" ref="H525:H588" si="60">IF(B525="",H524,C525)</f>
        <v>Areella näringar, landsbygd och livsmedel</v>
      </c>
      <c r="I525" t="str">
        <f t="shared" si="56"/>
        <v>Areella näringar, landsbygd och livsmedel</v>
      </c>
      <c r="K525" t="str">
        <f t="shared" ref="K525:K588" si="61">IFERROR(RIGHT(C525,LEN(C525)-FIND(" ",C525)),C525)</f>
        <v>Ersättningar för viltskador m.m.</v>
      </c>
      <c r="L525">
        <f t="shared" ref="L525:L588" si="62">D525/$L$3</f>
        <v>6.5046065259117078</v>
      </c>
      <c r="M525">
        <f t="shared" si="57"/>
        <v>0.54205054382597562</v>
      </c>
    </row>
    <row r="526" spans="1:13" x14ac:dyDescent="0.35">
      <c r="A526" t="s">
        <v>1544</v>
      </c>
      <c r="B526" s="95" t="s">
        <v>4</v>
      </c>
      <c r="C526" s="95" t="s">
        <v>1246</v>
      </c>
      <c r="D526" s="96">
        <v>744465</v>
      </c>
      <c r="E526" s="107" t="str">
        <f t="shared" si="58"/>
        <v>23</v>
      </c>
      <c r="F526">
        <f t="shared" si="59"/>
        <v>8</v>
      </c>
      <c r="H526" t="str">
        <f t="shared" si="60"/>
        <v>Areella näringar, landsbygd och livsmedel</v>
      </c>
      <c r="I526" t="str">
        <f t="shared" si="56"/>
        <v>Areella näringar, landsbygd och livsmedel</v>
      </c>
      <c r="K526" t="str">
        <f t="shared" si="61"/>
        <v>Statens jordbruksverk</v>
      </c>
      <c r="L526">
        <f t="shared" si="62"/>
        <v>71.4457773512476</v>
      </c>
      <c r="M526">
        <f t="shared" si="57"/>
        <v>5.9538147792706333</v>
      </c>
    </row>
    <row r="527" spans="1:13" x14ac:dyDescent="0.35">
      <c r="A527" t="s">
        <v>1544</v>
      </c>
      <c r="B527" s="95" t="s">
        <v>4</v>
      </c>
      <c r="C527" s="95" t="s">
        <v>1247</v>
      </c>
      <c r="D527" s="96">
        <v>15000</v>
      </c>
      <c r="E527" s="107" t="str">
        <f t="shared" si="58"/>
        <v>23</v>
      </c>
      <c r="F527">
        <f t="shared" si="59"/>
        <v>9</v>
      </c>
      <c r="H527" t="str">
        <f t="shared" si="60"/>
        <v>Areella näringar, landsbygd och livsmedel</v>
      </c>
      <c r="I527" t="str">
        <f t="shared" si="56"/>
        <v>Areella näringar, landsbygd och livsmedel</v>
      </c>
      <c r="K527" t="str">
        <f t="shared" si="61"/>
        <v>Bekämpning av växtskadegörare</v>
      </c>
      <c r="L527">
        <f t="shared" si="62"/>
        <v>1.4395393474088292</v>
      </c>
      <c r="M527">
        <f t="shared" si="57"/>
        <v>0.1199616122840691</v>
      </c>
    </row>
    <row r="528" spans="1:13" x14ac:dyDescent="0.35">
      <c r="A528" t="s">
        <v>1544</v>
      </c>
      <c r="B528" s="95" t="s">
        <v>4</v>
      </c>
      <c r="C528" s="95" t="s">
        <v>1248</v>
      </c>
      <c r="D528" s="96">
        <v>9640894</v>
      </c>
      <c r="E528" s="107" t="str">
        <f t="shared" si="58"/>
        <v>23</v>
      </c>
      <c r="F528">
        <f t="shared" si="59"/>
        <v>10</v>
      </c>
      <c r="H528" t="str">
        <f t="shared" si="60"/>
        <v>Areella näringar, landsbygd och livsmedel</v>
      </c>
      <c r="I528" t="str">
        <f t="shared" si="56"/>
        <v>Areella näringar, landsbygd och livsmedel</v>
      </c>
      <c r="K528" t="str">
        <f t="shared" si="61"/>
        <v>Gårdsstöd m.m.</v>
      </c>
      <c r="L528">
        <f t="shared" si="62"/>
        <v>925.22975047984642</v>
      </c>
      <c r="M528">
        <f t="shared" si="57"/>
        <v>77.102479206653868</v>
      </c>
    </row>
    <row r="529" spans="1:13" x14ac:dyDescent="0.35">
      <c r="A529" t="s">
        <v>1544</v>
      </c>
      <c r="B529" s="95" t="s">
        <v>4</v>
      </c>
      <c r="C529" s="95" t="s">
        <v>1249</v>
      </c>
      <c r="D529" s="96">
        <v>159000</v>
      </c>
      <c r="E529" s="107" t="str">
        <f t="shared" si="58"/>
        <v>23</v>
      </c>
      <c r="F529">
        <f t="shared" si="59"/>
        <v>11</v>
      </c>
      <c r="H529" t="str">
        <f t="shared" si="60"/>
        <v>Areella näringar, landsbygd och livsmedel</v>
      </c>
      <c r="I529" t="str">
        <f t="shared" si="56"/>
        <v>Areella näringar, landsbygd och livsmedel</v>
      </c>
      <c r="K529" t="str">
        <f t="shared" si="61"/>
        <v>Intervention för jordbruksprodukter m.m.</v>
      </c>
      <c r="L529">
        <f t="shared" si="62"/>
        <v>15.259117082533589</v>
      </c>
      <c r="M529">
        <f t="shared" si="57"/>
        <v>1.2715930902111323</v>
      </c>
    </row>
    <row r="530" spans="1:13" x14ac:dyDescent="0.35">
      <c r="A530" t="s">
        <v>1544</v>
      </c>
      <c r="B530" s="95" t="s">
        <v>4</v>
      </c>
      <c r="C530" s="95" t="s">
        <v>1580</v>
      </c>
      <c r="D530" s="96">
        <v>2800000</v>
      </c>
      <c r="E530" s="107" t="str">
        <f t="shared" si="58"/>
        <v>23</v>
      </c>
      <c r="F530">
        <f t="shared" si="59"/>
        <v>12</v>
      </c>
      <c r="H530" t="str">
        <f t="shared" si="60"/>
        <v>Areella näringar, landsbygd och livsmedel</v>
      </c>
      <c r="I530" t="str">
        <f t="shared" si="56"/>
        <v>Areella näringar, landsbygd och livsmedel</v>
      </c>
      <c r="K530" t="str">
        <f t="shared" si="61"/>
        <v>Nationell medfinansiering till den gemensamma jordbrukspolitiken 2023-2027</v>
      </c>
      <c r="L530">
        <f t="shared" si="62"/>
        <v>268.71401151631477</v>
      </c>
      <c r="M530">
        <f t="shared" si="57"/>
        <v>22.39283429302623</v>
      </c>
    </row>
    <row r="531" spans="1:13" x14ac:dyDescent="0.35">
      <c r="A531" t="s">
        <v>1544</v>
      </c>
      <c r="B531" s="95" t="s">
        <v>4</v>
      </c>
      <c r="C531" s="95" t="s">
        <v>1581</v>
      </c>
      <c r="D531" s="96">
        <v>1913900</v>
      </c>
      <c r="E531" s="107" t="str">
        <f t="shared" si="58"/>
        <v>23</v>
      </c>
      <c r="F531">
        <f t="shared" si="59"/>
        <v>13</v>
      </c>
      <c r="H531" t="str">
        <f t="shared" si="60"/>
        <v>Areella näringar, landsbygd och livsmedel</v>
      </c>
      <c r="I531" t="str">
        <f t="shared" si="56"/>
        <v>Areella näringar, landsbygd och livsmedel</v>
      </c>
      <c r="K531" t="str">
        <f t="shared" si="61"/>
        <v>Finansiering från EU-budgeten till den gemensamma jordbrukspolitikens andra pelare 2023-2027</v>
      </c>
      <c r="L531">
        <f t="shared" si="62"/>
        <v>183.67562380038387</v>
      </c>
      <c r="M531">
        <f t="shared" si="57"/>
        <v>15.306301983365323</v>
      </c>
    </row>
    <row r="532" spans="1:13" x14ac:dyDescent="0.35">
      <c r="A532" t="s">
        <v>1544</v>
      </c>
      <c r="B532" s="95" t="s">
        <v>4</v>
      </c>
      <c r="C532" s="95" t="s">
        <v>1252</v>
      </c>
      <c r="D532" s="96">
        <v>388770</v>
      </c>
      <c r="E532" s="107" t="str">
        <f t="shared" si="58"/>
        <v>23</v>
      </c>
      <c r="F532">
        <f t="shared" si="59"/>
        <v>14</v>
      </c>
      <c r="H532" t="str">
        <f t="shared" si="60"/>
        <v>Areella näringar, landsbygd och livsmedel</v>
      </c>
      <c r="I532" t="str">
        <f t="shared" si="56"/>
        <v>Areella näringar, landsbygd och livsmedel</v>
      </c>
      <c r="K532" t="str">
        <f t="shared" si="61"/>
        <v>Livsmedelsverket</v>
      </c>
      <c r="L532">
        <f t="shared" si="62"/>
        <v>37.309980806142036</v>
      </c>
      <c r="M532">
        <f t="shared" si="57"/>
        <v>3.1091650671785032</v>
      </c>
    </row>
    <row r="533" spans="1:13" x14ac:dyDescent="0.35">
      <c r="A533" t="s">
        <v>1544</v>
      </c>
      <c r="B533" s="95" t="s">
        <v>4</v>
      </c>
      <c r="C533" s="95" t="s">
        <v>1253</v>
      </c>
      <c r="D533" s="96">
        <v>166160</v>
      </c>
      <c r="E533" s="107" t="str">
        <f t="shared" si="58"/>
        <v>23</v>
      </c>
      <c r="F533">
        <f t="shared" si="59"/>
        <v>15</v>
      </c>
      <c r="H533" t="str">
        <f t="shared" si="60"/>
        <v>Areella näringar, landsbygd och livsmedel</v>
      </c>
      <c r="I533" t="str">
        <f t="shared" si="56"/>
        <v>Areella näringar, landsbygd och livsmedel</v>
      </c>
      <c r="K533" t="str">
        <f t="shared" si="61"/>
        <v>Konkurrenskraftig livsmedelssektor</v>
      </c>
      <c r="L533">
        <f t="shared" si="62"/>
        <v>15.946257197696736</v>
      </c>
      <c r="M533">
        <f t="shared" si="57"/>
        <v>1.3288547664747281</v>
      </c>
    </row>
    <row r="534" spans="1:13" x14ac:dyDescent="0.35">
      <c r="A534" t="s">
        <v>1544</v>
      </c>
      <c r="B534" s="95" t="s">
        <v>4</v>
      </c>
      <c r="C534" s="95" t="s">
        <v>1254</v>
      </c>
      <c r="D534" s="96">
        <v>46913</v>
      </c>
      <c r="E534" s="107" t="str">
        <f t="shared" si="58"/>
        <v>23</v>
      </c>
      <c r="F534">
        <f t="shared" si="59"/>
        <v>16</v>
      </c>
      <c r="H534" t="str">
        <f t="shared" si="60"/>
        <v>Areella näringar, landsbygd och livsmedel</v>
      </c>
      <c r="I534" t="str">
        <f t="shared" si="56"/>
        <v>Areella näringar, landsbygd och livsmedel</v>
      </c>
      <c r="K534" t="str">
        <f t="shared" si="61"/>
        <v>Bidrag till vissa internationella organisationer m.m.</v>
      </c>
      <c r="L534">
        <f t="shared" si="62"/>
        <v>4.5022072936660269</v>
      </c>
      <c r="M534">
        <f t="shared" si="57"/>
        <v>0.37518394113883557</v>
      </c>
    </row>
    <row r="535" spans="1:13" x14ac:dyDescent="0.35">
      <c r="A535" t="s">
        <v>1544</v>
      </c>
      <c r="B535" s="95" t="s">
        <v>4</v>
      </c>
      <c r="C535" s="95" t="s">
        <v>1255</v>
      </c>
      <c r="D535" s="96">
        <v>1553187</v>
      </c>
      <c r="E535" s="107" t="str">
        <f t="shared" si="58"/>
        <v>23</v>
      </c>
      <c r="F535">
        <f t="shared" si="59"/>
        <v>17</v>
      </c>
      <c r="H535" t="str">
        <f t="shared" si="60"/>
        <v>Areella näringar, landsbygd och livsmedel</v>
      </c>
      <c r="I535" t="str">
        <f t="shared" si="56"/>
        <v>Areella näringar, landsbygd och livsmedel</v>
      </c>
      <c r="K535" t="str">
        <f t="shared" si="61"/>
        <v>Åtgärder för landsbygdens miljö och struktur</v>
      </c>
      <c r="L535">
        <f t="shared" si="62"/>
        <v>149.05825335892516</v>
      </c>
      <c r="M535">
        <f t="shared" si="57"/>
        <v>12.421521113243763</v>
      </c>
    </row>
    <row r="536" spans="1:13" x14ac:dyDescent="0.35">
      <c r="A536" t="s">
        <v>1544</v>
      </c>
      <c r="B536" s="95" t="s">
        <v>4</v>
      </c>
      <c r="C536" s="95" t="s">
        <v>1256</v>
      </c>
      <c r="D536" s="96">
        <v>1108862</v>
      </c>
      <c r="E536" s="107" t="str">
        <f t="shared" si="58"/>
        <v>23</v>
      </c>
      <c r="F536">
        <f t="shared" si="59"/>
        <v>18</v>
      </c>
      <c r="H536" t="str">
        <f t="shared" si="60"/>
        <v>Areella näringar, landsbygd och livsmedel</v>
      </c>
      <c r="I536" t="str">
        <f t="shared" si="56"/>
        <v>Areella näringar, landsbygd och livsmedel</v>
      </c>
      <c r="K536" t="str">
        <f t="shared" si="61"/>
        <v>Från EU-budgeten finansierade åtgärder för landsbygdens miljö och struktur</v>
      </c>
      <c r="L536">
        <f t="shared" si="62"/>
        <v>106.41669865642994</v>
      </c>
      <c r="M536">
        <f t="shared" si="57"/>
        <v>8.8680582213691626</v>
      </c>
    </row>
    <row r="537" spans="1:13" x14ac:dyDescent="0.35">
      <c r="A537" t="s">
        <v>1544</v>
      </c>
      <c r="B537" s="95" t="s">
        <v>4</v>
      </c>
      <c r="C537" s="95" t="s">
        <v>1257</v>
      </c>
      <c r="D537" s="96">
        <v>29830</v>
      </c>
      <c r="E537" s="107" t="str">
        <f t="shared" si="58"/>
        <v>23</v>
      </c>
      <c r="F537">
        <f t="shared" si="59"/>
        <v>19</v>
      </c>
      <c r="H537" t="str">
        <f t="shared" si="60"/>
        <v>Areella näringar, landsbygd och livsmedel</v>
      </c>
      <c r="I537" t="str">
        <f t="shared" si="56"/>
        <v>Areella näringar, landsbygd och livsmedel</v>
      </c>
      <c r="K537" t="str">
        <f t="shared" si="61"/>
        <v>Miljöförbättrande åtgärder i jordbruket</v>
      </c>
      <c r="L537">
        <f t="shared" si="62"/>
        <v>2.862763915547025</v>
      </c>
      <c r="M537">
        <f t="shared" si="57"/>
        <v>0.23856365962891876</v>
      </c>
    </row>
    <row r="538" spans="1:13" x14ac:dyDescent="0.35">
      <c r="A538" t="s">
        <v>1544</v>
      </c>
      <c r="B538" s="95" t="s">
        <v>4</v>
      </c>
      <c r="C538" s="95" t="s">
        <v>1258</v>
      </c>
      <c r="D538" s="96">
        <v>24116</v>
      </c>
      <c r="E538" s="107" t="str">
        <f t="shared" si="58"/>
        <v>23</v>
      </c>
      <c r="F538">
        <f t="shared" si="59"/>
        <v>20</v>
      </c>
      <c r="H538" t="str">
        <f t="shared" si="60"/>
        <v>Areella näringar, landsbygd och livsmedel</v>
      </c>
      <c r="I538" t="str">
        <f t="shared" si="56"/>
        <v>Areella näringar, landsbygd och livsmedel</v>
      </c>
      <c r="K538" t="str">
        <f t="shared" si="61"/>
        <v>Stöd till jordbrukets rationalisering m.m.</v>
      </c>
      <c r="L538">
        <f t="shared" si="62"/>
        <v>2.3143953934740882</v>
      </c>
      <c r="M538">
        <f t="shared" si="57"/>
        <v>0.19286628278950735</v>
      </c>
    </row>
    <row r="539" spans="1:13" x14ac:dyDescent="0.35">
      <c r="A539" t="s">
        <v>1544</v>
      </c>
      <c r="B539" s="95" t="s">
        <v>4</v>
      </c>
      <c r="C539" s="95" t="s">
        <v>1259</v>
      </c>
      <c r="D539" s="96">
        <v>1529</v>
      </c>
      <c r="E539" s="107" t="str">
        <f t="shared" si="58"/>
        <v>23</v>
      </c>
      <c r="F539">
        <f t="shared" si="59"/>
        <v>21</v>
      </c>
      <c r="H539" t="str">
        <f t="shared" si="60"/>
        <v>Areella näringar, landsbygd och livsmedel</v>
      </c>
      <c r="I539" t="str">
        <f t="shared" si="56"/>
        <v>Areella näringar, landsbygd och livsmedel</v>
      </c>
      <c r="K539" t="str">
        <f t="shared" si="61"/>
        <v>Åtgärder på fjällägenheter</v>
      </c>
      <c r="L539">
        <f t="shared" si="62"/>
        <v>0.14673704414587332</v>
      </c>
      <c r="M539">
        <f t="shared" si="57"/>
        <v>1.222808701215611E-2</v>
      </c>
    </row>
    <row r="540" spans="1:13" x14ac:dyDescent="0.35">
      <c r="A540" t="s">
        <v>1544</v>
      </c>
      <c r="B540" s="95" t="s">
        <v>4</v>
      </c>
      <c r="C540" s="95" t="s">
        <v>1260</v>
      </c>
      <c r="D540" s="96">
        <v>135915</v>
      </c>
      <c r="E540" s="107" t="str">
        <f t="shared" si="58"/>
        <v>23</v>
      </c>
      <c r="F540">
        <f t="shared" si="59"/>
        <v>22</v>
      </c>
      <c r="H540" t="str">
        <f t="shared" si="60"/>
        <v>Areella näringar, landsbygd och livsmedel</v>
      </c>
      <c r="I540" t="str">
        <f t="shared" si="56"/>
        <v>Areella näringar, landsbygd och livsmedel</v>
      </c>
      <c r="K540" t="str">
        <f t="shared" si="61"/>
        <v>Främjande av rennäringen m.m.</v>
      </c>
      <c r="L540">
        <f t="shared" si="62"/>
        <v>13.043666026871401</v>
      </c>
      <c r="M540">
        <f t="shared" si="57"/>
        <v>1.0869721689059502</v>
      </c>
    </row>
    <row r="541" spans="1:13" x14ac:dyDescent="0.35">
      <c r="A541" t="s">
        <v>1544</v>
      </c>
      <c r="B541" s="95" t="s">
        <v>4</v>
      </c>
      <c r="C541" s="95" t="s">
        <v>1261</v>
      </c>
      <c r="D541" s="96">
        <v>2240063</v>
      </c>
      <c r="E541" s="107" t="str">
        <f t="shared" si="58"/>
        <v>23</v>
      </c>
      <c r="F541">
        <f t="shared" si="59"/>
        <v>23</v>
      </c>
      <c r="H541" t="str">
        <f t="shared" si="60"/>
        <v>Areella näringar, landsbygd och livsmedel</v>
      </c>
      <c r="I541" t="str">
        <f t="shared" si="56"/>
        <v>Areella näringar, landsbygd och livsmedel</v>
      </c>
      <c r="K541" t="str">
        <f t="shared" si="61"/>
        <v>Sveriges lantbruksuniversitet</v>
      </c>
      <c r="L541">
        <f t="shared" si="62"/>
        <v>214.97725527831093</v>
      </c>
      <c r="M541">
        <f t="shared" si="57"/>
        <v>17.914771273192578</v>
      </c>
    </row>
    <row r="542" spans="1:13" ht="21.5" x14ac:dyDescent="0.35">
      <c r="A542" t="s">
        <v>1544</v>
      </c>
      <c r="B542" s="95" t="s">
        <v>4</v>
      </c>
      <c r="C542" s="95" t="s">
        <v>1262</v>
      </c>
      <c r="D542" s="96">
        <v>738664</v>
      </c>
      <c r="E542" s="107" t="str">
        <f t="shared" si="58"/>
        <v>23</v>
      </c>
      <c r="F542">
        <f t="shared" si="59"/>
        <v>24</v>
      </c>
      <c r="H542" t="str">
        <f t="shared" si="60"/>
        <v>Areella näringar, landsbygd och livsmedel</v>
      </c>
      <c r="I542" t="str">
        <f t="shared" si="56"/>
        <v>Areella näringar, landsbygd och livsmedel</v>
      </c>
      <c r="K542" t="str">
        <f t="shared" si="61"/>
        <v>Forskningsrådet för miljö, areella näringar och samhällsbyggande: Forskning och samfinansierad forskning</v>
      </c>
      <c r="L542">
        <f t="shared" si="62"/>
        <v>70.889059500959689</v>
      </c>
      <c r="M542">
        <f t="shared" si="57"/>
        <v>5.9074216250799738</v>
      </c>
    </row>
    <row r="543" spans="1:13" x14ac:dyDescent="0.35">
      <c r="A543" t="s">
        <v>1544</v>
      </c>
      <c r="B543" s="95" t="s">
        <v>4</v>
      </c>
      <c r="C543" s="95" t="s">
        <v>1263</v>
      </c>
      <c r="D543" s="96">
        <v>1177</v>
      </c>
      <c r="E543" s="107" t="str">
        <f t="shared" si="58"/>
        <v>23</v>
      </c>
      <c r="F543">
        <f t="shared" si="59"/>
        <v>25</v>
      </c>
      <c r="H543" t="str">
        <f t="shared" si="60"/>
        <v>Areella näringar, landsbygd och livsmedel</v>
      </c>
      <c r="I543" t="str">
        <f t="shared" si="56"/>
        <v>Areella näringar, landsbygd och livsmedel</v>
      </c>
      <c r="K543" t="str">
        <f t="shared" si="61"/>
        <v>Bidrag till Skogs- och lantbruksakademien</v>
      </c>
      <c r="L543">
        <f t="shared" si="62"/>
        <v>0.11295585412667947</v>
      </c>
      <c r="M543">
        <f t="shared" si="57"/>
        <v>9.4129878438899556E-3</v>
      </c>
    </row>
    <row r="544" spans="1:13" x14ac:dyDescent="0.35">
      <c r="A544" t="s">
        <v>1544</v>
      </c>
      <c r="B544" s="95" t="s">
        <v>4</v>
      </c>
      <c r="C544" s="95" t="s">
        <v>1582</v>
      </c>
      <c r="D544" s="96">
        <v>179837</v>
      </c>
      <c r="E544" s="107" t="str">
        <f t="shared" si="58"/>
        <v>23</v>
      </c>
      <c r="F544">
        <f t="shared" si="59"/>
        <v>26</v>
      </c>
      <c r="H544" t="str">
        <f t="shared" si="60"/>
        <v>Areella näringar, landsbygd och livsmedel</v>
      </c>
      <c r="I544" t="str">
        <f t="shared" si="56"/>
        <v>Areella näringar, landsbygd och livsmedel</v>
      </c>
      <c r="K544" t="str">
        <f t="shared" si="61"/>
        <v>Slakterikontroll</v>
      </c>
      <c r="L544">
        <f t="shared" si="62"/>
        <v>17.258829174664108</v>
      </c>
      <c r="M544">
        <f t="shared" si="57"/>
        <v>1.4382357645553423</v>
      </c>
    </row>
    <row r="545" spans="1:13" x14ac:dyDescent="0.35">
      <c r="A545" t="s">
        <v>1544</v>
      </c>
      <c r="B545" s="95" t="s">
        <v>4</v>
      </c>
      <c r="C545" s="95" t="s">
        <v>1265</v>
      </c>
      <c r="D545" s="96">
        <v>58000</v>
      </c>
      <c r="E545" s="107" t="str">
        <f t="shared" si="58"/>
        <v>23</v>
      </c>
      <c r="F545">
        <f t="shared" si="59"/>
        <v>27</v>
      </c>
      <c r="H545" t="str">
        <f t="shared" si="60"/>
        <v>Areella näringar, landsbygd och livsmedel</v>
      </c>
      <c r="I545" t="str">
        <f t="shared" si="56"/>
        <v>Areella näringar, landsbygd och livsmedel</v>
      </c>
      <c r="K545" t="str">
        <f t="shared" si="61"/>
        <v>Åtgärder för beredskap inom livsmedels- och dricksvattenområdet</v>
      </c>
      <c r="L545">
        <f t="shared" si="62"/>
        <v>5.5662188099808061</v>
      </c>
      <c r="M545">
        <f t="shared" si="57"/>
        <v>0.46385156749840051</v>
      </c>
    </row>
    <row r="546" spans="1:13" x14ac:dyDescent="0.35">
      <c r="A546" t="s">
        <v>1544</v>
      </c>
      <c r="B546" s="95" t="s">
        <v>4</v>
      </c>
      <c r="C546" s="95" t="s">
        <v>1266</v>
      </c>
      <c r="D546" s="96">
        <v>164000</v>
      </c>
      <c r="E546" s="107" t="str">
        <f t="shared" si="58"/>
        <v>23</v>
      </c>
      <c r="F546">
        <f t="shared" si="59"/>
        <v>28</v>
      </c>
      <c r="H546" t="str">
        <f t="shared" si="60"/>
        <v>Areella näringar, landsbygd och livsmedel</v>
      </c>
      <c r="I546" t="str">
        <f t="shared" si="56"/>
        <v>Areella näringar, landsbygd och livsmedel</v>
      </c>
      <c r="K546" t="str">
        <f t="shared" si="61"/>
        <v>Stödåtgärder för fiske och vattenbruk 2021–2027</v>
      </c>
      <c r="L546">
        <f t="shared" si="62"/>
        <v>15.738963531669866</v>
      </c>
      <c r="M546">
        <f t="shared" si="57"/>
        <v>1.3115802943058221</v>
      </c>
    </row>
    <row r="547" spans="1:13" x14ac:dyDescent="0.35">
      <c r="A547" t="s">
        <v>1544</v>
      </c>
      <c r="B547" s="95" t="s">
        <v>4</v>
      </c>
      <c r="C547" s="95" t="s">
        <v>1267</v>
      </c>
      <c r="D547" s="96">
        <v>196000</v>
      </c>
      <c r="E547" s="107" t="str">
        <f t="shared" si="58"/>
        <v>23</v>
      </c>
      <c r="F547">
        <f t="shared" si="59"/>
        <v>29</v>
      </c>
      <c r="H547" t="str">
        <f t="shared" si="60"/>
        <v>Areella näringar, landsbygd och livsmedel</v>
      </c>
      <c r="I547" t="str">
        <f t="shared" si="56"/>
        <v>Areella näringar, landsbygd och livsmedel</v>
      </c>
      <c r="K547" t="str">
        <f t="shared" si="61"/>
        <v>Från EU-budgeten finansierade stödåtgärder för fiske och vattenbruk 2021–2027</v>
      </c>
      <c r="L547">
        <f t="shared" si="62"/>
        <v>18.809980806142036</v>
      </c>
      <c r="M547">
        <f t="shared" si="57"/>
        <v>1.5674984005118364</v>
      </c>
    </row>
    <row r="548" spans="1:13" x14ac:dyDescent="0.35">
      <c r="A548" t="s">
        <v>1544</v>
      </c>
      <c r="B548" s="95" t="s">
        <v>141</v>
      </c>
      <c r="C548" s="95" t="s">
        <v>142</v>
      </c>
      <c r="D548" s="96">
        <v>9552305</v>
      </c>
      <c r="E548" s="107" t="str">
        <f t="shared" si="58"/>
        <v>24</v>
      </c>
      <c r="F548" t="str">
        <f t="shared" si="59"/>
        <v/>
      </c>
      <c r="H548" t="str">
        <f t="shared" si="60"/>
        <v>Näringsliv</v>
      </c>
      <c r="I548" t="str">
        <f t="shared" si="56"/>
        <v/>
      </c>
      <c r="K548" t="str">
        <f t="shared" si="61"/>
        <v>Näringsliv</v>
      </c>
      <c r="L548">
        <f t="shared" si="62"/>
        <v>916.72792706333973</v>
      </c>
      <c r="M548">
        <f t="shared" si="57"/>
        <v>76.393993921944983</v>
      </c>
    </row>
    <row r="549" spans="1:13" x14ac:dyDescent="0.35">
      <c r="A549" t="s">
        <v>1544</v>
      </c>
      <c r="B549" s="93" t="s">
        <v>4</v>
      </c>
      <c r="C549" s="93" t="s">
        <v>1268</v>
      </c>
      <c r="D549" s="94">
        <v>8783998</v>
      </c>
      <c r="E549" s="107" t="str">
        <f t="shared" si="58"/>
        <v>24</v>
      </c>
      <c r="F549">
        <f t="shared" si="59"/>
        <v>1</v>
      </c>
      <c r="G549" t="s">
        <v>1536</v>
      </c>
      <c r="H549" t="str">
        <f t="shared" si="60"/>
        <v>Näringsliv</v>
      </c>
      <c r="I549" t="str">
        <f t="shared" si="56"/>
        <v>1 Näringspolitik</v>
      </c>
      <c r="K549" t="str">
        <f t="shared" si="61"/>
        <v>Näringspolitik</v>
      </c>
      <c r="L549">
        <f t="shared" si="62"/>
        <v>842.9940499040307</v>
      </c>
      <c r="M549">
        <f t="shared" si="57"/>
        <v>70.249504158669225</v>
      </c>
    </row>
    <row r="550" spans="1:13" x14ac:dyDescent="0.35">
      <c r="A550" t="s">
        <v>1544</v>
      </c>
      <c r="B550" s="93" t="s">
        <v>4</v>
      </c>
      <c r="C550" s="93" t="s">
        <v>1269</v>
      </c>
      <c r="D550" s="94">
        <v>286753</v>
      </c>
      <c r="E550" s="107" t="str">
        <f t="shared" si="58"/>
        <v>24</v>
      </c>
      <c r="F550">
        <f t="shared" si="59"/>
        <v>1</v>
      </c>
      <c r="G550" t="s">
        <v>1536</v>
      </c>
      <c r="H550" t="str">
        <f t="shared" si="60"/>
        <v>Näringsliv</v>
      </c>
      <c r="I550" t="str">
        <f t="shared" si="56"/>
        <v>1 Verket för innovationssystem</v>
      </c>
      <c r="K550" t="str">
        <f t="shared" si="61"/>
        <v>Verket för innovationssystem</v>
      </c>
      <c r="L550">
        <f t="shared" si="62"/>
        <v>27.519481765834932</v>
      </c>
      <c r="M550">
        <f t="shared" si="57"/>
        <v>2.293290147152911</v>
      </c>
    </row>
    <row r="551" spans="1:13" x14ac:dyDescent="0.35">
      <c r="A551" t="s">
        <v>1544</v>
      </c>
      <c r="B551" s="95" t="s">
        <v>4</v>
      </c>
      <c r="C551" s="95" t="s">
        <v>1270</v>
      </c>
      <c r="D551" s="96">
        <v>3462255</v>
      </c>
      <c r="E551" s="107" t="str">
        <f t="shared" si="58"/>
        <v>24</v>
      </c>
      <c r="F551">
        <f t="shared" si="59"/>
        <v>2</v>
      </c>
      <c r="H551" t="str">
        <f t="shared" si="60"/>
        <v>Näringsliv</v>
      </c>
      <c r="I551" t="str">
        <f t="shared" si="56"/>
        <v>1 Verket för innovationssystem</v>
      </c>
      <c r="K551" t="str">
        <f t="shared" si="61"/>
        <v>Verket för innovationssystem: Forskning och utveckling</v>
      </c>
      <c r="L551">
        <f t="shared" si="62"/>
        <v>332.27015355086371</v>
      </c>
      <c r="M551">
        <f t="shared" si="57"/>
        <v>27.689179462571975</v>
      </c>
    </row>
    <row r="552" spans="1:13" x14ac:dyDescent="0.35">
      <c r="A552" t="s">
        <v>1544</v>
      </c>
      <c r="B552" s="95" t="s">
        <v>4</v>
      </c>
      <c r="C552" s="95" t="s">
        <v>1271</v>
      </c>
      <c r="D552" s="96">
        <v>834268</v>
      </c>
      <c r="E552" s="107" t="str">
        <f t="shared" si="58"/>
        <v>24</v>
      </c>
      <c r="F552">
        <f t="shared" si="59"/>
        <v>3</v>
      </c>
      <c r="H552" t="str">
        <f t="shared" si="60"/>
        <v>Näringsliv</v>
      </c>
      <c r="I552" t="str">
        <f t="shared" si="56"/>
        <v>1 Verket för innovationssystem</v>
      </c>
      <c r="K552" t="str">
        <f t="shared" si="61"/>
        <v>Institutens strategiska kompetensmedel</v>
      </c>
      <c r="L552">
        <f t="shared" si="62"/>
        <v>80.064107485604609</v>
      </c>
      <c r="M552">
        <f t="shared" si="57"/>
        <v>6.6720089571337171</v>
      </c>
    </row>
    <row r="553" spans="1:13" x14ac:dyDescent="0.35">
      <c r="A553" t="s">
        <v>1544</v>
      </c>
      <c r="B553" s="95" t="s">
        <v>4</v>
      </c>
      <c r="C553" s="95" t="s">
        <v>1272</v>
      </c>
      <c r="D553" s="96">
        <v>458702</v>
      </c>
      <c r="E553" s="107" t="str">
        <f t="shared" si="58"/>
        <v>24</v>
      </c>
      <c r="F553">
        <f t="shared" si="59"/>
        <v>4</v>
      </c>
      <c r="H553" t="str">
        <f t="shared" si="60"/>
        <v>Näringsliv</v>
      </c>
      <c r="I553" t="str">
        <f t="shared" si="56"/>
        <v>1 Verket för innovationssystem</v>
      </c>
      <c r="K553" t="str">
        <f t="shared" si="61"/>
        <v>Tillväxtverket</v>
      </c>
      <c r="L553">
        <f t="shared" si="62"/>
        <v>44.021305182341649</v>
      </c>
      <c r="M553">
        <f t="shared" si="57"/>
        <v>3.6684420985284709</v>
      </c>
    </row>
    <row r="554" spans="1:13" x14ac:dyDescent="0.35">
      <c r="A554" t="s">
        <v>1544</v>
      </c>
      <c r="B554" s="95" t="s">
        <v>4</v>
      </c>
      <c r="C554" s="95" t="s">
        <v>1273</v>
      </c>
      <c r="D554" s="96">
        <v>402942</v>
      </c>
      <c r="E554" s="107" t="str">
        <f t="shared" si="58"/>
        <v>24</v>
      </c>
      <c r="F554">
        <f t="shared" si="59"/>
        <v>5</v>
      </c>
      <c r="H554" t="str">
        <f t="shared" si="60"/>
        <v>Näringsliv</v>
      </c>
      <c r="I554" t="str">
        <f t="shared" si="56"/>
        <v>1 Verket för innovationssystem</v>
      </c>
      <c r="K554" t="str">
        <f t="shared" si="61"/>
        <v>Näringslivsutveckling</v>
      </c>
      <c r="L554">
        <f t="shared" si="62"/>
        <v>38.670057581573893</v>
      </c>
      <c r="M554">
        <f t="shared" si="57"/>
        <v>3.2225047984644912</v>
      </c>
    </row>
    <row r="555" spans="1:13" x14ac:dyDescent="0.35">
      <c r="A555" t="s">
        <v>1544</v>
      </c>
      <c r="B555" s="95" t="s">
        <v>4</v>
      </c>
      <c r="C555" s="95" t="s">
        <v>1274</v>
      </c>
      <c r="D555" s="96">
        <v>72826</v>
      </c>
      <c r="E555" s="107" t="str">
        <f t="shared" si="58"/>
        <v>24</v>
      </c>
      <c r="F555">
        <f t="shared" si="59"/>
        <v>6</v>
      </c>
      <c r="H555" t="str">
        <f t="shared" si="60"/>
        <v>Näringsliv</v>
      </c>
      <c r="I555" t="str">
        <f t="shared" si="56"/>
        <v>1 Verket för innovationssystem</v>
      </c>
      <c r="K555" t="str">
        <f t="shared" si="61"/>
        <v>Myndigheten för tillväxtpolitiska utvärderingar och analyser</v>
      </c>
      <c r="L555">
        <f t="shared" si="62"/>
        <v>6.9890595009596925</v>
      </c>
      <c r="M555">
        <f t="shared" si="57"/>
        <v>0.58242162507997441</v>
      </c>
    </row>
    <row r="556" spans="1:13" x14ac:dyDescent="0.35">
      <c r="A556" t="s">
        <v>1544</v>
      </c>
      <c r="B556" s="95" t="s">
        <v>4</v>
      </c>
      <c r="C556" s="95" t="s">
        <v>1522</v>
      </c>
      <c r="D556" s="96">
        <v>104613</v>
      </c>
      <c r="E556" s="107" t="str">
        <f t="shared" si="58"/>
        <v>24</v>
      </c>
      <c r="F556">
        <f t="shared" si="59"/>
        <v>7</v>
      </c>
      <c r="H556" t="str">
        <f t="shared" si="60"/>
        <v>Näringsliv</v>
      </c>
      <c r="I556" t="str">
        <f t="shared" si="56"/>
        <v>1 Verket för innovationssystem</v>
      </c>
      <c r="K556" t="str">
        <f t="shared" si="61"/>
        <v>Turismfrämjande</v>
      </c>
      <c r="L556">
        <f t="shared" si="62"/>
        <v>10.039635316698657</v>
      </c>
      <c r="M556">
        <f t="shared" si="57"/>
        <v>0.8366362763915548</v>
      </c>
    </row>
    <row r="557" spans="1:13" x14ac:dyDescent="0.35">
      <c r="A557" t="s">
        <v>1544</v>
      </c>
      <c r="B557" s="95" t="s">
        <v>4</v>
      </c>
      <c r="C557" s="95" t="s">
        <v>1276</v>
      </c>
      <c r="D557" s="96">
        <v>377081</v>
      </c>
      <c r="E557" s="107" t="str">
        <f t="shared" si="58"/>
        <v>24</v>
      </c>
      <c r="F557">
        <f t="shared" si="59"/>
        <v>8</v>
      </c>
      <c r="H557" t="str">
        <f t="shared" si="60"/>
        <v>Näringsliv</v>
      </c>
      <c r="I557" t="str">
        <f t="shared" si="56"/>
        <v>1 Verket för innovationssystem</v>
      </c>
      <c r="K557" t="str">
        <f t="shared" si="61"/>
        <v>Sveriges geologiska undersökning</v>
      </c>
      <c r="L557">
        <f t="shared" si="62"/>
        <v>36.188195777351247</v>
      </c>
      <c r="M557">
        <f t="shared" si="57"/>
        <v>3.0156829814459374</v>
      </c>
    </row>
    <row r="558" spans="1:13" x14ac:dyDescent="0.35">
      <c r="A558" t="s">
        <v>1544</v>
      </c>
      <c r="B558" s="95" t="s">
        <v>4</v>
      </c>
      <c r="C558" s="95" t="s">
        <v>1277</v>
      </c>
      <c r="D558" s="96">
        <v>5923</v>
      </c>
      <c r="E558" s="107" t="str">
        <f t="shared" si="58"/>
        <v>24</v>
      </c>
      <c r="F558">
        <f t="shared" si="59"/>
        <v>9</v>
      </c>
      <c r="H558" t="str">
        <f t="shared" si="60"/>
        <v>Näringsliv</v>
      </c>
      <c r="I558" t="str">
        <f t="shared" si="56"/>
        <v>1 Verket för innovationssystem</v>
      </c>
      <c r="K558" t="str">
        <f t="shared" si="61"/>
        <v>Geovetenskaplig forskning</v>
      </c>
      <c r="L558">
        <f t="shared" si="62"/>
        <v>0.56842610364683299</v>
      </c>
      <c r="M558">
        <f t="shared" si="57"/>
        <v>4.7368841970569418E-2</v>
      </c>
    </row>
    <row r="559" spans="1:13" x14ac:dyDescent="0.35">
      <c r="A559" t="s">
        <v>1544</v>
      </c>
      <c r="B559" s="95" t="s">
        <v>4</v>
      </c>
      <c r="C559" s="95" t="s">
        <v>1278</v>
      </c>
      <c r="D559" s="96">
        <v>14000</v>
      </c>
      <c r="E559" s="107" t="str">
        <f t="shared" si="58"/>
        <v>24</v>
      </c>
      <c r="F559">
        <f t="shared" si="59"/>
        <v>10</v>
      </c>
      <c r="H559" t="str">
        <f t="shared" si="60"/>
        <v>Näringsliv</v>
      </c>
      <c r="I559" t="str">
        <f t="shared" si="56"/>
        <v>1 Verket för innovationssystem</v>
      </c>
      <c r="K559" t="str">
        <f t="shared" si="61"/>
        <v>Miljösäkring av oljelagringsanläggningar</v>
      </c>
      <c r="L559">
        <f t="shared" si="62"/>
        <v>1.3435700575815739</v>
      </c>
      <c r="M559">
        <f t="shared" si="57"/>
        <v>0.11196417146513116</v>
      </c>
    </row>
    <row r="560" spans="1:13" x14ac:dyDescent="0.35">
      <c r="A560" t="s">
        <v>1544</v>
      </c>
      <c r="B560" s="95" t="s">
        <v>4</v>
      </c>
      <c r="C560" s="95" t="s">
        <v>1279</v>
      </c>
      <c r="D560" s="96">
        <v>124581</v>
      </c>
      <c r="E560" s="107" t="str">
        <f t="shared" si="58"/>
        <v>24</v>
      </c>
      <c r="F560">
        <f t="shared" si="59"/>
        <v>11</v>
      </c>
      <c r="H560" t="str">
        <f t="shared" si="60"/>
        <v>Näringsliv</v>
      </c>
      <c r="I560" t="str">
        <f t="shared" si="56"/>
        <v>1 Verket för innovationssystem</v>
      </c>
      <c r="K560" t="str">
        <f t="shared" si="61"/>
        <v>Bolagsverket</v>
      </c>
      <c r="L560">
        <f t="shared" si="62"/>
        <v>11.955950095969289</v>
      </c>
      <c r="M560">
        <f t="shared" si="57"/>
        <v>0.99632917466410742</v>
      </c>
    </row>
    <row r="561" spans="1:13" x14ac:dyDescent="0.35">
      <c r="A561" t="s">
        <v>1544</v>
      </c>
      <c r="B561" s="95" t="s">
        <v>4</v>
      </c>
      <c r="C561" s="95" t="s">
        <v>1280</v>
      </c>
      <c r="D561" s="96">
        <v>8327</v>
      </c>
      <c r="E561" s="107" t="str">
        <f t="shared" si="58"/>
        <v>24</v>
      </c>
      <c r="F561">
        <f t="shared" si="59"/>
        <v>12</v>
      </c>
      <c r="H561" t="str">
        <f t="shared" si="60"/>
        <v>Näringsliv</v>
      </c>
      <c r="I561" t="str">
        <f t="shared" si="56"/>
        <v>1 Verket för innovationssystem</v>
      </c>
      <c r="K561" t="str">
        <f t="shared" si="61"/>
        <v>Bidrag till Kungl. Ingenjörsvetenskapsakademien</v>
      </c>
      <c r="L561">
        <f t="shared" si="62"/>
        <v>0.79913627639155471</v>
      </c>
      <c r="M561">
        <f t="shared" si="57"/>
        <v>6.6594689699296231E-2</v>
      </c>
    </row>
    <row r="562" spans="1:13" x14ac:dyDescent="0.35">
      <c r="A562" t="s">
        <v>1544</v>
      </c>
      <c r="B562" s="95" t="s">
        <v>4</v>
      </c>
      <c r="C562" s="95" t="s">
        <v>1281</v>
      </c>
      <c r="D562" s="96">
        <v>208313</v>
      </c>
      <c r="E562" s="107" t="str">
        <f t="shared" si="58"/>
        <v>24</v>
      </c>
      <c r="F562">
        <f t="shared" si="59"/>
        <v>13</v>
      </c>
      <c r="H562" t="str">
        <f t="shared" si="60"/>
        <v>Näringsliv</v>
      </c>
      <c r="I562" t="str">
        <f t="shared" si="56"/>
        <v>1 Verket för innovationssystem</v>
      </c>
      <c r="K562" t="str">
        <f t="shared" si="61"/>
        <v>Konkurrensverket</v>
      </c>
      <c r="L562">
        <f t="shared" si="62"/>
        <v>19.991650671785028</v>
      </c>
      <c r="M562">
        <f t="shared" si="57"/>
        <v>1.665970889315419</v>
      </c>
    </row>
    <row r="563" spans="1:13" x14ac:dyDescent="0.35">
      <c r="A563" t="s">
        <v>1544</v>
      </c>
      <c r="B563" s="95" t="s">
        <v>4</v>
      </c>
      <c r="C563" s="95" t="s">
        <v>1282</v>
      </c>
      <c r="D563" s="96">
        <v>10804</v>
      </c>
      <c r="E563" s="107" t="str">
        <f t="shared" si="58"/>
        <v>24</v>
      </c>
      <c r="F563">
        <f t="shared" si="59"/>
        <v>14</v>
      </c>
      <c r="H563" t="str">
        <f t="shared" si="60"/>
        <v>Näringsliv</v>
      </c>
      <c r="I563" t="str">
        <f t="shared" si="56"/>
        <v>1 Verket för innovationssystem</v>
      </c>
      <c r="K563" t="str">
        <f t="shared" si="61"/>
        <v>Konkurrensforskning</v>
      </c>
      <c r="L563">
        <f t="shared" si="62"/>
        <v>1.0368522072936661</v>
      </c>
      <c r="M563">
        <f t="shared" si="57"/>
        <v>8.6404350607805505E-2</v>
      </c>
    </row>
    <row r="564" spans="1:13" x14ac:dyDescent="0.35">
      <c r="A564" t="s">
        <v>1544</v>
      </c>
      <c r="B564" s="95" t="s">
        <v>4</v>
      </c>
      <c r="C564" s="95" t="s">
        <v>1283</v>
      </c>
      <c r="D564" s="96">
        <v>39910</v>
      </c>
      <c r="E564" s="107" t="str">
        <f t="shared" si="58"/>
        <v>24</v>
      </c>
      <c r="F564">
        <f t="shared" si="59"/>
        <v>15</v>
      </c>
      <c r="H564" t="str">
        <f t="shared" si="60"/>
        <v>Näringsliv</v>
      </c>
      <c r="I564" t="str">
        <f t="shared" si="56"/>
        <v>1 Verket för innovationssystem</v>
      </c>
      <c r="K564" t="str">
        <f t="shared" si="61"/>
        <v>Upprustning och drift av Göta kanal</v>
      </c>
      <c r="L564">
        <f t="shared" si="62"/>
        <v>3.830134357005758</v>
      </c>
      <c r="M564">
        <f t="shared" si="57"/>
        <v>0.31917786308381318</v>
      </c>
    </row>
    <row r="565" spans="1:13" x14ac:dyDescent="0.35">
      <c r="A565" t="s">
        <v>1544</v>
      </c>
      <c r="B565" s="95" t="s">
        <v>4</v>
      </c>
      <c r="C565" s="95" t="s">
        <v>1284</v>
      </c>
      <c r="D565" s="96">
        <v>40850</v>
      </c>
      <c r="E565" s="107" t="str">
        <f t="shared" si="58"/>
        <v>24</v>
      </c>
      <c r="F565">
        <f t="shared" si="59"/>
        <v>16</v>
      </c>
      <c r="H565" t="str">
        <f t="shared" si="60"/>
        <v>Näringsliv</v>
      </c>
      <c r="I565" t="str">
        <f t="shared" si="56"/>
        <v>1 Verket för innovationssystem</v>
      </c>
      <c r="K565" t="str">
        <f t="shared" si="61"/>
        <v>Omstrukturering och genomlysning av statligt ägda företag</v>
      </c>
      <c r="L565">
        <f t="shared" si="62"/>
        <v>3.920345489443378</v>
      </c>
      <c r="M565">
        <f t="shared" si="57"/>
        <v>0.32669545745361483</v>
      </c>
    </row>
    <row r="566" spans="1:13" x14ac:dyDescent="0.35">
      <c r="A566" t="s">
        <v>1544</v>
      </c>
      <c r="B566" s="95" t="s">
        <v>4</v>
      </c>
      <c r="C566" s="95" t="s">
        <v>1285</v>
      </c>
      <c r="D566" s="96">
        <v>173000</v>
      </c>
      <c r="E566" s="107" t="str">
        <f t="shared" si="58"/>
        <v>24</v>
      </c>
      <c r="F566">
        <f t="shared" si="59"/>
        <v>17</v>
      </c>
      <c r="H566" t="str">
        <f t="shared" si="60"/>
        <v>Näringsliv</v>
      </c>
      <c r="I566" t="str">
        <f t="shared" si="56"/>
        <v>1 Verket för innovationssystem</v>
      </c>
      <c r="K566" t="str">
        <f t="shared" si="61"/>
        <v>Kapitalinsatser i statligt ägda företag</v>
      </c>
      <c r="L566">
        <f t="shared" si="62"/>
        <v>16.602687140115162</v>
      </c>
      <c r="M566">
        <f t="shared" si="57"/>
        <v>1.3835572616762635</v>
      </c>
    </row>
    <row r="567" spans="1:13" x14ac:dyDescent="0.35">
      <c r="A567" t="s">
        <v>1544</v>
      </c>
      <c r="B567" s="95" t="s">
        <v>4</v>
      </c>
      <c r="C567" s="95" t="s">
        <v>1286</v>
      </c>
      <c r="D567" s="96">
        <v>16860</v>
      </c>
      <c r="E567" s="107" t="str">
        <f t="shared" si="58"/>
        <v>24</v>
      </c>
      <c r="F567">
        <f t="shared" si="59"/>
        <v>18</v>
      </c>
      <c r="H567" t="str">
        <f t="shared" si="60"/>
        <v>Näringsliv</v>
      </c>
      <c r="I567" t="str">
        <f t="shared" si="56"/>
        <v>1 Verket för innovationssystem</v>
      </c>
      <c r="K567" t="str">
        <f t="shared" si="61"/>
        <v>Avgifter till vissa internationella organisationer</v>
      </c>
      <c r="L567">
        <f t="shared" si="62"/>
        <v>1.618042226487524</v>
      </c>
      <c r="M567">
        <f t="shared" si="57"/>
        <v>0.13483685220729366</v>
      </c>
    </row>
    <row r="568" spans="1:13" x14ac:dyDescent="0.35">
      <c r="A568" t="s">
        <v>1544</v>
      </c>
      <c r="B568" s="95" t="s">
        <v>4</v>
      </c>
      <c r="C568" s="95" t="s">
        <v>1287</v>
      </c>
      <c r="D568" s="96">
        <v>18000</v>
      </c>
      <c r="E568" s="107" t="str">
        <f t="shared" si="58"/>
        <v>24</v>
      </c>
      <c r="F568">
        <f t="shared" si="59"/>
        <v>19</v>
      </c>
      <c r="H568" t="str">
        <f t="shared" si="60"/>
        <v>Näringsliv</v>
      </c>
      <c r="I568" t="str">
        <f t="shared" si="56"/>
        <v>1 Verket för innovationssystem</v>
      </c>
      <c r="K568" t="str">
        <f t="shared" si="61"/>
        <v>Finansiering av rättegångskostnader</v>
      </c>
      <c r="L568">
        <f t="shared" si="62"/>
        <v>1.727447216890595</v>
      </c>
      <c r="M568">
        <f t="shared" si="57"/>
        <v>0.14395393474088292</v>
      </c>
    </row>
    <row r="569" spans="1:13" x14ac:dyDescent="0.35">
      <c r="A569" t="s">
        <v>1544</v>
      </c>
      <c r="B569" s="95" t="s">
        <v>4</v>
      </c>
      <c r="C569" s="95" t="s">
        <v>1288</v>
      </c>
      <c r="D569" s="96">
        <v>679472</v>
      </c>
      <c r="E569" s="107" t="str">
        <f t="shared" si="58"/>
        <v>24</v>
      </c>
      <c r="F569">
        <f t="shared" si="59"/>
        <v>20</v>
      </c>
      <c r="H569" t="str">
        <f t="shared" si="60"/>
        <v>Näringsliv</v>
      </c>
      <c r="I569" t="str">
        <f t="shared" si="56"/>
        <v>1 Verket för innovationssystem</v>
      </c>
      <c r="K569" t="str">
        <f t="shared" si="61"/>
        <v>Bidrag till företagsutveckling och innovation</v>
      </c>
      <c r="L569">
        <f t="shared" si="62"/>
        <v>65.208445297504795</v>
      </c>
      <c r="M569">
        <f t="shared" si="57"/>
        <v>5.4340371081253993</v>
      </c>
    </row>
    <row r="570" spans="1:13" x14ac:dyDescent="0.35">
      <c r="A570" t="s">
        <v>1544</v>
      </c>
      <c r="B570" s="95" t="s">
        <v>4</v>
      </c>
      <c r="C570" s="95" t="s">
        <v>1289</v>
      </c>
      <c r="D570" s="96">
        <v>345518</v>
      </c>
      <c r="E570" s="107" t="str">
        <f t="shared" si="58"/>
        <v>24</v>
      </c>
      <c r="F570">
        <f t="shared" si="59"/>
        <v>21</v>
      </c>
      <c r="H570" t="str">
        <f t="shared" si="60"/>
        <v>Näringsliv</v>
      </c>
      <c r="I570" t="str">
        <f t="shared" si="56"/>
        <v>1 Verket för innovationssystem</v>
      </c>
      <c r="K570" t="str">
        <f t="shared" si="61"/>
        <v>Patent- och registreringsverket</v>
      </c>
      <c r="L570">
        <f t="shared" si="62"/>
        <v>33.159117082533591</v>
      </c>
      <c r="M570">
        <f t="shared" si="57"/>
        <v>2.7632597568777992</v>
      </c>
    </row>
    <row r="571" spans="1:13" x14ac:dyDescent="0.35">
      <c r="A571" t="s">
        <v>1544</v>
      </c>
      <c r="B571" s="95" t="s">
        <v>4</v>
      </c>
      <c r="C571" s="95" t="s">
        <v>1290</v>
      </c>
      <c r="D571" s="96">
        <v>365000</v>
      </c>
      <c r="E571" s="107" t="str">
        <f t="shared" si="58"/>
        <v>24</v>
      </c>
      <c r="F571">
        <f t="shared" si="59"/>
        <v>22</v>
      </c>
      <c r="H571" t="str">
        <f t="shared" si="60"/>
        <v>Näringsliv</v>
      </c>
      <c r="I571" t="str">
        <f t="shared" si="56"/>
        <v>1 Verket för innovationssystem</v>
      </c>
      <c r="K571" t="str">
        <f t="shared" si="61"/>
        <v>Stöd vid korttidsarbete</v>
      </c>
      <c r="L571">
        <f t="shared" si="62"/>
        <v>35.028790786948178</v>
      </c>
      <c r="M571">
        <f t="shared" si="57"/>
        <v>2.9190658989123484</v>
      </c>
    </row>
    <row r="572" spans="1:13" x14ac:dyDescent="0.35">
      <c r="A572" t="s">
        <v>1544</v>
      </c>
      <c r="B572" s="95" t="s">
        <v>4</v>
      </c>
      <c r="C572" s="95" t="s">
        <v>1291</v>
      </c>
      <c r="D572" s="96">
        <v>234000</v>
      </c>
      <c r="E572" s="107" t="str">
        <f t="shared" si="58"/>
        <v>24</v>
      </c>
      <c r="F572">
        <f t="shared" si="59"/>
        <v>23</v>
      </c>
      <c r="H572" t="str">
        <f t="shared" si="60"/>
        <v>Näringsliv</v>
      </c>
      <c r="I572" t="str">
        <f t="shared" si="56"/>
        <v>1 Verket för innovationssystem</v>
      </c>
      <c r="K572" t="str">
        <f t="shared" si="61"/>
        <v>Brexitjusteringsreserven</v>
      </c>
      <c r="L572">
        <f t="shared" si="62"/>
        <v>22.456813819577736</v>
      </c>
      <c r="M572">
        <f t="shared" si="57"/>
        <v>1.8714011516314779</v>
      </c>
    </row>
    <row r="573" spans="1:13" x14ac:dyDescent="0.35">
      <c r="A573" t="s">
        <v>1544</v>
      </c>
      <c r="B573" s="95" t="s">
        <v>4</v>
      </c>
      <c r="C573" s="95" t="s">
        <v>1523</v>
      </c>
      <c r="D573" s="96">
        <v>500000</v>
      </c>
      <c r="E573" s="107" t="str">
        <f t="shared" si="58"/>
        <v>24</v>
      </c>
      <c r="F573">
        <f t="shared" si="59"/>
        <v>24</v>
      </c>
      <c r="H573" t="str">
        <f t="shared" si="60"/>
        <v>Näringsliv</v>
      </c>
      <c r="I573" t="str">
        <f t="shared" si="56"/>
        <v>1 Verket för innovationssystem</v>
      </c>
      <c r="K573" t="str">
        <f t="shared" si="61"/>
        <v>Elstöd</v>
      </c>
      <c r="L573">
        <f t="shared" si="62"/>
        <v>47.984644913627641</v>
      </c>
      <c r="M573">
        <f t="shared" si="57"/>
        <v>3.9987204094689699</v>
      </c>
    </row>
    <row r="574" spans="1:13" x14ac:dyDescent="0.35">
      <c r="A574" t="s">
        <v>1544</v>
      </c>
      <c r="B574" s="95" t="s">
        <v>4</v>
      </c>
      <c r="C574" s="95" t="s">
        <v>1292</v>
      </c>
      <c r="D574" s="96">
        <v>768307</v>
      </c>
      <c r="E574" s="107" t="str">
        <f t="shared" si="58"/>
        <v>24</v>
      </c>
      <c r="F574">
        <f t="shared" si="59"/>
        <v>2</v>
      </c>
      <c r="H574" t="str">
        <f t="shared" si="60"/>
        <v>Näringsliv</v>
      </c>
      <c r="I574" t="str">
        <f t="shared" si="56"/>
        <v>1 Verket för innovationssystem</v>
      </c>
      <c r="K574" t="str">
        <f t="shared" si="61"/>
        <v>Utrikeshandel, export- och investeringsfrämjande</v>
      </c>
      <c r="L574">
        <f t="shared" si="62"/>
        <v>73.733877159309017</v>
      </c>
      <c r="M574">
        <f t="shared" si="57"/>
        <v>6.1444897632757511</v>
      </c>
    </row>
    <row r="575" spans="1:13" x14ac:dyDescent="0.35">
      <c r="A575" t="s">
        <v>1544</v>
      </c>
      <c r="B575" s="93" t="s">
        <v>4</v>
      </c>
      <c r="C575" s="93" t="s">
        <v>1293</v>
      </c>
      <c r="D575" s="94">
        <v>26760</v>
      </c>
      <c r="E575" s="107" t="str">
        <f t="shared" si="58"/>
        <v>24</v>
      </c>
      <c r="F575">
        <f t="shared" si="59"/>
        <v>1</v>
      </c>
      <c r="G575" t="s">
        <v>1536</v>
      </c>
      <c r="H575" t="str">
        <f t="shared" si="60"/>
        <v>Näringsliv</v>
      </c>
      <c r="I575" t="str">
        <f t="shared" si="56"/>
        <v>1 Styrelsen för ackreditering och teknisk kontroll: Myndighetsverksamhet</v>
      </c>
      <c r="K575" t="str">
        <f t="shared" si="61"/>
        <v>Styrelsen för ackreditering och teknisk kontroll: Myndighetsverksamhet</v>
      </c>
      <c r="L575">
        <f t="shared" si="62"/>
        <v>2.568138195777351</v>
      </c>
      <c r="M575">
        <f t="shared" si="57"/>
        <v>0.21401151631477924</v>
      </c>
    </row>
    <row r="576" spans="1:13" x14ac:dyDescent="0.35">
      <c r="A576" t="s">
        <v>1544</v>
      </c>
      <c r="B576" s="95" t="s">
        <v>4</v>
      </c>
      <c r="C576" s="95" t="s">
        <v>1294</v>
      </c>
      <c r="D576" s="96">
        <v>105055</v>
      </c>
      <c r="E576" s="107" t="str">
        <f t="shared" si="58"/>
        <v>24</v>
      </c>
      <c r="F576">
        <f t="shared" si="59"/>
        <v>2</v>
      </c>
      <c r="H576" t="str">
        <f t="shared" si="60"/>
        <v>Näringsliv</v>
      </c>
      <c r="I576" t="str">
        <f t="shared" si="56"/>
        <v>1 Styrelsen för ackreditering och teknisk kontroll: Myndighetsverksamhet</v>
      </c>
      <c r="K576" t="str">
        <f t="shared" si="61"/>
        <v>Kommerskollegium</v>
      </c>
      <c r="L576">
        <f t="shared" si="62"/>
        <v>10.082053742802303</v>
      </c>
      <c r="M576">
        <f t="shared" si="57"/>
        <v>0.84017114523352532</v>
      </c>
    </row>
    <row r="577" spans="1:13" x14ac:dyDescent="0.35">
      <c r="A577" t="s">
        <v>1544</v>
      </c>
      <c r="B577" s="95" t="s">
        <v>4</v>
      </c>
      <c r="C577" s="95" t="s">
        <v>1295</v>
      </c>
      <c r="D577" s="96">
        <v>402367</v>
      </c>
      <c r="E577" s="107" t="str">
        <f t="shared" si="58"/>
        <v>24</v>
      </c>
      <c r="F577">
        <f t="shared" si="59"/>
        <v>3</v>
      </c>
      <c r="H577" t="str">
        <f t="shared" si="60"/>
        <v>Näringsliv</v>
      </c>
      <c r="I577" t="str">
        <f t="shared" si="56"/>
        <v>1 Styrelsen för ackreditering och teknisk kontroll: Myndighetsverksamhet</v>
      </c>
      <c r="K577" t="str">
        <f t="shared" si="61"/>
        <v>Exportfrämjande verksamhet</v>
      </c>
      <c r="L577">
        <f t="shared" si="62"/>
        <v>38.614875239923222</v>
      </c>
      <c r="M577">
        <f t="shared" si="57"/>
        <v>3.2179062699936019</v>
      </c>
    </row>
    <row r="578" spans="1:13" x14ac:dyDescent="0.35">
      <c r="A578" t="s">
        <v>1544</v>
      </c>
      <c r="B578" s="95" t="s">
        <v>4</v>
      </c>
      <c r="C578" s="95" t="s">
        <v>1296</v>
      </c>
      <c r="D578" s="96">
        <v>77772</v>
      </c>
      <c r="E578" s="107" t="str">
        <f t="shared" si="58"/>
        <v>24</v>
      </c>
      <c r="F578">
        <f t="shared" si="59"/>
        <v>4</v>
      </c>
      <c r="H578" t="str">
        <f t="shared" si="60"/>
        <v>Näringsliv</v>
      </c>
      <c r="I578" t="str">
        <f t="shared" si="56"/>
        <v>1 Styrelsen för ackreditering och teknisk kontroll: Myndighetsverksamhet</v>
      </c>
      <c r="K578" t="str">
        <f t="shared" si="61"/>
        <v>Investeringsfrämjande</v>
      </c>
      <c r="L578">
        <f t="shared" si="62"/>
        <v>7.4637236084452976</v>
      </c>
      <c r="M578">
        <f t="shared" si="57"/>
        <v>0.6219769673704415</v>
      </c>
    </row>
    <row r="579" spans="1:13" x14ac:dyDescent="0.35">
      <c r="A579" t="s">
        <v>1544</v>
      </c>
      <c r="B579" s="95" t="s">
        <v>4</v>
      </c>
      <c r="C579" s="95" t="s">
        <v>1297</v>
      </c>
      <c r="D579" s="96">
        <v>25017</v>
      </c>
      <c r="E579" s="107" t="str">
        <f t="shared" si="58"/>
        <v>24</v>
      </c>
      <c r="F579">
        <f t="shared" si="59"/>
        <v>5</v>
      </c>
      <c r="H579" t="str">
        <f t="shared" si="60"/>
        <v>Näringsliv</v>
      </c>
      <c r="I579" t="str">
        <f t="shared" si="56"/>
        <v>1 Styrelsen för ackreditering och teknisk kontroll: Myndighetsverksamhet</v>
      </c>
      <c r="K579" t="str">
        <f t="shared" si="61"/>
        <v>Avgifter till internationella handelsorganisationer</v>
      </c>
      <c r="L579">
        <f t="shared" si="62"/>
        <v>2.4008637236084454</v>
      </c>
      <c r="M579">
        <f t="shared" si="57"/>
        <v>0.20007197696737045</v>
      </c>
    </row>
    <row r="580" spans="1:13" x14ac:dyDescent="0.35">
      <c r="A580" t="s">
        <v>1544</v>
      </c>
      <c r="B580" s="95" t="s">
        <v>4</v>
      </c>
      <c r="C580" s="95" t="s">
        <v>1298</v>
      </c>
      <c r="D580" s="96">
        <v>31336</v>
      </c>
      <c r="E580" s="107" t="str">
        <f t="shared" si="58"/>
        <v>24</v>
      </c>
      <c r="F580">
        <f t="shared" si="59"/>
        <v>6</v>
      </c>
      <c r="H580" t="str">
        <f t="shared" si="60"/>
        <v>Näringsliv</v>
      </c>
      <c r="I580" t="str">
        <f t="shared" si="56"/>
        <v>1 Styrelsen för ackreditering och teknisk kontroll: Myndighetsverksamhet</v>
      </c>
      <c r="K580" t="str">
        <f t="shared" si="61"/>
        <v>Bidrag till standardiseringen</v>
      </c>
      <c r="L580">
        <f t="shared" si="62"/>
        <v>3.0072936660268712</v>
      </c>
      <c r="M580">
        <f t="shared" si="57"/>
        <v>0.25060780550223927</v>
      </c>
    </row>
    <row r="581" spans="1:13" x14ac:dyDescent="0.35">
      <c r="A581" t="s">
        <v>1544</v>
      </c>
      <c r="B581" s="95" t="s">
        <v>4</v>
      </c>
      <c r="C581" s="95" t="s">
        <v>1299</v>
      </c>
      <c r="D581" s="96">
        <v>100000</v>
      </c>
      <c r="E581" s="107" t="str">
        <f t="shared" si="58"/>
        <v>24</v>
      </c>
      <c r="F581">
        <f t="shared" si="59"/>
        <v>7</v>
      </c>
      <c r="H581" t="str">
        <f t="shared" si="60"/>
        <v>Näringsliv</v>
      </c>
      <c r="I581" t="str">
        <f t="shared" si="56"/>
        <v>1 Styrelsen för ackreditering och teknisk kontroll: Myndighetsverksamhet</v>
      </c>
      <c r="K581" t="str">
        <f t="shared" si="61"/>
        <v>AB Svensk Exportkredits statsstödda exportkreditgivning</v>
      </c>
      <c r="L581">
        <f t="shared" si="62"/>
        <v>9.5969289827255277</v>
      </c>
      <c r="M581">
        <f t="shared" si="57"/>
        <v>0.79974408189379398</v>
      </c>
    </row>
    <row r="582" spans="1:13" x14ac:dyDescent="0.35">
      <c r="A582" t="s">
        <v>1544</v>
      </c>
      <c r="B582" s="95" t="s">
        <v>1524</v>
      </c>
      <c r="C582" s="95" t="s">
        <v>1300</v>
      </c>
      <c r="D582" s="96">
        <v>174280270</v>
      </c>
      <c r="E582" s="107" t="str">
        <f t="shared" si="58"/>
        <v>25</v>
      </c>
      <c r="F582" t="str">
        <f t="shared" si="59"/>
        <v/>
      </c>
      <c r="H582" t="str">
        <f t="shared" si="60"/>
        <v>Allmänna bidrag till kommuner</v>
      </c>
      <c r="I582" t="str">
        <f t="shared" si="56"/>
        <v/>
      </c>
      <c r="K582" t="str">
        <f t="shared" si="61"/>
        <v>bidrag till kommuner</v>
      </c>
      <c r="L582">
        <f t="shared" si="62"/>
        <v>16725.553742802302</v>
      </c>
      <c r="M582">
        <f t="shared" si="57"/>
        <v>1393.7961452335251</v>
      </c>
    </row>
    <row r="583" spans="1:13" x14ac:dyDescent="0.35">
      <c r="A583" t="s">
        <v>1544</v>
      </c>
      <c r="B583" s="93" t="s">
        <v>4</v>
      </c>
      <c r="C583" s="93" t="s">
        <v>1301</v>
      </c>
      <c r="D583" s="94">
        <v>167870852</v>
      </c>
      <c r="E583" s="107" t="str">
        <f t="shared" si="58"/>
        <v>25</v>
      </c>
      <c r="F583">
        <f t="shared" si="59"/>
        <v>1</v>
      </c>
      <c r="G583" t="s">
        <v>1536</v>
      </c>
      <c r="H583" t="str">
        <f t="shared" si="60"/>
        <v>Allmänna bidrag till kommuner</v>
      </c>
      <c r="I583" t="str">
        <f t="shared" si="56"/>
        <v>1 Kommunalekonomisk utjämning</v>
      </c>
      <c r="K583" t="str">
        <f t="shared" si="61"/>
        <v>Kommunalekonomisk utjämning</v>
      </c>
      <c r="L583">
        <f t="shared" si="62"/>
        <v>16110.446449136276</v>
      </c>
      <c r="M583">
        <f t="shared" si="57"/>
        <v>1342.5372040946897</v>
      </c>
    </row>
    <row r="584" spans="1:13" x14ac:dyDescent="0.35">
      <c r="A584" t="s">
        <v>1544</v>
      </c>
      <c r="B584" s="95" t="s">
        <v>4</v>
      </c>
      <c r="C584" s="95" t="s">
        <v>1302</v>
      </c>
      <c r="D584" s="96">
        <v>5727268</v>
      </c>
      <c r="E584" s="107" t="str">
        <f t="shared" si="58"/>
        <v>25</v>
      </c>
      <c r="F584">
        <f t="shared" si="59"/>
        <v>2</v>
      </c>
      <c r="H584" t="str">
        <f t="shared" si="60"/>
        <v>Allmänna bidrag till kommuner</v>
      </c>
      <c r="I584" t="str">
        <f>IF(B584="",IF(G584="Sum",C584,IF(I583="",H584,I583)),"")</f>
        <v>1 Kommunalekonomisk utjämning</v>
      </c>
      <c r="K584" t="str">
        <f t="shared" si="61"/>
        <v>Utjämningsbidrag för LSS-kostnader</v>
      </c>
      <c r="L584">
        <f t="shared" si="62"/>
        <v>549.64184261036473</v>
      </c>
      <c r="M584">
        <f t="shared" si="57"/>
        <v>45.803486884197063</v>
      </c>
    </row>
    <row r="585" spans="1:13" x14ac:dyDescent="0.35">
      <c r="A585" t="s">
        <v>1544</v>
      </c>
      <c r="B585" s="95" t="s">
        <v>4</v>
      </c>
      <c r="C585" s="95" t="s">
        <v>1303</v>
      </c>
      <c r="D585" s="96">
        <v>7150</v>
      </c>
      <c r="E585" s="107" t="str">
        <f t="shared" si="58"/>
        <v>25</v>
      </c>
      <c r="F585">
        <f t="shared" si="59"/>
        <v>3</v>
      </c>
      <c r="H585" t="str">
        <f t="shared" si="60"/>
        <v>Allmänna bidrag till kommuner</v>
      </c>
      <c r="I585" t="str">
        <f t="shared" ref="I585:I595" si="63">IF(B585="",IF(G585="Sum",C585,IF(I584="",H585,I584)),"")</f>
        <v>1 Kommunalekonomisk utjämning</v>
      </c>
      <c r="K585" t="str">
        <f t="shared" si="61"/>
        <v>Bidrag till kommunalekonomiska organisationer</v>
      </c>
      <c r="L585">
        <f t="shared" si="62"/>
        <v>0.68618042226487519</v>
      </c>
      <c r="M585">
        <f t="shared" si="57"/>
        <v>5.7181701855406268E-2</v>
      </c>
    </row>
    <row r="586" spans="1:13" x14ac:dyDescent="0.35">
      <c r="A586" t="s">
        <v>1544</v>
      </c>
      <c r="B586" s="95" t="s">
        <v>4</v>
      </c>
      <c r="C586" s="95" t="s">
        <v>1304</v>
      </c>
      <c r="D586" s="96">
        <v>375000</v>
      </c>
      <c r="E586" s="107" t="str">
        <f t="shared" si="58"/>
        <v>25</v>
      </c>
      <c r="F586">
        <f t="shared" si="59"/>
        <v>4</v>
      </c>
      <c r="H586" t="str">
        <f t="shared" si="60"/>
        <v>Allmänna bidrag till kommuner</v>
      </c>
      <c r="I586" t="str">
        <f t="shared" si="63"/>
        <v>1 Kommunalekonomisk utjämning</v>
      </c>
      <c r="K586" t="str">
        <f t="shared" si="61"/>
        <v>Tillfälligt stöd till enskilda kommuner och regioner</v>
      </c>
      <c r="L586">
        <f t="shared" si="62"/>
        <v>35.988483685220729</v>
      </c>
      <c r="M586">
        <f t="shared" si="57"/>
        <v>2.9990403071017275</v>
      </c>
    </row>
    <row r="587" spans="1:13" x14ac:dyDescent="0.35">
      <c r="A587" t="s">
        <v>1544</v>
      </c>
      <c r="B587" s="95" t="s">
        <v>4</v>
      </c>
      <c r="C587" s="95" t="s">
        <v>1305</v>
      </c>
      <c r="D587" s="96">
        <v>300000</v>
      </c>
      <c r="E587" s="107" t="str">
        <f t="shared" si="58"/>
        <v>25</v>
      </c>
      <c r="F587">
        <f t="shared" si="59"/>
        <v>5</v>
      </c>
      <c r="H587" t="str">
        <f t="shared" si="60"/>
        <v>Allmänna bidrag till kommuner</v>
      </c>
      <c r="I587" t="str">
        <f t="shared" si="63"/>
        <v>1 Kommunalekonomisk utjämning</v>
      </c>
      <c r="K587" t="str">
        <f t="shared" si="61"/>
        <v>Medel till befolkningsmässigt mindre kommuner</v>
      </c>
      <c r="L587">
        <f t="shared" si="62"/>
        <v>28.790786948176585</v>
      </c>
      <c r="M587">
        <f t="shared" si="57"/>
        <v>2.3992322456813819</v>
      </c>
    </row>
    <row r="588" spans="1:13" x14ac:dyDescent="0.35">
      <c r="A588" t="s">
        <v>1544</v>
      </c>
      <c r="B588" s="95" t="s">
        <v>1525</v>
      </c>
      <c r="C588" s="95" t="s">
        <v>1306</v>
      </c>
      <c r="D588" s="96">
        <v>20455200</v>
      </c>
      <c r="E588" s="107" t="str">
        <f t="shared" si="58"/>
        <v>26</v>
      </c>
      <c r="F588" t="str">
        <f t="shared" si="59"/>
        <v/>
      </c>
      <c r="H588" t="str">
        <f t="shared" si="60"/>
        <v>Statsskuldsräntor m.m.</v>
      </c>
      <c r="I588" t="str">
        <f t="shared" si="63"/>
        <v/>
      </c>
      <c r="K588" t="str">
        <f t="shared" si="61"/>
        <v>m.m.</v>
      </c>
      <c r="L588">
        <f t="shared" si="62"/>
        <v>1963.0710172744721</v>
      </c>
      <c r="M588">
        <f t="shared" ref="M588:M595" si="64">L588/12</f>
        <v>163.58925143953934</v>
      </c>
    </row>
    <row r="589" spans="1:13" x14ac:dyDescent="0.35">
      <c r="A589" t="s">
        <v>1544</v>
      </c>
      <c r="B589" s="93" t="s">
        <v>4</v>
      </c>
      <c r="C589" s="93" t="s">
        <v>1307</v>
      </c>
      <c r="D589" s="94">
        <v>20300000</v>
      </c>
      <c r="E589" s="107" t="str">
        <f t="shared" ref="E589:E595" si="65">IF(B589="",E588,B589)</f>
        <v>26</v>
      </c>
      <c r="F589">
        <f t="shared" ref="F589:F595" si="66">IFERROR(LEFT(C589,FIND(" ",C589)-1)*1,"")</f>
        <v>1</v>
      </c>
      <c r="G589" t="s">
        <v>1536</v>
      </c>
      <c r="H589" t="str">
        <f t="shared" ref="H589:H595" si="67">IF(B589="",H588,C589)</f>
        <v>Statsskuldsräntor m.m.</v>
      </c>
      <c r="I589" t="str">
        <f t="shared" si="63"/>
        <v>1 Räntor på statsskulden</v>
      </c>
      <c r="K589" t="str">
        <f t="shared" ref="K589:K595" si="68">IFERROR(RIGHT(C589,LEN(C589)-FIND(" ",C589)),C589)</f>
        <v>Räntor på statsskulden</v>
      </c>
      <c r="L589">
        <f t="shared" ref="L589:L595" si="69">D589/$L$3</f>
        <v>1948.1765834932821</v>
      </c>
      <c r="M589">
        <f t="shared" si="64"/>
        <v>162.34804862444017</v>
      </c>
    </row>
    <row r="590" spans="1:13" x14ac:dyDescent="0.35">
      <c r="A590" t="s">
        <v>1544</v>
      </c>
      <c r="B590" s="95" t="s">
        <v>4</v>
      </c>
      <c r="C590" s="95" t="s">
        <v>1308</v>
      </c>
      <c r="D590" s="96">
        <v>10000</v>
      </c>
      <c r="E590" s="107" t="str">
        <f t="shared" si="65"/>
        <v>26</v>
      </c>
      <c r="F590">
        <f t="shared" si="66"/>
        <v>2</v>
      </c>
      <c r="H590" t="str">
        <f t="shared" si="67"/>
        <v>Statsskuldsräntor m.m.</v>
      </c>
      <c r="I590" t="str">
        <f t="shared" si="63"/>
        <v>1 Räntor på statsskulden</v>
      </c>
      <c r="K590" t="str">
        <f t="shared" si="68"/>
        <v>Oförutsedda utgifter</v>
      </c>
      <c r="L590">
        <f t="shared" si="69"/>
        <v>0.95969289827255277</v>
      </c>
      <c r="M590">
        <f t="shared" si="64"/>
        <v>7.9974408189379398E-2</v>
      </c>
    </row>
    <row r="591" spans="1:13" x14ac:dyDescent="0.35">
      <c r="A591" t="s">
        <v>1544</v>
      </c>
      <c r="B591" s="95" t="s">
        <v>4</v>
      </c>
      <c r="C591" s="95" t="s">
        <v>1309</v>
      </c>
      <c r="D591" s="96">
        <v>145200</v>
      </c>
      <c r="E591" s="107" t="str">
        <f t="shared" si="65"/>
        <v>26</v>
      </c>
      <c r="F591">
        <f t="shared" si="66"/>
        <v>3</v>
      </c>
      <c r="H591" t="str">
        <f t="shared" si="67"/>
        <v>Statsskuldsräntor m.m.</v>
      </c>
      <c r="I591" t="str">
        <f t="shared" si="63"/>
        <v>1 Räntor på statsskulden</v>
      </c>
      <c r="K591" t="str">
        <f t="shared" si="68"/>
        <v>Riksgäldskontorets provisionsutgifter</v>
      </c>
      <c r="L591">
        <f t="shared" si="69"/>
        <v>13.934740882917467</v>
      </c>
      <c r="M591">
        <f t="shared" si="64"/>
        <v>1.1612284069097889</v>
      </c>
    </row>
    <row r="592" spans="1:13" x14ac:dyDescent="0.35">
      <c r="A592" t="s">
        <v>1544</v>
      </c>
      <c r="B592" s="95" t="s">
        <v>1526</v>
      </c>
      <c r="C592" s="95" t="s">
        <v>1310</v>
      </c>
      <c r="D592" s="96">
        <v>40759809</v>
      </c>
      <c r="E592" s="107" t="str">
        <f t="shared" si="65"/>
        <v>27</v>
      </c>
      <c r="F592" t="str">
        <f t="shared" si="66"/>
        <v/>
      </c>
      <c r="H592" t="str">
        <f t="shared" si="67"/>
        <v>Avgiften till Europeiska unionen</v>
      </c>
      <c r="I592" t="str">
        <f t="shared" si="63"/>
        <v/>
      </c>
      <c r="K592" t="str">
        <f t="shared" si="68"/>
        <v>till Europeiska unionen</v>
      </c>
      <c r="L592">
        <f t="shared" si="69"/>
        <v>3911.6899232245682</v>
      </c>
      <c r="M592">
        <f t="shared" si="64"/>
        <v>325.974160268714</v>
      </c>
    </row>
    <row r="593" spans="1:13" x14ac:dyDescent="0.35">
      <c r="A593" t="s">
        <v>1544</v>
      </c>
      <c r="B593" s="93" t="s">
        <v>4</v>
      </c>
      <c r="C593" s="93" t="s">
        <v>1311</v>
      </c>
      <c r="D593" s="94">
        <v>40759809</v>
      </c>
      <c r="E593" s="107" t="str">
        <f t="shared" si="65"/>
        <v>27</v>
      </c>
      <c r="F593">
        <f t="shared" si="66"/>
        <v>1</v>
      </c>
      <c r="G593" t="s">
        <v>1536</v>
      </c>
      <c r="H593" t="str">
        <f t="shared" si="67"/>
        <v>Avgiften till Europeiska unionen</v>
      </c>
      <c r="I593" t="str">
        <f t="shared" si="63"/>
        <v>1 Avgiften till Europeiska unionen</v>
      </c>
      <c r="K593" t="str">
        <f t="shared" si="68"/>
        <v>Avgiften till Europeiska unionen</v>
      </c>
      <c r="L593">
        <f t="shared" si="69"/>
        <v>3911.6899232245682</v>
      </c>
      <c r="M593">
        <f t="shared" si="64"/>
        <v>325.974160268714</v>
      </c>
    </row>
    <row r="594" spans="1:13" x14ac:dyDescent="0.35">
      <c r="A594" t="s">
        <v>1544</v>
      </c>
      <c r="B594" s="95" t="s">
        <v>4</v>
      </c>
      <c r="C594" s="95" t="s">
        <v>1312</v>
      </c>
      <c r="D594" s="96">
        <v>1346694314</v>
      </c>
      <c r="E594" s="107" t="str">
        <f t="shared" si="65"/>
        <v>27</v>
      </c>
      <c r="F594" t="str">
        <f t="shared" si="66"/>
        <v/>
      </c>
      <c r="H594" t="str">
        <f t="shared" si="67"/>
        <v>Avgiften till Europeiska unionen</v>
      </c>
      <c r="I594" t="str">
        <f t="shared" si="63"/>
        <v>1 Avgiften till Europeiska unionen</v>
      </c>
      <c r="K594" t="str">
        <f t="shared" si="68"/>
        <v>anslag</v>
      </c>
      <c r="L594">
        <f t="shared" si="69"/>
        <v>129241.29692898273</v>
      </c>
      <c r="M594">
        <f t="shared" si="64"/>
        <v>10770.108077415227</v>
      </c>
    </row>
    <row r="595" spans="1:13" ht="15" thickBot="1" x14ac:dyDescent="0.4">
      <c r="B595" s="97"/>
      <c r="C595" s="97"/>
      <c r="D595" s="98"/>
      <c r="E595" s="107" t="str">
        <f t="shared" si="65"/>
        <v>27</v>
      </c>
      <c r="F595" t="str">
        <f t="shared" si="66"/>
        <v/>
      </c>
      <c r="G595" t="s">
        <v>1536</v>
      </c>
      <c r="H595" t="str">
        <f t="shared" si="67"/>
        <v>Avgiften till Europeiska unionen</v>
      </c>
      <c r="I595">
        <f t="shared" si="63"/>
        <v>0</v>
      </c>
      <c r="K595">
        <f t="shared" si="68"/>
        <v>0</v>
      </c>
      <c r="L595">
        <f t="shared" si="69"/>
        <v>0</v>
      </c>
      <c r="M595">
        <f t="shared" si="64"/>
        <v>0</v>
      </c>
    </row>
  </sheetData>
  <autoFilter ref="B10:N595" xr:uid="{11818479-EDBF-4ADB-85AC-8C486BB081E3}"/>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8A15D-69CB-45B8-B5EB-463D82CB107D}">
  <sheetPr>
    <tabColor theme="3" tint="0.59999389629810485"/>
  </sheetPr>
  <dimension ref="D9:F37"/>
  <sheetViews>
    <sheetView showGridLines="0" zoomScale="85" zoomScaleNormal="85" workbookViewId="0">
      <selection activeCell="D44" sqref="D44"/>
    </sheetView>
  </sheetViews>
  <sheetFormatPr defaultRowHeight="14.5" x14ac:dyDescent="0.35"/>
  <cols>
    <col min="1" max="1" width="3.36328125" customWidth="1"/>
    <col min="2" max="2" width="26.81640625" customWidth="1"/>
    <col min="3" max="3" width="3.36328125" customWidth="1"/>
    <col min="4" max="4" width="68.6328125" bestFit="1" customWidth="1"/>
    <col min="5" max="5" width="10.81640625" bestFit="1" customWidth="1"/>
    <col min="6" max="6" width="28.7265625" bestFit="1" customWidth="1"/>
    <col min="7" max="7" width="3.90625" customWidth="1"/>
  </cols>
  <sheetData>
    <row r="9" spans="4:6" x14ac:dyDescent="0.35">
      <c r="D9" s="112" t="s">
        <v>1538</v>
      </c>
      <c r="E9" s="112" t="s">
        <v>1539</v>
      </c>
      <c r="F9" t="s">
        <v>1547</v>
      </c>
    </row>
    <row r="10" spans="4:6" x14ac:dyDescent="0.35">
      <c r="D10" t="s">
        <v>1300</v>
      </c>
      <c r="F10" s="20">
        <v>1376.8385680294343</v>
      </c>
    </row>
    <row r="11" spans="4:6" x14ac:dyDescent="0.35">
      <c r="D11" t="s">
        <v>37</v>
      </c>
      <c r="F11" s="20">
        <v>995.88921734511791</v>
      </c>
    </row>
    <row r="12" spans="4:6" x14ac:dyDescent="0.35">
      <c r="D12" t="s">
        <v>53</v>
      </c>
      <c r="F12" s="20">
        <v>923.58333421814905</v>
      </c>
    </row>
    <row r="13" spans="4:6" x14ac:dyDescent="0.35">
      <c r="D13" t="s">
        <v>47</v>
      </c>
      <c r="F13" s="20">
        <v>871.05574440050702</v>
      </c>
    </row>
    <row r="14" spans="4:6" x14ac:dyDescent="0.35">
      <c r="D14" t="s">
        <v>60</v>
      </c>
      <c r="F14" s="20">
        <v>837.97365448604069</v>
      </c>
    </row>
    <row r="15" spans="4:6" x14ac:dyDescent="0.35">
      <c r="D15" t="s">
        <v>81</v>
      </c>
      <c r="F15" s="20">
        <v>785.7562162727213</v>
      </c>
    </row>
    <row r="16" spans="4:6" x14ac:dyDescent="0.35">
      <c r="D16" t="s">
        <v>67</v>
      </c>
      <c r="F16" s="20">
        <v>727.28215932193791</v>
      </c>
    </row>
    <row r="17" spans="4:6" x14ac:dyDescent="0.35">
      <c r="D17" t="s">
        <v>131</v>
      </c>
      <c r="F17" s="20">
        <v>654.72396151708972</v>
      </c>
    </row>
    <row r="18" spans="4:6" x14ac:dyDescent="0.35">
      <c r="D18" t="s">
        <v>26</v>
      </c>
      <c r="F18" s="20">
        <v>600.63196223556008</v>
      </c>
    </row>
    <row r="19" spans="4:6" x14ac:dyDescent="0.35">
      <c r="D19" t="s">
        <v>56</v>
      </c>
      <c r="F19" s="20">
        <v>476.46127155347847</v>
      </c>
    </row>
    <row r="20" spans="4:6" x14ac:dyDescent="0.35">
      <c r="D20" t="s">
        <v>855</v>
      </c>
      <c r="F20" s="20">
        <v>384.18483730514458</v>
      </c>
    </row>
    <row r="21" spans="4:6" x14ac:dyDescent="0.35">
      <c r="D21" t="s">
        <v>1310</v>
      </c>
      <c r="F21" s="20">
        <v>322.00820584403073</v>
      </c>
    </row>
    <row r="22" spans="4:6" x14ac:dyDescent="0.35">
      <c r="D22" t="s">
        <v>77</v>
      </c>
      <c r="F22" s="20">
        <v>241.31112559680815</v>
      </c>
    </row>
    <row r="23" spans="4:6" x14ac:dyDescent="0.35">
      <c r="D23" t="s">
        <v>136</v>
      </c>
      <c r="F23" s="20">
        <v>189.39149106867029</v>
      </c>
    </row>
    <row r="24" spans="4:6" x14ac:dyDescent="0.35">
      <c r="D24" t="s">
        <v>15</v>
      </c>
      <c r="F24" s="20">
        <v>164.96328583642637</v>
      </c>
    </row>
    <row r="25" spans="4:6" x14ac:dyDescent="0.35">
      <c r="D25" t="s">
        <v>1306</v>
      </c>
      <c r="F25" s="20">
        <v>161.59894792884867</v>
      </c>
    </row>
    <row r="26" spans="4:6" x14ac:dyDescent="0.35">
      <c r="D26" t="s">
        <v>1570</v>
      </c>
      <c r="F26" s="20">
        <v>152.53084309537854</v>
      </c>
    </row>
    <row r="27" spans="4:6" x14ac:dyDescent="0.35">
      <c r="D27" t="s">
        <v>9</v>
      </c>
      <c r="F27" s="20">
        <v>150.65854146726707</v>
      </c>
    </row>
    <row r="28" spans="4:6" x14ac:dyDescent="0.35">
      <c r="D28" t="s">
        <v>23</v>
      </c>
      <c r="F28" s="20">
        <v>133.15178337132983</v>
      </c>
    </row>
    <row r="29" spans="4:6" x14ac:dyDescent="0.35">
      <c r="D29" t="s">
        <v>103</v>
      </c>
      <c r="F29" s="20">
        <v>131.50798539851849</v>
      </c>
    </row>
    <row r="30" spans="4:6" x14ac:dyDescent="0.35">
      <c r="D30" t="s">
        <v>863</v>
      </c>
      <c r="F30" s="20">
        <v>109.0873005941411</v>
      </c>
    </row>
    <row r="31" spans="4:6" x14ac:dyDescent="0.35">
      <c r="D31" t="s">
        <v>142</v>
      </c>
      <c r="F31" s="20">
        <v>75.464548784440169</v>
      </c>
    </row>
    <row r="32" spans="4:6" x14ac:dyDescent="0.35">
      <c r="D32" t="s">
        <v>109</v>
      </c>
      <c r="F32" s="20">
        <v>48.047910115870401</v>
      </c>
    </row>
    <row r="33" spans="4:6" x14ac:dyDescent="0.35">
      <c r="D33" t="s">
        <v>127</v>
      </c>
      <c r="F33" s="20">
        <v>44.274913755749402</v>
      </c>
    </row>
    <row r="34" spans="4:6" x14ac:dyDescent="0.35">
      <c r="D34" t="s">
        <v>1554</v>
      </c>
      <c r="F34" s="20">
        <v>31.745828599569318</v>
      </c>
    </row>
    <row r="35" spans="4:6" x14ac:dyDescent="0.35">
      <c r="D35" t="s">
        <v>1169</v>
      </c>
      <c r="F35" s="20">
        <v>30.985937813635566</v>
      </c>
    </row>
    <row r="36" spans="4:6" x14ac:dyDescent="0.35">
      <c r="D36" t="s">
        <v>33</v>
      </c>
      <c r="F36" s="20">
        <v>17.964318416351794</v>
      </c>
    </row>
    <row r="37" spans="4:6" x14ac:dyDescent="0.35">
      <c r="D37" t="s">
        <v>1542</v>
      </c>
      <c r="F37" s="20">
        <v>10639.073894372217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50211-4B4A-4F89-9B52-BC4CCEA0D477}">
  <sheetPr>
    <tabColor theme="3" tint="0.59999389629810485"/>
  </sheetPr>
  <dimension ref="D9:H40"/>
  <sheetViews>
    <sheetView showGridLines="0" tabSelected="1" zoomScale="85" zoomScaleNormal="85" workbookViewId="0">
      <selection activeCell="S4" sqref="S4"/>
    </sheetView>
  </sheetViews>
  <sheetFormatPr defaultRowHeight="14.5" x14ac:dyDescent="0.35"/>
  <cols>
    <col min="1" max="1" width="3.36328125" customWidth="1"/>
    <col min="2" max="2" width="26.81640625" customWidth="1"/>
    <col min="3" max="3" width="3.36328125" customWidth="1"/>
    <col min="4" max="4" width="68.6328125" bestFit="1" customWidth="1"/>
    <col min="5" max="5" width="10.81640625" bestFit="1" customWidth="1"/>
    <col min="6" max="7" width="12" bestFit="1" customWidth="1"/>
    <col min="8" max="8" width="10.81640625" bestFit="1" customWidth="1"/>
  </cols>
  <sheetData>
    <row r="9" spans="4:8" x14ac:dyDescent="0.35">
      <c r="D9" s="112" t="s">
        <v>1547</v>
      </c>
      <c r="F9" s="112" t="s">
        <v>1543</v>
      </c>
    </row>
    <row r="10" spans="4:8" x14ac:dyDescent="0.35">
      <c r="D10" s="112" t="s">
        <v>1538</v>
      </c>
      <c r="E10" s="112" t="s">
        <v>1539</v>
      </c>
      <c r="F10" t="s">
        <v>1544</v>
      </c>
      <c r="G10" t="s">
        <v>1583</v>
      </c>
      <c r="H10" t="s">
        <v>1542</v>
      </c>
    </row>
    <row r="11" spans="4:8" x14ac:dyDescent="0.35">
      <c r="D11" t="s">
        <v>1300</v>
      </c>
      <c r="F11" s="20">
        <v>1259.9596849008317</v>
      </c>
      <c r="G11" s="20">
        <v>1376.8385680294343</v>
      </c>
      <c r="H11" s="20">
        <v>2636.7982529302662</v>
      </c>
    </row>
    <row r="12" spans="4:8" x14ac:dyDescent="0.35">
      <c r="D12" t="s">
        <v>53</v>
      </c>
      <c r="F12" s="20">
        <v>851.14606525911711</v>
      </c>
      <c r="G12" s="20">
        <v>923.58333421814893</v>
      </c>
      <c r="H12" s="20">
        <v>1774.729399477266</v>
      </c>
    </row>
    <row r="13" spans="4:8" x14ac:dyDescent="0.35">
      <c r="D13" t="s">
        <v>47</v>
      </c>
      <c r="F13" s="20">
        <v>883.15524632117706</v>
      </c>
      <c r="G13" s="20">
        <v>871.0557444005068</v>
      </c>
      <c r="H13" s="20">
        <v>1754.2109907216839</v>
      </c>
    </row>
    <row r="14" spans="4:8" x14ac:dyDescent="0.35">
      <c r="D14" t="s">
        <v>37</v>
      </c>
      <c r="F14" s="20">
        <v>751.38299744081883</v>
      </c>
      <c r="G14" s="20">
        <v>995.88921734511814</v>
      </c>
      <c r="H14" s="20">
        <v>1747.272214785937</v>
      </c>
    </row>
    <row r="15" spans="4:8" x14ac:dyDescent="0.35">
      <c r="D15" t="s">
        <v>60</v>
      </c>
      <c r="F15" s="20">
        <v>841.00754958413302</v>
      </c>
      <c r="G15" s="20">
        <v>837.97365448604057</v>
      </c>
      <c r="H15" s="20">
        <v>1678.9812040701736</v>
      </c>
    </row>
    <row r="16" spans="4:8" x14ac:dyDescent="0.35">
      <c r="D16" t="s">
        <v>81</v>
      </c>
      <c r="F16" s="20">
        <v>759.6926663467691</v>
      </c>
      <c r="G16" s="20">
        <v>785.75621627272153</v>
      </c>
      <c r="H16" s="20">
        <v>1545.4488826194906</v>
      </c>
    </row>
    <row r="17" spans="4:8" x14ac:dyDescent="0.35">
      <c r="D17" t="s">
        <v>67</v>
      </c>
      <c r="F17" s="20">
        <v>720.59889635316699</v>
      </c>
      <c r="G17" s="20">
        <v>727.28215932193757</v>
      </c>
      <c r="H17" s="20">
        <v>1447.8810556751046</v>
      </c>
    </row>
    <row r="18" spans="4:8" x14ac:dyDescent="0.35">
      <c r="D18" t="s">
        <v>131</v>
      </c>
      <c r="F18" s="20">
        <v>631.41728246960986</v>
      </c>
      <c r="G18" s="20">
        <v>654.72396151708972</v>
      </c>
      <c r="H18" s="20">
        <v>1286.1412439866995</v>
      </c>
    </row>
    <row r="19" spans="4:8" x14ac:dyDescent="0.35">
      <c r="D19" t="s">
        <v>26</v>
      </c>
      <c r="F19" s="20">
        <v>546.27202495201539</v>
      </c>
      <c r="G19" s="20">
        <v>600.63196223556008</v>
      </c>
      <c r="H19" s="20">
        <v>1146.9039871875755</v>
      </c>
    </row>
    <row r="20" spans="4:8" x14ac:dyDescent="0.35">
      <c r="D20" t="s">
        <v>855</v>
      </c>
      <c r="F20" s="20">
        <v>755.05801343570045</v>
      </c>
      <c r="G20" s="20">
        <v>384.18483730514453</v>
      </c>
      <c r="H20" s="20">
        <v>1139.2428507408449</v>
      </c>
    </row>
    <row r="21" spans="4:8" x14ac:dyDescent="0.35">
      <c r="D21" t="s">
        <v>56</v>
      </c>
      <c r="F21" s="20">
        <v>443.01132437619964</v>
      </c>
      <c r="G21" s="20">
        <v>476.46127155347847</v>
      </c>
      <c r="H21" s="20">
        <v>919.47259592967816</v>
      </c>
    </row>
    <row r="22" spans="4:8" x14ac:dyDescent="0.35">
      <c r="D22" t="s">
        <v>1310</v>
      </c>
      <c r="F22" s="20">
        <v>366.84142674344207</v>
      </c>
      <c r="G22" s="20">
        <v>322.00820584403073</v>
      </c>
      <c r="H22" s="20">
        <v>688.8496325874728</v>
      </c>
    </row>
    <row r="23" spans="4:8" x14ac:dyDescent="0.35">
      <c r="D23" t="s">
        <v>77</v>
      </c>
      <c r="F23" s="20">
        <v>223.22772712731921</v>
      </c>
      <c r="G23" s="20">
        <v>241.31112559680818</v>
      </c>
      <c r="H23" s="20">
        <v>464.53885272412742</v>
      </c>
    </row>
    <row r="24" spans="4:8" x14ac:dyDescent="0.35">
      <c r="D24" t="s">
        <v>136</v>
      </c>
      <c r="F24" s="20">
        <v>154.93723608445299</v>
      </c>
      <c r="G24" s="20">
        <v>189.39149106867029</v>
      </c>
      <c r="H24" s="20">
        <v>344.32872715312328</v>
      </c>
    </row>
    <row r="25" spans="4:8" x14ac:dyDescent="0.35">
      <c r="D25" t="s">
        <v>15</v>
      </c>
      <c r="F25" s="20">
        <v>152.12251279590527</v>
      </c>
      <c r="G25" s="20">
        <v>164.96328583642645</v>
      </c>
      <c r="H25" s="20">
        <v>317.08579863233172</v>
      </c>
    </row>
    <row r="26" spans="4:8" x14ac:dyDescent="0.35">
      <c r="D26" t="s">
        <v>9</v>
      </c>
      <c r="F26" s="20">
        <v>146.11327575175949</v>
      </c>
      <c r="G26" s="20">
        <v>150.6585414672671</v>
      </c>
      <c r="H26" s="20">
        <v>296.77181721902662</v>
      </c>
    </row>
    <row r="27" spans="4:8" x14ac:dyDescent="0.35">
      <c r="D27" t="s">
        <v>1306</v>
      </c>
      <c r="F27" s="20">
        <v>105.2079334612924</v>
      </c>
      <c r="G27" s="20">
        <v>161.59894792884867</v>
      </c>
      <c r="H27" s="20">
        <v>266.80688139014109</v>
      </c>
    </row>
    <row r="28" spans="4:8" x14ac:dyDescent="0.35">
      <c r="D28" t="s">
        <v>103</v>
      </c>
      <c r="F28" s="20">
        <v>133.30092770313499</v>
      </c>
      <c r="G28" s="20">
        <v>131.50798539851846</v>
      </c>
      <c r="H28" s="20">
        <v>264.80891310165345</v>
      </c>
    </row>
    <row r="29" spans="4:8" x14ac:dyDescent="0.35">
      <c r="D29" t="s">
        <v>863</v>
      </c>
      <c r="F29" s="20">
        <v>128.11696257197696</v>
      </c>
      <c r="G29" s="20">
        <v>109.0873005941411</v>
      </c>
      <c r="H29" s="20">
        <v>237.20426316611804</v>
      </c>
    </row>
    <row r="30" spans="4:8" x14ac:dyDescent="0.35">
      <c r="D30" t="s">
        <v>23</v>
      </c>
      <c r="F30" s="20">
        <v>103.35325495841332</v>
      </c>
      <c r="G30" s="20">
        <v>133.15178337132983</v>
      </c>
      <c r="H30" s="20">
        <v>236.50503832974314</v>
      </c>
    </row>
    <row r="31" spans="4:8" x14ac:dyDescent="0.35">
      <c r="D31" t="s">
        <v>142</v>
      </c>
      <c r="F31" s="20">
        <v>91.232989443378116</v>
      </c>
      <c r="G31" s="20">
        <v>75.464548784440169</v>
      </c>
      <c r="H31" s="20">
        <v>166.69753822781828</v>
      </c>
    </row>
    <row r="32" spans="4:8" x14ac:dyDescent="0.35">
      <c r="D32" t="s">
        <v>118</v>
      </c>
      <c r="F32" s="20">
        <v>156.29151471529107</v>
      </c>
      <c r="G32" s="20"/>
      <c r="H32" s="20">
        <v>156.29151471529107</v>
      </c>
    </row>
    <row r="33" spans="4:8" x14ac:dyDescent="0.35">
      <c r="D33" t="s">
        <v>1570</v>
      </c>
      <c r="F33" s="20"/>
      <c r="G33" s="20">
        <v>152.53084309537854</v>
      </c>
      <c r="H33" s="20">
        <v>152.53084309537854</v>
      </c>
    </row>
    <row r="34" spans="4:8" x14ac:dyDescent="0.35">
      <c r="D34" t="s">
        <v>109</v>
      </c>
      <c r="F34" s="20">
        <v>48.777655150351876</v>
      </c>
      <c r="G34" s="20">
        <v>48.047910115870401</v>
      </c>
      <c r="H34" s="20">
        <v>96.82556526622227</v>
      </c>
    </row>
    <row r="35" spans="4:8" x14ac:dyDescent="0.35">
      <c r="D35" t="s">
        <v>127</v>
      </c>
      <c r="F35" s="20">
        <v>39.546137236084455</v>
      </c>
      <c r="G35" s="20">
        <v>44.274913755749402</v>
      </c>
      <c r="H35" s="20">
        <v>83.821050991833857</v>
      </c>
    </row>
    <row r="36" spans="4:8" x14ac:dyDescent="0.35">
      <c r="D36" t="s">
        <v>1169</v>
      </c>
      <c r="F36" s="20">
        <v>36.262004158669228</v>
      </c>
      <c r="G36" s="20">
        <v>30.985937813635566</v>
      </c>
      <c r="H36" s="20">
        <v>67.247941972304801</v>
      </c>
    </row>
    <row r="37" spans="4:8" x14ac:dyDescent="0.35">
      <c r="D37" t="s">
        <v>64</v>
      </c>
      <c r="F37" s="20">
        <v>44.507405630198349</v>
      </c>
      <c r="G37" s="20"/>
      <c r="H37" s="20">
        <v>44.507405630198349</v>
      </c>
    </row>
    <row r="38" spans="4:8" x14ac:dyDescent="0.35">
      <c r="D38" t="s">
        <v>33</v>
      </c>
      <c r="F38" s="20">
        <v>16.751991362763917</v>
      </c>
      <c r="G38" s="20">
        <v>17.964318416351798</v>
      </c>
      <c r="H38" s="20">
        <v>34.716309779115718</v>
      </c>
    </row>
    <row r="39" spans="4:8" x14ac:dyDescent="0.35">
      <c r="D39" t="s">
        <v>1554</v>
      </c>
      <c r="F39" s="20"/>
      <c r="G39" s="20">
        <v>31.745828599569318</v>
      </c>
      <c r="H39" s="20">
        <v>31.745828599569318</v>
      </c>
    </row>
    <row r="40" spans="4:8" x14ac:dyDescent="0.35">
      <c r="D40" t="s">
        <v>1542</v>
      </c>
      <c r="F40" s="20">
        <v>10389.292706333972</v>
      </c>
      <c r="G40" s="20">
        <v>10639.073894372217</v>
      </c>
      <c r="H40" s="20">
        <v>21028.366600706191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18479-EDBF-4ADB-85AC-8C486BB081E3}">
  <sheetPr filterMode="1">
    <tabColor theme="2" tint="-0.499984740745262"/>
  </sheetPr>
  <dimension ref="A3:N1179"/>
  <sheetViews>
    <sheetView workbookViewId="0">
      <selection activeCell="C5" sqref="C5"/>
    </sheetView>
  </sheetViews>
  <sheetFormatPr defaultRowHeight="14.5" x14ac:dyDescent="0.35"/>
  <cols>
    <col min="1" max="1" width="12.26953125" customWidth="1"/>
    <col min="3" max="3" width="70.54296875" customWidth="1"/>
    <col min="4" max="5" width="13.7265625" customWidth="1"/>
    <col min="8" max="8" width="29.7265625" customWidth="1"/>
    <col min="9" max="9" width="29.90625" customWidth="1"/>
    <col min="11" max="11" width="57.453125" customWidth="1"/>
    <col min="12" max="12" width="15.81640625" bestFit="1" customWidth="1"/>
    <col min="13" max="13" width="9.7265625" bestFit="1" customWidth="1"/>
  </cols>
  <sheetData>
    <row r="3" spans="1:14" x14ac:dyDescent="0.35">
      <c r="D3" s="20">
        <f>SUBTOTAL(9,D11:D597)</f>
        <v>55773192</v>
      </c>
      <c r="K3" t="s">
        <v>1544</v>
      </c>
      <c r="L3" s="127">
        <f>10.42*1000</f>
        <v>10420</v>
      </c>
      <c r="M3" s="20"/>
    </row>
    <row r="4" spans="1:14" ht="15" thickBot="1" x14ac:dyDescent="0.4">
      <c r="D4" s="98">
        <v>1251870933</v>
      </c>
      <c r="K4" t="s">
        <v>1583</v>
      </c>
      <c r="L4" s="20">
        <f>10.548336*1000</f>
        <v>10548.336000000001</v>
      </c>
    </row>
    <row r="9" spans="1:14" ht="32.5" x14ac:dyDescent="0.35">
      <c r="B9" s="49" t="s">
        <v>1493</v>
      </c>
      <c r="C9" s="50"/>
      <c r="D9" s="51" t="s">
        <v>1</v>
      </c>
      <c r="E9" s="107" t="str">
        <f>IF(B9="",E8,B9)</f>
        <v>Specifikation av budgetens utgifter för 2023</v>
      </c>
      <c r="F9" t="str">
        <f>IFERROR(LEFT(C9,FIND(" ",C9)-1)*1,"")</f>
        <v/>
      </c>
      <c r="G9" t="s">
        <v>1536</v>
      </c>
      <c r="H9">
        <f>IF(B9="",H8,C9)</f>
        <v>0</v>
      </c>
      <c r="I9" t="str">
        <f t="shared" ref="I9" si="0">IF(B9="",IF(G9="Sum",C9,IF(I8="",H9,I8)),"")</f>
        <v/>
      </c>
      <c r="K9" t="str">
        <f>IFERROR(RIGHT(C9,LEN(C9)-FIND(" ",C9)),"")</f>
        <v/>
      </c>
      <c r="L9" t="e">
        <f>D9/$L$3</f>
        <v>#VALUE!</v>
      </c>
      <c r="M9" t="e">
        <f>L9/12</f>
        <v>#VALUE!</v>
      </c>
    </row>
    <row r="10" spans="1:14" ht="15" thickBot="1" x14ac:dyDescent="0.4">
      <c r="A10" s="108" t="s">
        <v>1543</v>
      </c>
      <c r="B10" s="108" t="s">
        <v>1534</v>
      </c>
      <c r="C10" s="108" t="s">
        <v>1533</v>
      </c>
      <c r="D10" s="109" t="s">
        <v>1532</v>
      </c>
      <c r="E10" s="110" t="s">
        <v>1531</v>
      </c>
      <c r="F10" s="111" t="s">
        <v>1530</v>
      </c>
      <c r="G10" s="111" t="s">
        <v>1535</v>
      </c>
      <c r="H10" s="111" t="s">
        <v>1538</v>
      </c>
      <c r="I10" s="111" t="s">
        <v>1539</v>
      </c>
      <c r="J10" s="111" t="s">
        <v>1540</v>
      </c>
      <c r="K10" s="111" t="s">
        <v>1541</v>
      </c>
      <c r="L10" s="111" t="s">
        <v>1545</v>
      </c>
      <c r="M10" s="111" t="s">
        <v>1546</v>
      </c>
      <c r="N10" s="111" t="s">
        <v>1537</v>
      </c>
    </row>
    <row r="11" spans="1:14" ht="15" thickTop="1" x14ac:dyDescent="0.35">
      <c r="A11" t="s">
        <v>1544</v>
      </c>
      <c r="B11" s="50">
        <v>1</v>
      </c>
      <c r="C11" s="50" t="s">
        <v>9</v>
      </c>
      <c r="D11" s="51"/>
      <c r="E11" s="107">
        <f t="shared" ref="E11:E74" si="1">IF(B11="",E10,B11)</f>
        <v>1</v>
      </c>
      <c r="F11" t="str">
        <f t="shared" ref="F11:F74" si="2">IFERROR(LEFT(C11,FIND(" ",C11)-1)*1,"")</f>
        <v/>
      </c>
      <c r="G11" t="s">
        <v>1536</v>
      </c>
      <c r="H11" t="str">
        <f t="shared" ref="H11:H74" si="3">IF(B11="",H10,C11)</f>
        <v>Rikets styrelse</v>
      </c>
      <c r="I11" t="str">
        <f t="shared" ref="I11:I74" si="4">IF(B11="",IF(G11="Sum",C11,IF(I10="",H11,I10)),"")</f>
        <v/>
      </c>
      <c r="K11" t="str">
        <f t="shared" ref="K11:K74" si="5">IFERROR(RIGHT(C11,LEN(C11)-FIND(" ",C11)),"")</f>
        <v>styrelse</v>
      </c>
      <c r="L11">
        <f t="shared" ref="L11:L74" si="6">D11/$L$3</f>
        <v>0</v>
      </c>
      <c r="M11">
        <f t="shared" ref="M11:M74" si="7">L11/12</f>
        <v>0</v>
      </c>
    </row>
    <row r="12" spans="1:14" x14ac:dyDescent="0.35">
      <c r="A12" t="s">
        <v>1544</v>
      </c>
      <c r="B12" s="93"/>
      <c r="C12" s="93" t="s">
        <v>753</v>
      </c>
      <c r="D12" s="94">
        <v>167903</v>
      </c>
      <c r="E12" s="107">
        <f t="shared" si="1"/>
        <v>1</v>
      </c>
      <c r="F12">
        <f t="shared" si="2"/>
        <v>1</v>
      </c>
      <c r="G12" t="s">
        <v>1536</v>
      </c>
      <c r="H12" t="str">
        <f t="shared" si="3"/>
        <v>Rikets styrelse</v>
      </c>
      <c r="I12" t="str">
        <f t="shared" si="4"/>
        <v>1 Statschefen</v>
      </c>
      <c r="K12" t="str">
        <f t="shared" si="5"/>
        <v>Statschefen</v>
      </c>
      <c r="L12">
        <f>D12/IF(A12=$K$3,$L$3,$L$4)</f>
        <v>16.113531669865644</v>
      </c>
      <c r="M12">
        <f t="shared" si="7"/>
        <v>1.342794305822137</v>
      </c>
    </row>
    <row r="13" spans="1:14" x14ac:dyDescent="0.35">
      <c r="A13" t="s">
        <v>1544</v>
      </c>
      <c r="B13" s="95" t="s">
        <v>4</v>
      </c>
      <c r="C13" s="95" t="s">
        <v>754</v>
      </c>
      <c r="D13" s="96">
        <v>167903</v>
      </c>
      <c r="E13" s="107">
        <f t="shared" si="1"/>
        <v>1</v>
      </c>
      <c r="F13">
        <f t="shared" si="2"/>
        <v>1</v>
      </c>
      <c r="H13" t="str">
        <f t="shared" si="3"/>
        <v>Rikets styrelse</v>
      </c>
      <c r="I13" t="str">
        <f t="shared" si="4"/>
        <v>1 Statschefen</v>
      </c>
      <c r="K13" t="str">
        <f t="shared" si="5"/>
        <v>Kungliga hov- och slottsstaten</v>
      </c>
      <c r="L13">
        <f t="shared" ref="L13:L76" si="8">D13/IF(A13=$K$3,$L$3,$L$4)</f>
        <v>16.113531669865644</v>
      </c>
      <c r="M13">
        <f t="shared" si="7"/>
        <v>1.342794305822137</v>
      </c>
    </row>
    <row r="14" spans="1:14" x14ac:dyDescent="0.35">
      <c r="A14" t="s">
        <v>1544</v>
      </c>
      <c r="B14" s="93" t="s">
        <v>4</v>
      </c>
      <c r="C14" s="93" t="s">
        <v>755</v>
      </c>
      <c r="D14" s="94">
        <v>2696711</v>
      </c>
      <c r="E14" s="107">
        <f t="shared" si="1"/>
        <v>1</v>
      </c>
      <c r="F14">
        <f t="shared" si="2"/>
        <v>2</v>
      </c>
      <c r="G14" t="s">
        <v>1536</v>
      </c>
      <c r="H14" t="str">
        <f t="shared" si="3"/>
        <v>Rikets styrelse</v>
      </c>
      <c r="I14" t="str">
        <f t="shared" si="4"/>
        <v>2 Riksdagen och dess myndigheter</v>
      </c>
      <c r="K14" t="str">
        <f t="shared" si="5"/>
        <v>Riksdagen och dess myndigheter</v>
      </c>
      <c r="L14">
        <f t="shared" si="8"/>
        <v>258.80143953934743</v>
      </c>
      <c r="M14">
        <f t="shared" si="7"/>
        <v>21.566786628278951</v>
      </c>
    </row>
    <row r="15" spans="1:14" x14ac:dyDescent="0.35">
      <c r="A15" t="s">
        <v>1544</v>
      </c>
      <c r="B15" s="95" t="s">
        <v>4</v>
      </c>
      <c r="C15" s="95" t="s">
        <v>756</v>
      </c>
      <c r="D15" s="96">
        <v>1004077</v>
      </c>
      <c r="E15" s="107">
        <f t="shared" si="1"/>
        <v>1</v>
      </c>
      <c r="F15">
        <f t="shared" si="2"/>
        <v>1</v>
      </c>
      <c r="H15" t="str">
        <f t="shared" si="3"/>
        <v>Rikets styrelse</v>
      </c>
      <c r="I15" t="str">
        <f t="shared" si="4"/>
        <v>2 Riksdagen och dess myndigheter</v>
      </c>
      <c r="K15" t="str">
        <f t="shared" si="5"/>
        <v>Riksdagens ledamöter och partier m.m.</v>
      </c>
      <c r="L15">
        <f t="shared" si="8"/>
        <v>96.360556621881003</v>
      </c>
      <c r="M15">
        <f t="shared" si="7"/>
        <v>8.0300463851567496</v>
      </c>
    </row>
    <row r="16" spans="1:14" x14ac:dyDescent="0.35">
      <c r="A16" t="s">
        <v>1544</v>
      </c>
      <c r="B16" s="95" t="s">
        <v>4</v>
      </c>
      <c r="C16" s="95" t="s">
        <v>757</v>
      </c>
      <c r="D16" s="96">
        <v>996390</v>
      </c>
      <c r="E16" s="107">
        <f t="shared" si="1"/>
        <v>1</v>
      </c>
      <c r="F16">
        <f t="shared" si="2"/>
        <v>2</v>
      </c>
      <c r="H16" t="str">
        <f t="shared" si="3"/>
        <v>Rikets styrelse</v>
      </c>
      <c r="I16" t="str">
        <f t="shared" si="4"/>
        <v>2 Riksdagen och dess myndigheter</v>
      </c>
      <c r="K16" t="str">
        <f t="shared" si="5"/>
        <v>Riksdagens förvaltningsanslag</v>
      </c>
      <c r="L16">
        <f t="shared" si="8"/>
        <v>95.62284069097889</v>
      </c>
      <c r="M16">
        <f t="shared" si="7"/>
        <v>7.9685700575815739</v>
      </c>
    </row>
    <row r="17" spans="1:13" x14ac:dyDescent="0.35">
      <c r="A17" t="s">
        <v>1544</v>
      </c>
      <c r="B17" s="95" t="s">
        <v>4</v>
      </c>
      <c r="C17" s="95" t="s">
        <v>758</v>
      </c>
      <c r="D17" s="96">
        <v>210000</v>
      </c>
      <c r="E17" s="107">
        <f t="shared" si="1"/>
        <v>1</v>
      </c>
      <c r="F17">
        <f t="shared" si="2"/>
        <v>3</v>
      </c>
      <c r="H17" t="str">
        <f t="shared" si="3"/>
        <v>Rikets styrelse</v>
      </c>
      <c r="I17" t="str">
        <f t="shared" si="4"/>
        <v>2 Riksdagen och dess myndigheter</v>
      </c>
      <c r="K17" t="str">
        <f t="shared" si="5"/>
        <v>Riksdagens fastighetsanslag</v>
      </c>
      <c r="L17">
        <f t="shared" si="8"/>
        <v>20.153550863723609</v>
      </c>
      <c r="M17">
        <f t="shared" si="7"/>
        <v>1.6794625719769674</v>
      </c>
    </row>
    <row r="18" spans="1:13" x14ac:dyDescent="0.35">
      <c r="A18" t="s">
        <v>1544</v>
      </c>
      <c r="B18" s="95" t="s">
        <v>4</v>
      </c>
      <c r="C18" s="95" t="s">
        <v>759</v>
      </c>
      <c r="D18" s="96">
        <v>127126</v>
      </c>
      <c r="E18" s="107">
        <f t="shared" si="1"/>
        <v>1</v>
      </c>
      <c r="F18">
        <f t="shared" si="2"/>
        <v>4</v>
      </c>
      <c r="H18" t="str">
        <f t="shared" si="3"/>
        <v>Rikets styrelse</v>
      </c>
      <c r="I18" t="str">
        <f t="shared" si="4"/>
        <v>2 Riksdagen och dess myndigheter</v>
      </c>
      <c r="K18" t="str">
        <f t="shared" si="5"/>
        <v>Riksdagens ombudsmän (JO)</v>
      </c>
      <c r="L18">
        <f t="shared" si="8"/>
        <v>12.200191938579655</v>
      </c>
      <c r="M18">
        <f t="shared" si="7"/>
        <v>1.0166826615483047</v>
      </c>
    </row>
    <row r="19" spans="1:13" x14ac:dyDescent="0.35">
      <c r="A19" t="s">
        <v>1544</v>
      </c>
      <c r="B19" s="95" t="s">
        <v>4</v>
      </c>
      <c r="C19" s="95" t="s">
        <v>760</v>
      </c>
      <c r="D19" s="96">
        <v>359118</v>
      </c>
      <c r="E19" s="107">
        <f t="shared" si="1"/>
        <v>1</v>
      </c>
      <c r="F19">
        <f t="shared" si="2"/>
        <v>5</v>
      </c>
      <c r="H19" t="str">
        <f t="shared" si="3"/>
        <v>Rikets styrelse</v>
      </c>
      <c r="I19" t="str">
        <f t="shared" si="4"/>
        <v>2 Riksdagen och dess myndigheter</v>
      </c>
      <c r="K19" t="str">
        <f t="shared" si="5"/>
        <v>Riksrevisionen</v>
      </c>
      <c r="L19">
        <f t="shared" si="8"/>
        <v>34.464299424184262</v>
      </c>
      <c r="M19">
        <f t="shared" si="7"/>
        <v>2.8720249520153551</v>
      </c>
    </row>
    <row r="20" spans="1:13" x14ac:dyDescent="0.35">
      <c r="A20" t="s">
        <v>1544</v>
      </c>
      <c r="B20" s="93" t="s">
        <v>4</v>
      </c>
      <c r="C20" s="93" t="s">
        <v>761</v>
      </c>
      <c r="D20" s="94">
        <v>59676</v>
      </c>
      <c r="E20" s="107">
        <f t="shared" si="1"/>
        <v>1</v>
      </c>
      <c r="F20">
        <f t="shared" si="2"/>
        <v>3</v>
      </c>
      <c r="G20" t="s">
        <v>1536</v>
      </c>
      <c r="H20" t="str">
        <f t="shared" si="3"/>
        <v>Rikets styrelse</v>
      </c>
      <c r="I20" t="str">
        <f t="shared" si="4"/>
        <v>3 Sametinget och samepolitiken</v>
      </c>
      <c r="K20" t="str">
        <f t="shared" si="5"/>
        <v>Sametinget och samepolitiken</v>
      </c>
      <c r="L20">
        <f t="shared" si="8"/>
        <v>5.727063339731286</v>
      </c>
      <c r="M20">
        <f t="shared" si="7"/>
        <v>0.4772552783109405</v>
      </c>
    </row>
    <row r="21" spans="1:13" x14ac:dyDescent="0.35">
      <c r="A21" t="s">
        <v>1544</v>
      </c>
      <c r="B21" s="95" t="s">
        <v>4</v>
      </c>
      <c r="C21" s="95" t="s">
        <v>762</v>
      </c>
      <c r="D21" s="96">
        <v>59676</v>
      </c>
      <c r="E21" s="107">
        <f t="shared" si="1"/>
        <v>1</v>
      </c>
      <c r="F21">
        <f t="shared" si="2"/>
        <v>1</v>
      </c>
      <c r="H21" t="str">
        <f t="shared" si="3"/>
        <v>Rikets styrelse</v>
      </c>
      <c r="I21" t="str">
        <f t="shared" si="4"/>
        <v>3 Sametinget och samepolitiken</v>
      </c>
      <c r="K21" t="str">
        <f t="shared" si="5"/>
        <v>Sametinget</v>
      </c>
      <c r="L21">
        <f t="shared" si="8"/>
        <v>5.727063339731286</v>
      </c>
      <c r="M21">
        <f t="shared" si="7"/>
        <v>0.4772552783109405</v>
      </c>
    </row>
    <row r="22" spans="1:13" x14ac:dyDescent="0.35">
      <c r="A22" t="s">
        <v>1544</v>
      </c>
      <c r="B22" s="93" t="s">
        <v>4</v>
      </c>
      <c r="C22" s="93" t="s">
        <v>763</v>
      </c>
      <c r="D22" s="94">
        <v>9584123</v>
      </c>
      <c r="E22" s="107">
        <f t="shared" si="1"/>
        <v>1</v>
      </c>
      <c r="F22">
        <f t="shared" si="2"/>
        <v>4</v>
      </c>
      <c r="G22" t="s">
        <v>1536</v>
      </c>
      <c r="H22" t="str">
        <f t="shared" si="3"/>
        <v>Rikets styrelse</v>
      </c>
      <c r="I22" t="str">
        <f t="shared" si="4"/>
        <v>4 Regeringskansliet m.m.</v>
      </c>
      <c r="K22" t="str">
        <f t="shared" si="5"/>
        <v>Regeringskansliet m.m.</v>
      </c>
      <c r="L22">
        <f t="shared" si="8"/>
        <v>919.78147792706329</v>
      </c>
      <c r="M22">
        <f t="shared" si="7"/>
        <v>76.648456493921941</v>
      </c>
    </row>
    <row r="23" spans="1:13" x14ac:dyDescent="0.35">
      <c r="A23" t="s">
        <v>1544</v>
      </c>
      <c r="B23" s="95" t="s">
        <v>4</v>
      </c>
      <c r="C23" s="95" t="s">
        <v>764</v>
      </c>
      <c r="D23" s="96">
        <v>9584123</v>
      </c>
      <c r="E23" s="107">
        <f t="shared" si="1"/>
        <v>1</v>
      </c>
      <c r="F23">
        <f t="shared" si="2"/>
        <v>1</v>
      </c>
      <c r="H23" t="str">
        <f t="shared" si="3"/>
        <v>Rikets styrelse</v>
      </c>
      <c r="I23" t="str">
        <f t="shared" si="4"/>
        <v>4 Regeringskansliet m.m.</v>
      </c>
      <c r="K23" t="str">
        <f t="shared" si="5"/>
        <v>Regeringskansliet m.m.</v>
      </c>
      <c r="L23">
        <f t="shared" si="8"/>
        <v>919.78147792706329</v>
      </c>
      <c r="M23">
        <f t="shared" si="7"/>
        <v>76.648456493921941</v>
      </c>
    </row>
    <row r="24" spans="1:13" x14ac:dyDescent="0.35">
      <c r="A24" t="s">
        <v>1544</v>
      </c>
      <c r="B24" s="93" t="s">
        <v>4</v>
      </c>
      <c r="C24" s="93" t="s">
        <v>765</v>
      </c>
      <c r="D24" s="94">
        <v>3760438</v>
      </c>
      <c r="E24" s="107">
        <f t="shared" si="1"/>
        <v>1</v>
      </c>
      <c r="F24">
        <f t="shared" si="2"/>
        <v>5</v>
      </c>
      <c r="G24" t="s">
        <v>1536</v>
      </c>
      <c r="H24" t="str">
        <f t="shared" si="3"/>
        <v>Rikets styrelse</v>
      </c>
      <c r="I24" t="str">
        <f t="shared" si="4"/>
        <v>5 Länsstyrelserna</v>
      </c>
      <c r="K24" t="str">
        <f t="shared" si="5"/>
        <v>Länsstyrelserna</v>
      </c>
      <c r="L24">
        <f t="shared" si="8"/>
        <v>360.88656429942421</v>
      </c>
      <c r="M24">
        <f t="shared" si="7"/>
        <v>30.073880358285351</v>
      </c>
    </row>
    <row r="25" spans="1:13" x14ac:dyDescent="0.35">
      <c r="A25" t="s">
        <v>1544</v>
      </c>
      <c r="B25" s="95" t="s">
        <v>4</v>
      </c>
      <c r="C25" s="95" t="s">
        <v>766</v>
      </c>
      <c r="D25" s="96">
        <v>3760438</v>
      </c>
      <c r="E25" s="107">
        <f t="shared" si="1"/>
        <v>1</v>
      </c>
      <c r="F25">
        <f t="shared" si="2"/>
        <v>1</v>
      </c>
      <c r="H25" t="str">
        <f t="shared" si="3"/>
        <v>Rikets styrelse</v>
      </c>
      <c r="I25" t="str">
        <f t="shared" si="4"/>
        <v>5 Länsstyrelserna</v>
      </c>
      <c r="K25" t="str">
        <f t="shared" si="5"/>
        <v>Länsstyrelserna m.m.</v>
      </c>
      <c r="L25">
        <f t="shared" si="8"/>
        <v>360.88656429942421</v>
      </c>
      <c r="M25">
        <f t="shared" si="7"/>
        <v>30.073880358285351</v>
      </c>
    </row>
    <row r="26" spans="1:13" x14ac:dyDescent="0.35">
      <c r="A26" t="s">
        <v>1544</v>
      </c>
      <c r="B26" s="93" t="s">
        <v>4</v>
      </c>
      <c r="C26" s="93" t="s">
        <v>767</v>
      </c>
      <c r="D26" s="94">
        <v>683379</v>
      </c>
      <c r="E26" s="107">
        <f t="shared" si="1"/>
        <v>1</v>
      </c>
      <c r="F26">
        <f t="shared" si="2"/>
        <v>6</v>
      </c>
      <c r="G26" t="s">
        <v>1536</v>
      </c>
      <c r="H26" t="str">
        <f t="shared" si="3"/>
        <v>Rikets styrelse</v>
      </c>
      <c r="I26" t="str">
        <f t="shared" si="4"/>
        <v>6 Demokratipolitik och mänskliga rättigheter</v>
      </c>
      <c r="K26" t="str">
        <f t="shared" si="5"/>
        <v>Demokratipolitik och mänskliga rättigheter</v>
      </c>
      <c r="L26">
        <f t="shared" si="8"/>
        <v>65.583397312859887</v>
      </c>
      <c r="M26">
        <f t="shared" si="7"/>
        <v>5.4652831094049903</v>
      </c>
    </row>
    <row r="27" spans="1:13" x14ac:dyDescent="0.35">
      <c r="A27" t="s">
        <v>1544</v>
      </c>
      <c r="B27" s="95" t="s">
        <v>4</v>
      </c>
      <c r="C27" s="95" t="s">
        <v>768</v>
      </c>
      <c r="D27" s="96">
        <v>149840</v>
      </c>
      <c r="E27" s="107">
        <f t="shared" si="1"/>
        <v>1</v>
      </c>
      <c r="F27">
        <f t="shared" si="2"/>
        <v>1</v>
      </c>
      <c r="H27" t="str">
        <f t="shared" si="3"/>
        <v>Rikets styrelse</v>
      </c>
      <c r="I27" t="str">
        <f t="shared" si="4"/>
        <v>6 Demokratipolitik och mänskliga rättigheter</v>
      </c>
      <c r="K27" t="str">
        <f t="shared" si="5"/>
        <v>Allmänna val och demokrati</v>
      </c>
      <c r="L27">
        <f t="shared" si="8"/>
        <v>14.380038387715931</v>
      </c>
      <c r="M27">
        <f t="shared" si="7"/>
        <v>1.1983365323096609</v>
      </c>
    </row>
    <row r="28" spans="1:13" x14ac:dyDescent="0.35">
      <c r="A28" t="s">
        <v>1544</v>
      </c>
      <c r="B28" s="95" t="s">
        <v>4</v>
      </c>
      <c r="C28" s="95" t="s">
        <v>769</v>
      </c>
      <c r="D28" s="96">
        <v>80863</v>
      </c>
      <c r="E28" s="107">
        <f t="shared" si="1"/>
        <v>1</v>
      </c>
      <c r="F28">
        <f t="shared" si="2"/>
        <v>2</v>
      </c>
      <c r="H28" t="str">
        <f t="shared" si="3"/>
        <v>Rikets styrelse</v>
      </c>
      <c r="I28" t="str">
        <f t="shared" si="4"/>
        <v>6 Demokratipolitik och mänskliga rättigheter</v>
      </c>
      <c r="K28" t="str">
        <f t="shared" si="5"/>
        <v>Justitiekanslern</v>
      </c>
      <c r="L28">
        <f t="shared" si="8"/>
        <v>7.7603646833013435</v>
      </c>
      <c r="M28">
        <f t="shared" si="7"/>
        <v>0.64669705694177859</v>
      </c>
    </row>
    <row r="29" spans="1:13" x14ac:dyDescent="0.35">
      <c r="A29" t="s">
        <v>1544</v>
      </c>
      <c r="B29" s="95" t="s">
        <v>4</v>
      </c>
      <c r="C29" s="95" t="s">
        <v>770</v>
      </c>
      <c r="D29" s="96">
        <v>172794</v>
      </c>
      <c r="E29" s="107">
        <f t="shared" si="1"/>
        <v>1</v>
      </c>
      <c r="F29">
        <f t="shared" si="2"/>
        <v>3</v>
      </c>
      <c r="H29" t="str">
        <f t="shared" si="3"/>
        <v>Rikets styrelse</v>
      </c>
      <c r="I29" t="str">
        <f t="shared" si="4"/>
        <v>6 Demokratipolitik och mänskliga rättigheter</v>
      </c>
      <c r="K29" t="str">
        <f t="shared" si="5"/>
        <v>Integritetsskyddsmyndigheten</v>
      </c>
      <c r="L29">
        <f t="shared" si="8"/>
        <v>16.582917466410748</v>
      </c>
      <c r="M29">
        <f t="shared" si="7"/>
        <v>1.3819097888675624</v>
      </c>
    </row>
    <row r="30" spans="1:13" x14ac:dyDescent="0.35">
      <c r="A30" t="s">
        <v>1544</v>
      </c>
      <c r="B30" s="95" t="s">
        <v>4</v>
      </c>
      <c r="C30" s="95" t="s">
        <v>771</v>
      </c>
      <c r="D30" s="96">
        <v>60164</v>
      </c>
      <c r="E30" s="107">
        <f t="shared" si="1"/>
        <v>1</v>
      </c>
      <c r="F30">
        <f t="shared" si="2"/>
        <v>4</v>
      </c>
      <c r="H30" t="str">
        <f t="shared" si="3"/>
        <v>Rikets styrelse</v>
      </c>
      <c r="I30" t="str">
        <f t="shared" si="4"/>
        <v>6 Demokratipolitik och mänskliga rättigheter</v>
      </c>
      <c r="K30" t="str">
        <f t="shared" si="5"/>
        <v>Valmyndigheten</v>
      </c>
      <c r="L30">
        <f t="shared" si="8"/>
        <v>5.7738963531669869</v>
      </c>
      <c r="M30">
        <f t="shared" si="7"/>
        <v>0.48115802943058222</v>
      </c>
    </row>
    <row r="31" spans="1:13" x14ac:dyDescent="0.35">
      <c r="A31" t="s">
        <v>1544</v>
      </c>
      <c r="B31" s="95" t="s">
        <v>4</v>
      </c>
      <c r="C31" s="95" t="s">
        <v>772</v>
      </c>
      <c r="D31" s="96">
        <v>169200</v>
      </c>
      <c r="E31" s="107">
        <f t="shared" si="1"/>
        <v>1</v>
      </c>
      <c r="F31">
        <f t="shared" si="2"/>
        <v>5</v>
      </c>
      <c r="H31" t="str">
        <f t="shared" si="3"/>
        <v>Rikets styrelse</v>
      </c>
      <c r="I31" t="str">
        <f t="shared" si="4"/>
        <v>6 Demokratipolitik och mänskliga rättigheter</v>
      </c>
      <c r="K31" t="str">
        <f t="shared" si="5"/>
        <v>Stöd till politiska partier</v>
      </c>
      <c r="L31">
        <f t="shared" si="8"/>
        <v>16.238003838771593</v>
      </c>
      <c r="M31">
        <f t="shared" si="7"/>
        <v>1.3531669865642995</v>
      </c>
    </row>
    <row r="32" spans="1:13" x14ac:dyDescent="0.35">
      <c r="A32" t="s">
        <v>1544</v>
      </c>
      <c r="B32" s="95" t="s">
        <v>4</v>
      </c>
      <c r="C32" s="95" t="s">
        <v>773</v>
      </c>
      <c r="D32" s="96">
        <v>50518</v>
      </c>
      <c r="E32" s="107">
        <f t="shared" si="1"/>
        <v>1</v>
      </c>
      <c r="F32">
        <f t="shared" si="2"/>
        <v>6</v>
      </c>
      <c r="H32" t="str">
        <f t="shared" si="3"/>
        <v>Rikets styrelse</v>
      </c>
      <c r="I32" t="str">
        <f t="shared" si="4"/>
        <v>6 Demokratipolitik och mänskliga rättigheter</v>
      </c>
      <c r="K32" t="str">
        <f t="shared" si="5"/>
        <v>Institutet för mänskliga rättigheter</v>
      </c>
      <c r="L32">
        <f t="shared" si="8"/>
        <v>4.8481765834932817</v>
      </c>
      <c r="M32">
        <f t="shared" si="7"/>
        <v>0.40401471529110683</v>
      </c>
    </row>
    <row r="33" spans="1:13" x14ac:dyDescent="0.35">
      <c r="A33" t="s">
        <v>1544</v>
      </c>
      <c r="B33" s="93" t="s">
        <v>4</v>
      </c>
      <c r="C33" s="93" t="s">
        <v>774</v>
      </c>
      <c r="D33" s="94">
        <v>227771</v>
      </c>
      <c r="E33" s="107">
        <f t="shared" si="1"/>
        <v>1</v>
      </c>
      <c r="F33">
        <f t="shared" si="2"/>
        <v>7</v>
      </c>
      <c r="G33" t="s">
        <v>1536</v>
      </c>
      <c r="H33" t="str">
        <f t="shared" si="3"/>
        <v>Rikets styrelse</v>
      </c>
      <c r="I33" t="str">
        <f t="shared" si="4"/>
        <v>7 Nationella minoriteter</v>
      </c>
      <c r="K33" t="str">
        <f t="shared" si="5"/>
        <v>Nationella minoriteter</v>
      </c>
      <c r="L33">
        <f t="shared" si="8"/>
        <v>21.859021113243763</v>
      </c>
      <c r="M33">
        <f t="shared" si="7"/>
        <v>1.8215850927703137</v>
      </c>
    </row>
    <row r="34" spans="1:13" x14ac:dyDescent="0.35">
      <c r="A34" t="s">
        <v>1544</v>
      </c>
      <c r="B34" s="95" t="s">
        <v>4</v>
      </c>
      <c r="C34" s="95" t="s">
        <v>775</v>
      </c>
      <c r="D34" s="96">
        <v>207771</v>
      </c>
      <c r="E34" s="107">
        <f t="shared" si="1"/>
        <v>1</v>
      </c>
      <c r="F34">
        <f t="shared" si="2"/>
        <v>1</v>
      </c>
      <c r="H34" t="str">
        <f t="shared" si="3"/>
        <v>Rikets styrelse</v>
      </c>
      <c r="I34" t="str">
        <f t="shared" si="4"/>
        <v>7 Nationella minoriteter</v>
      </c>
      <c r="K34" t="str">
        <f t="shared" si="5"/>
        <v>Åtgärder för nationella minoriteter</v>
      </c>
      <c r="L34">
        <f t="shared" si="8"/>
        <v>19.939635316698656</v>
      </c>
      <c r="M34">
        <f t="shared" si="7"/>
        <v>1.6616362763915546</v>
      </c>
    </row>
    <row r="35" spans="1:13" x14ac:dyDescent="0.35">
      <c r="A35" t="s">
        <v>1544</v>
      </c>
      <c r="B35" s="95" t="s">
        <v>4</v>
      </c>
      <c r="C35" s="95" t="s">
        <v>776</v>
      </c>
      <c r="D35" s="96">
        <v>20000</v>
      </c>
      <c r="E35" s="107">
        <f t="shared" si="1"/>
        <v>1</v>
      </c>
      <c r="F35">
        <f t="shared" si="2"/>
        <v>2</v>
      </c>
      <c r="H35" t="str">
        <f t="shared" si="3"/>
        <v>Rikets styrelse</v>
      </c>
      <c r="I35" t="str">
        <f t="shared" si="4"/>
        <v>7 Nationella minoriteter</v>
      </c>
      <c r="K35" t="str">
        <f t="shared" si="5"/>
        <v>Åtgärder för den nationella minoriteten romer</v>
      </c>
      <c r="L35">
        <f t="shared" si="8"/>
        <v>1.9193857965451055</v>
      </c>
      <c r="M35">
        <f t="shared" si="7"/>
        <v>0.1599488163787588</v>
      </c>
    </row>
    <row r="36" spans="1:13" x14ac:dyDescent="0.35">
      <c r="A36" t="s">
        <v>1544</v>
      </c>
      <c r="B36" s="93" t="s">
        <v>4</v>
      </c>
      <c r="C36" s="93" t="s">
        <v>777</v>
      </c>
      <c r="D36" s="94">
        <v>1058693</v>
      </c>
      <c r="E36" s="107">
        <f t="shared" si="1"/>
        <v>1</v>
      </c>
      <c r="F36">
        <f t="shared" si="2"/>
        <v>8</v>
      </c>
      <c r="G36" t="s">
        <v>1536</v>
      </c>
      <c r="H36" t="str">
        <f t="shared" si="3"/>
        <v>Rikets styrelse</v>
      </c>
      <c r="I36" t="str">
        <f t="shared" si="4"/>
        <v>8 Medier</v>
      </c>
      <c r="K36" t="str">
        <f t="shared" si="5"/>
        <v>Medier</v>
      </c>
      <c r="L36">
        <f t="shared" si="8"/>
        <v>101.60201535508637</v>
      </c>
      <c r="M36">
        <f t="shared" si="7"/>
        <v>8.4668346129238632</v>
      </c>
    </row>
    <row r="37" spans="1:13" x14ac:dyDescent="0.35">
      <c r="A37" t="s">
        <v>1544</v>
      </c>
      <c r="B37" s="95" t="s">
        <v>4</v>
      </c>
      <c r="C37" s="95" t="s">
        <v>778</v>
      </c>
      <c r="D37" s="96">
        <v>1010519</v>
      </c>
      <c r="E37" s="107">
        <f t="shared" si="1"/>
        <v>1</v>
      </c>
      <c r="F37">
        <f t="shared" si="2"/>
        <v>1</v>
      </c>
      <c r="H37" t="str">
        <f t="shared" si="3"/>
        <v>Rikets styrelse</v>
      </c>
      <c r="I37" t="str">
        <f t="shared" si="4"/>
        <v>8 Medier</v>
      </c>
      <c r="K37" t="str">
        <f t="shared" si="5"/>
        <v>Mediestöd</v>
      </c>
      <c r="L37">
        <f t="shared" si="8"/>
        <v>96.978790786948181</v>
      </c>
      <c r="M37">
        <f t="shared" si="7"/>
        <v>8.0815658989123484</v>
      </c>
    </row>
    <row r="38" spans="1:13" x14ac:dyDescent="0.35">
      <c r="A38" t="s">
        <v>1544</v>
      </c>
      <c r="B38" s="95" t="s">
        <v>4</v>
      </c>
      <c r="C38" s="95" t="s">
        <v>779</v>
      </c>
      <c r="D38" s="96">
        <v>48174</v>
      </c>
      <c r="E38" s="107">
        <f t="shared" si="1"/>
        <v>1</v>
      </c>
      <c r="F38">
        <f t="shared" si="2"/>
        <v>2</v>
      </c>
      <c r="H38" t="str">
        <f t="shared" si="3"/>
        <v>Rikets styrelse</v>
      </c>
      <c r="I38" t="str">
        <f t="shared" si="4"/>
        <v>8 Medier</v>
      </c>
      <c r="K38" t="str">
        <f t="shared" si="5"/>
        <v>Myndigheten för press, radio och tv</v>
      </c>
      <c r="L38">
        <f t="shared" si="8"/>
        <v>4.6232245681381956</v>
      </c>
      <c r="M38">
        <f t="shared" si="7"/>
        <v>0.3852687140115163</v>
      </c>
    </row>
    <row r="39" spans="1:13" x14ac:dyDescent="0.35">
      <c r="A39" t="s">
        <v>1544</v>
      </c>
      <c r="B39" s="93" t="s">
        <v>4</v>
      </c>
      <c r="C39" s="93" t="s">
        <v>780</v>
      </c>
      <c r="D39" s="94">
        <v>31310</v>
      </c>
      <c r="E39" s="107">
        <f t="shared" si="1"/>
        <v>1</v>
      </c>
      <c r="F39">
        <f t="shared" si="2"/>
        <v>9</v>
      </c>
      <c r="G39" t="s">
        <v>1536</v>
      </c>
      <c r="H39" t="str">
        <f t="shared" si="3"/>
        <v>Rikets styrelse</v>
      </c>
      <c r="I39" t="str">
        <f t="shared" si="4"/>
        <v>9 Sieps samt insatser för att stärka delaktigheten i EU-arbetet</v>
      </c>
      <c r="K39" t="str">
        <f t="shared" si="5"/>
        <v>Sieps samt insatser för att stärka delaktigheten i EU-arbetet</v>
      </c>
      <c r="L39">
        <f t="shared" si="8"/>
        <v>3.0047984644913628</v>
      </c>
      <c r="M39">
        <f t="shared" si="7"/>
        <v>0.25039987204094688</v>
      </c>
    </row>
    <row r="40" spans="1:13" x14ac:dyDescent="0.35">
      <c r="A40" t="s">
        <v>1544</v>
      </c>
      <c r="B40" s="95" t="s">
        <v>4</v>
      </c>
      <c r="C40" s="95" t="s">
        <v>781</v>
      </c>
      <c r="D40" s="96">
        <v>31310</v>
      </c>
      <c r="E40" s="107">
        <f t="shared" si="1"/>
        <v>1</v>
      </c>
      <c r="F40">
        <f t="shared" si="2"/>
        <v>1</v>
      </c>
      <c r="H40" t="str">
        <f t="shared" si="3"/>
        <v>Rikets styrelse</v>
      </c>
      <c r="I40" t="str">
        <f t="shared" si="4"/>
        <v>9 Sieps samt insatser för att stärka delaktigheten i EU-arbetet</v>
      </c>
      <c r="K40" t="str">
        <f t="shared" si="5"/>
        <v>Svenska institutet för europapolitiska studier samt EU-information</v>
      </c>
      <c r="L40">
        <f t="shared" si="8"/>
        <v>3.0047984644913628</v>
      </c>
      <c r="M40">
        <f t="shared" si="7"/>
        <v>0.25039987204094688</v>
      </c>
    </row>
    <row r="41" spans="1:13" hidden="1" x14ac:dyDescent="0.35">
      <c r="A41" t="s">
        <v>1544</v>
      </c>
      <c r="B41" s="93">
        <v>2</v>
      </c>
      <c r="C41" s="93" t="s">
        <v>15</v>
      </c>
      <c r="D41" s="94">
        <v>19021399</v>
      </c>
      <c r="E41" s="107">
        <f t="shared" si="1"/>
        <v>2</v>
      </c>
      <c r="F41" t="str">
        <f t="shared" si="2"/>
        <v/>
      </c>
      <c r="G41" t="s">
        <v>1536</v>
      </c>
      <c r="H41" t="str">
        <f t="shared" si="3"/>
        <v>Samhällsekonomi och finansförvaltning</v>
      </c>
      <c r="I41" t="str">
        <f t="shared" si="4"/>
        <v/>
      </c>
      <c r="K41" t="str">
        <f t="shared" si="5"/>
        <v>och finansförvaltning</v>
      </c>
      <c r="L41">
        <f t="shared" si="8"/>
        <v>1825.4701535508636</v>
      </c>
      <c r="M41">
        <f t="shared" si="7"/>
        <v>152.12251279590529</v>
      </c>
    </row>
    <row r="42" spans="1:13" hidden="1" x14ac:dyDescent="0.35">
      <c r="A42" t="s">
        <v>1544</v>
      </c>
      <c r="B42" s="95" t="s">
        <v>4</v>
      </c>
      <c r="C42" s="95" t="s">
        <v>782</v>
      </c>
      <c r="D42" s="96">
        <v>108272</v>
      </c>
      <c r="E42" s="107">
        <f t="shared" si="1"/>
        <v>2</v>
      </c>
      <c r="F42">
        <f t="shared" si="2"/>
        <v>1</v>
      </c>
      <c r="H42" t="str">
        <f t="shared" si="3"/>
        <v>Samhällsekonomi och finansförvaltning</v>
      </c>
      <c r="I42" t="str">
        <f t="shared" si="4"/>
        <v>Samhällsekonomi och finansförvaltning</v>
      </c>
      <c r="K42" t="str">
        <f t="shared" si="5"/>
        <v>Statskontoret</v>
      </c>
      <c r="L42">
        <f t="shared" si="8"/>
        <v>10.390786948176583</v>
      </c>
      <c r="M42">
        <f t="shared" si="7"/>
        <v>0.86589891234804861</v>
      </c>
    </row>
    <row r="43" spans="1:13" hidden="1" x14ac:dyDescent="0.35">
      <c r="A43" t="s">
        <v>1544</v>
      </c>
      <c r="B43" s="95" t="s">
        <v>4</v>
      </c>
      <c r="C43" s="95" t="s">
        <v>783</v>
      </c>
      <c r="D43" s="96">
        <v>118318</v>
      </c>
      <c r="E43" s="107">
        <f t="shared" si="1"/>
        <v>2</v>
      </c>
      <c r="F43">
        <f t="shared" si="2"/>
        <v>2</v>
      </c>
      <c r="H43" t="str">
        <f t="shared" si="3"/>
        <v>Samhällsekonomi och finansförvaltning</v>
      </c>
      <c r="I43" t="str">
        <f t="shared" si="4"/>
        <v>Samhällsekonomi och finansförvaltning</v>
      </c>
      <c r="K43" t="str">
        <f t="shared" si="5"/>
        <v>Kammarkollegiet</v>
      </c>
      <c r="L43">
        <f t="shared" si="8"/>
        <v>11.35489443378119</v>
      </c>
      <c r="M43">
        <f t="shared" si="7"/>
        <v>0.94624120281509916</v>
      </c>
    </row>
    <row r="44" spans="1:13" hidden="1" x14ac:dyDescent="0.35">
      <c r="A44" t="s">
        <v>1544</v>
      </c>
      <c r="B44" s="95" t="s">
        <v>4</v>
      </c>
      <c r="C44" s="95" t="s">
        <v>784</v>
      </c>
      <c r="D44" s="96">
        <v>23050</v>
      </c>
      <c r="E44" s="107">
        <f t="shared" si="1"/>
        <v>2</v>
      </c>
      <c r="F44">
        <f t="shared" si="2"/>
        <v>3</v>
      </c>
      <c r="H44" t="str">
        <f t="shared" si="3"/>
        <v>Samhällsekonomi och finansförvaltning</v>
      </c>
      <c r="I44" t="str">
        <f t="shared" si="4"/>
        <v>Samhällsekonomi och finansförvaltning</v>
      </c>
      <c r="K44" t="str">
        <f t="shared" si="5"/>
        <v>Finansinspektionens avgifter till EU:s tillsynsmyndigheter</v>
      </c>
      <c r="L44">
        <f t="shared" si="8"/>
        <v>2.2120921305182342</v>
      </c>
      <c r="M44">
        <f t="shared" si="7"/>
        <v>0.18434101087651952</v>
      </c>
    </row>
    <row r="45" spans="1:13" hidden="1" x14ac:dyDescent="0.35">
      <c r="A45" t="s">
        <v>1544</v>
      </c>
      <c r="B45" s="95" t="s">
        <v>4</v>
      </c>
      <c r="C45" s="95" t="s">
        <v>785</v>
      </c>
      <c r="D45" s="96">
        <v>1693</v>
      </c>
      <c r="E45" s="107">
        <f t="shared" si="1"/>
        <v>2</v>
      </c>
      <c r="F45">
        <f t="shared" si="2"/>
        <v>4</v>
      </c>
      <c r="H45" t="str">
        <f t="shared" si="3"/>
        <v>Samhällsekonomi och finansförvaltning</v>
      </c>
      <c r="I45" t="str">
        <f t="shared" si="4"/>
        <v>Samhällsekonomi och finansförvaltning</v>
      </c>
      <c r="K45" t="str">
        <f t="shared" si="5"/>
        <v>Arbetsgivarpolitiska frågor</v>
      </c>
      <c r="L45">
        <f t="shared" si="8"/>
        <v>0.16247600767754319</v>
      </c>
      <c r="M45">
        <f t="shared" si="7"/>
        <v>1.3539667306461932E-2</v>
      </c>
    </row>
    <row r="46" spans="1:13" hidden="1" x14ac:dyDescent="0.35">
      <c r="A46" t="s">
        <v>1544</v>
      </c>
      <c r="B46" s="95" t="s">
        <v>4</v>
      </c>
      <c r="C46" s="95" t="s">
        <v>786</v>
      </c>
      <c r="D46" s="96">
        <v>15206904</v>
      </c>
      <c r="E46" s="107">
        <f t="shared" si="1"/>
        <v>2</v>
      </c>
      <c r="F46">
        <f t="shared" si="2"/>
        <v>5</v>
      </c>
      <c r="H46" t="str">
        <f t="shared" si="3"/>
        <v>Samhällsekonomi och finansförvaltning</v>
      </c>
      <c r="I46" t="str">
        <f t="shared" si="4"/>
        <v>Samhällsekonomi och finansförvaltning</v>
      </c>
      <c r="K46" t="str">
        <f t="shared" si="5"/>
        <v>Statliga tjänstepensioner m.m.</v>
      </c>
      <c r="L46">
        <f t="shared" si="8"/>
        <v>1459.3957773512475</v>
      </c>
      <c r="M46">
        <f t="shared" si="7"/>
        <v>121.61631477927062</v>
      </c>
    </row>
    <row r="47" spans="1:13" hidden="1" x14ac:dyDescent="0.35">
      <c r="A47" t="s">
        <v>1544</v>
      </c>
      <c r="B47" s="95" t="s">
        <v>4</v>
      </c>
      <c r="C47" s="95" t="s">
        <v>787</v>
      </c>
      <c r="D47" s="96">
        <v>11035</v>
      </c>
      <c r="E47" s="107">
        <f t="shared" si="1"/>
        <v>2</v>
      </c>
      <c r="F47">
        <f t="shared" si="2"/>
        <v>6</v>
      </c>
      <c r="H47" t="str">
        <f t="shared" si="3"/>
        <v>Samhällsekonomi och finansförvaltning</v>
      </c>
      <c r="I47" t="str">
        <f t="shared" si="4"/>
        <v>Samhällsekonomi och finansförvaltning</v>
      </c>
      <c r="K47" t="str">
        <f t="shared" si="5"/>
        <v>Finanspolitiska rådet</v>
      </c>
      <c r="L47">
        <f t="shared" si="8"/>
        <v>1.0590211132437619</v>
      </c>
      <c r="M47">
        <f t="shared" si="7"/>
        <v>8.8251759436980159E-2</v>
      </c>
    </row>
    <row r="48" spans="1:13" hidden="1" x14ac:dyDescent="0.35">
      <c r="A48" t="s">
        <v>1544</v>
      </c>
      <c r="B48" s="95" t="s">
        <v>4</v>
      </c>
      <c r="C48" s="95" t="s">
        <v>788</v>
      </c>
      <c r="D48" s="96">
        <v>78255</v>
      </c>
      <c r="E48" s="107">
        <f t="shared" si="1"/>
        <v>2</v>
      </c>
      <c r="F48">
        <f t="shared" si="2"/>
        <v>7</v>
      </c>
      <c r="H48" t="str">
        <f t="shared" si="3"/>
        <v>Samhällsekonomi och finansförvaltning</v>
      </c>
      <c r="I48" t="str">
        <f t="shared" si="4"/>
        <v>Samhällsekonomi och finansförvaltning</v>
      </c>
      <c r="K48" t="str">
        <f t="shared" si="5"/>
        <v>Konjunkturinstitutet</v>
      </c>
      <c r="L48">
        <f t="shared" si="8"/>
        <v>7.5100767754318616</v>
      </c>
      <c r="M48">
        <f t="shared" si="7"/>
        <v>0.62583973128598847</v>
      </c>
    </row>
    <row r="49" spans="1:13" hidden="1" x14ac:dyDescent="0.35">
      <c r="A49" t="s">
        <v>1544</v>
      </c>
      <c r="B49" s="95" t="s">
        <v>4</v>
      </c>
      <c r="C49" s="95" t="s">
        <v>789</v>
      </c>
      <c r="D49" s="96">
        <v>211395</v>
      </c>
      <c r="E49" s="107">
        <f t="shared" si="1"/>
        <v>2</v>
      </c>
      <c r="F49">
        <f t="shared" si="2"/>
        <v>8</v>
      </c>
      <c r="H49" t="str">
        <f t="shared" si="3"/>
        <v>Samhällsekonomi och finansförvaltning</v>
      </c>
      <c r="I49" t="str">
        <f t="shared" si="4"/>
        <v>Samhällsekonomi och finansförvaltning</v>
      </c>
      <c r="K49" t="str">
        <f t="shared" si="5"/>
        <v>Ekonomistyrningsverket</v>
      </c>
      <c r="L49">
        <f t="shared" si="8"/>
        <v>20.287428023032628</v>
      </c>
      <c r="M49">
        <f t="shared" si="7"/>
        <v>1.6906190019193856</v>
      </c>
    </row>
    <row r="50" spans="1:13" hidden="1" x14ac:dyDescent="0.35">
      <c r="A50" t="s">
        <v>1544</v>
      </c>
      <c r="B50" s="95" t="s">
        <v>4</v>
      </c>
      <c r="C50" s="95" t="s">
        <v>790</v>
      </c>
      <c r="D50" s="96">
        <v>608582</v>
      </c>
      <c r="E50" s="107">
        <f t="shared" si="1"/>
        <v>2</v>
      </c>
      <c r="F50">
        <f t="shared" si="2"/>
        <v>9</v>
      </c>
      <c r="H50" t="str">
        <f t="shared" si="3"/>
        <v>Samhällsekonomi och finansförvaltning</v>
      </c>
      <c r="I50" t="str">
        <f t="shared" si="4"/>
        <v>Samhällsekonomi och finansförvaltning</v>
      </c>
      <c r="K50" t="str">
        <f t="shared" si="5"/>
        <v>Statistiska centralbyrån</v>
      </c>
      <c r="L50">
        <f t="shared" si="8"/>
        <v>58.405182341650672</v>
      </c>
      <c r="M50">
        <f t="shared" si="7"/>
        <v>4.8670985284708896</v>
      </c>
    </row>
    <row r="51" spans="1:13" hidden="1" x14ac:dyDescent="0.35">
      <c r="A51" t="s">
        <v>1544</v>
      </c>
      <c r="B51" s="95" t="s">
        <v>4</v>
      </c>
      <c r="C51" s="95" t="s">
        <v>791</v>
      </c>
      <c r="D51" s="96">
        <v>290000</v>
      </c>
      <c r="E51" s="107">
        <f t="shared" si="1"/>
        <v>2</v>
      </c>
      <c r="F51">
        <f t="shared" si="2"/>
        <v>10</v>
      </c>
      <c r="H51" t="str">
        <f t="shared" si="3"/>
        <v>Samhällsekonomi och finansförvaltning</v>
      </c>
      <c r="I51" t="str">
        <f t="shared" si="4"/>
        <v>Samhällsekonomi och finansförvaltning</v>
      </c>
      <c r="K51" t="str">
        <f t="shared" si="5"/>
        <v>Bidragsfastigheter</v>
      </c>
      <c r="L51">
        <f t="shared" si="8"/>
        <v>27.831094049904031</v>
      </c>
      <c r="M51">
        <f t="shared" si="7"/>
        <v>2.3192578374920028</v>
      </c>
    </row>
    <row r="52" spans="1:13" hidden="1" x14ac:dyDescent="0.35">
      <c r="A52" t="s">
        <v>1544</v>
      </c>
      <c r="B52" s="95" t="s">
        <v>4</v>
      </c>
      <c r="C52" s="95" t="s">
        <v>792</v>
      </c>
      <c r="D52" s="96">
        <v>788347</v>
      </c>
      <c r="E52" s="107">
        <f t="shared" si="1"/>
        <v>2</v>
      </c>
      <c r="F52">
        <f t="shared" si="2"/>
        <v>11</v>
      </c>
      <c r="H52" t="str">
        <f t="shared" si="3"/>
        <v>Samhällsekonomi och finansförvaltning</v>
      </c>
      <c r="I52" t="str">
        <f t="shared" si="4"/>
        <v>Samhällsekonomi och finansförvaltning</v>
      </c>
      <c r="K52" t="str">
        <f t="shared" si="5"/>
        <v>Finansinspektionen</v>
      </c>
      <c r="L52">
        <f t="shared" si="8"/>
        <v>75.657101727447213</v>
      </c>
      <c r="M52">
        <f t="shared" si="7"/>
        <v>6.304758477287268</v>
      </c>
    </row>
    <row r="53" spans="1:13" hidden="1" x14ac:dyDescent="0.35">
      <c r="A53" t="s">
        <v>1544</v>
      </c>
      <c r="B53" s="95" t="s">
        <v>4</v>
      </c>
      <c r="C53" s="95" t="s">
        <v>793</v>
      </c>
      <c r="D53" s="96">
        <v>364014</v>
      </c>
      <c r="E53" s="107">
        <f t="shared" si="1"/>
        <v>2</v>
      </c>
      <c r="F53">
        <f t="shared" si="2"/>
        <v>12</v>
      </c>
      <c r="H53" t="str">
        <f t="shared" si="3"/>
        <v>Samhällsekonomi och finansförvaltning</v>
      </c>
      <c r="I53" t="str">
        <f t="shared" si="4"/>
        <v>Samhällsekonomi och finansförvaltning</v>
      </c>
      <c r="K53" t="str">
        <f t="shared" si="5"/>
        <v>Riksgäldskontoret</v>
      </c>
      <c r="L53">
        <f t="shared" si="8"/>
        <v>34.934165067178505</v>
      </c>
      <c r="M53">
        <f t="shared" si="7"/>
        <v>2.9111804222648754</v>
      </c>
    </row>
    <row r="54" spans="1:13" hidden="1" x14ac:dyDescent="0.35">
      <c r="A54" t="s">
        <v>1544</v>
      </c>
      <c r="B54" s="95" t="s">
        <v>4</v>
      </c>
      <c r="C54" s="95" t="s">
        <v>794</v>
      </c>
      <c r="D54" s="96">
        <v>14138</v>
      </c>
      <c r="E54" s="107">
        <f t="shared" si="1"/>
        <v>2</v>
      </c>
      <c r="F54">
        <f t="shared" si="2"/>
        <v>13</v>
      </c>
      <c r="H54" t="str">
        <f t="shared" si="3"/>
        <v>Samhällsekonomi och finansförvaltning</v>
      </c>
      <c r="I54" t="str">
        <f t="shared" si="4"/>
        <v>Samhällsekonomi och finansförvaltning</v>
      </c>
      <c r="K54" t="str">
        <f t="shared" si="5"/>
        <v>Bokföringsnämnden</v>
      </c>
      <c r="L54">
        <f t="shared" si="8"/>
        <v>1.3568138195777351</v>
      </c>
      <c r="M54">
        <f t="shared" si="7"/>
        <v>0.11306781829814459</v>
      </c>
    </row>
    <row r="55" spans="1:13" hidden="1" x14ac:dyDescent="0.35">
      <c r="A55" t="s">
        <v>1544</v>
      </c>
      <c r="B55" s="95" t="s">
        <v>4</v>
      </c>
      <c r="C55" s="95" t="s">
        <v>795</v>
      </c>
      <c r="D55" s="96">
        <v>110116</v>
      </c>
      <c r="E55" s="107">
        <f t="shared" si="1"/>
        <v>2</v>
      </c>
      <c r="F55">
        <f t="shared" si="2"/>
        <v>14</v>
      </c>
      <c r="H55" t="str">
        <f t="shared" si="3"/>
        <v>Samhällsekonomi och finansförvaltning</v>
      </c>
      <c r="I55" t="str">
        <f t="shared" si="4"/>
        <v>Samhällsekonomi och finansförvaltning</v>
      </c>
      <c r="K55" t="str">
        <f t="shared" si="5"/>
        <v>Vissa garanti- och medlemsavgifter</v>
      </c>
      <c r="L55">
        <f t="shared" si="8"/>
        <v>10.567754318618043</v>
      </c>
      <c r="M55">
        <f t="shared" si="7"/>
        <v>0.88064619321817028</v>
      </c>
    </row>
    <row r="56" spans="1:13" hidden="1" x14ac:dyDescent="0.35">
      <c r="A56" t="s">
        <v>1544</v>
      </c>
      <c r="B56" s="95" t="s">
        <v>4</v>
      </c>
      <c r="C56" s="95" t="s">
        <v>796</v>
      </c>
      <c r="D56" s="96">
        <v>915068</v>
      </c>
      <c r="E56" s="107">
        <f t="shared" si="1"/>
        <v>2</v>
      </c>
      <c r="F56">
        <f t="shared" si="2"/>
        <v>15</v>
      </c>
      <c r="H56" t="str">
        <f t="shared" si="3"/>
        <v>Samhällsekonomi och finansförvaltning</v>
      </c>
      <c r="I56" t="str">
        <f t="shared" si="4"/>
        <v>Samhällsekonomi och finansförvaltning</v>
      </c>
      <c r="K56" t="str">
        <f t="shared" si="5"/>
        <v>Statens servicecenter</v>
      </c>
      <c r="L56">
        <f t="shared" si="8"/>
        <v>87.818426103646829</v>
      </c>
      <c r="M56">
        <f t="shared" si="7"/>
        <v>7.3182021753039024</v>
      </c>
    </row>
    <row r="57" spans="1:13" hidden="1" x14ac:dyDescent="0.35">
      <c r="A57" t="s">
        <v>1544</v>
      </c>
      <c r="B57" s="95" t="s">
        <v>4</v>
      </c>
      <c r="C57" s="95" t="s">
        <v>797</v>
      </c>
      <c r="D57" s="96">
        <v>59953</v>
      </c>
      <c r="E57" s="107">
        <f t="shared" si="1"/>
        <v>2</v>
      </c>
      <c r="F57">
        <f t="shared" si="2"/>
        <v>16</v>
      </c>
      <c r="H57" t="str">
        <f t="shared" si="3"/>
        <v>Samhällsekonomi och finansförvaltning</v>
      </c>
      <c r="I57" t="str">
        <f t="shared" si="4"/>
        <v>Samhällsekonomi och finansförvaltning</v>
      </c>
      <c r="K57" t="str">
        <f t="shared" si="5"/>
        <v>Finansmarknadsforskning</v>
      </c>
      <c r="L57">
        <f t="shared" si="8"/>
        <v>5.7536468330134358</v>
      </c>
      <c r="M57">
        <f t="shared" si="7"/>
        <v>0.47947056941778632</v>
      </c>
    </row>
    <row r="58" spans="1:13" hidden="1" x14ac:dyDescent="0.35">
      <c r="A58" t="s">
        <v>1544</v>
      </c>
      <c r="B58" s="95" t="s">
        <v>4</v>
      </c>
      <c r="C58" s="95" t="s">
        <v>798</v>
      </c>
      <c r="D58" s="96">
        <v>112259</v>
      </c>
      <c r="E58" s="107">
        <f t="shared" si="1"/>
        <v>2</v>
      </c>
      <c r="F58">
        <f t="shared" si="2"/>
        <v>17</v>
      </c>
      <c r="H58" t="str">
        <f t="shared" si="3"/>
        <v>Samhällsekonomi och finansförvaltning</v>
      </c>
      <c r="I58" t="str">
        <f t="shared" si="4"/>
        <v>Samhällsekonomi och finansförvaltning</v>
      </c>
      <c r="K58" t="str">
        <f t="shared" si="5"/>
        <v>Upphandlingsmyndigheten</v>
      </c>
      <c r="L58">
        <f t="shared" si="8"/>
        <v>10.773416506717851</v>
      </c>
      <c r="M58">
        <f t="shared" si="7"/>
        <v>0.8977847088931542</v>
      </c>
    </row>
    <row r="59" spans="1:13" hidden="1" x14ac:dyDescent="0.35">
      <c r="A59" t="s">
        <v>1544</v>
      </c>
      <c r="B59" s="93">
        <v>3</v>
      </c>
      <c r="C59" s="93" t="s">
        <v>23</v>
      </c>
      <c r="D59" s="94">
        <v>12923291</v>
      </c>
      <c r="E59" s="107">
        <f t="shared" si="1"/>
        <v>3</v>
      </c>
      <c r="F59" t="str">
        <f t="shared" si="2"/>
        <v/>
      </c>
      <c r="G59" t="s">
        <v>1536</v>
      </c>
      <c r="H59" t="str">
        <f t="shared" si="3"/>
        <v>Skatt, tull och exekution</v>
      </c>
      <c r="I59" t="str">
        <f t="shared" si="4"/>
        <v/>
      </c>
      <c r="K59" t="str">
        <f t="shared" si="5"/>
        <v>tull och exekution</v>
      </c>
      <c r="L59">
        <f t="shared" si="8"/>
        <v>1240.2390595009597</v>
      </c>
      <c r="M59">
        <f t="shared" si="7"/>
        <v>103.3532549584133</v>
      </c>
    </row>
    <row r="60" spans="1:13" hidden="1" x14ac:dyDescent="0.35">
      <c r="A60" t="s">
        <v>1544</v>
      </c>
      <c r="B60" s="95" t="s">
        <v>4</v>
      </c>
      <c r="C60" s="95" t="s">
        <v>799</v>
      </c>
      <c r="D60" s="96">
        <v>8199362</v>
      </c>
      <c r="E60" s="107">
        <f t="shared" si="1"/>
        <v>3</v>
      </c>
      <c r="F60">
        <f t="shared" si="2"/>
        <v>1</v>
      </c>
      <c r="H60" t="str">
        <f t="shared" si="3"/>
        <v>Skatt, tull och exekution</v>
      </c>
      <c r="I60" t="str">
        <f t="shared" si="4"/>
        <v>Skatt, tull och exekution</v>
      </c>
      <c r="K60" t="str">
        <f t="shared" si="5"/>
        <v>Skatteverket</v>
      </c>
      <c r="L60">
        <f t="shared" si="8"/>
        <v>786.88694817658347</v>
      </c>
      <c r="M60">
        <f t="shared" si="7"/>
        <v>65.573912348048623</v>
      </c>
    </row>
    <row r="61" spans="1:13" hidden="1" x14ac:dyDescent="0.35">
      <c r="A61" t="s">
        <v>1544</v>
      </c>
      <c r="B61" s="95" t="s">
        <v>4</v>
      </c>
      <c r="C61" s="95" t="s">
        <v>800</v>
      </c>
      <c r="D61" s="96">
        <v>2588670</v>
      </c>
      <c r="E61" s="107">
        <f t="shared" si="1"/>
        <v>3</v>
      </c>
      <c r="F61">
        <f t="shared" si="2"/>
        <v>2</v>
      </c>
      <c r="H61" t="str">
        <f t="shared" si="3"/>
        <v>Skatt, tull och exekution</v>
      </c>
      <c r="I61" t="str">
        <f t="shared" si="4"/>
        <v>Skatt, tull och exekution</v>
      </c>
      <c r="K61" t="str">
        <f t="shared" si="5"/>
        <v>Tullverket</v>
      </c>
      <c r="L61">
        <f t="shared" si="8"/>
        <v>248.43282149712093</v>
      </c>
      <c r="M61">
        <f t="shared" si="7"/>
        <v>20.702735124760078</v>
      </c>
    </row>
    <row r="62" spans="1:13" hidden="1" x14ac:dyDescent="0.35">
      <c r="A62" t="s">
        <v>1544</v>
      </c>
      <c r="B62" s="95" t="s">
        <v>4</v>
      </c>
      <c r="C62" s="95" t="s">
        <v>801</v>
      </c>
      <c r="D62" s="96">
        <v>2135259</v>
      </c>
      <c r="E62" s="107">
        <f t="shared" si="1"/>
        <v>3</v>
      </c>
      <c r="F62">
        <f t="shared" si="2"/>
        <v>3</v>
      </c>
      <c r="H62" t="str">
        <f t="shared" si="3"/>
        <v>Skatt, tull och exekution</v>
      </c>
      <c r="I62" t="str">
        <f t="shared" si="4"/>
        <v>Skatt, tull och exekution</v>
      </c>
      <c r="K62" t="str">
        <f t="shared" si="5"/>
        <v>Kronofogdemyndigheten</v>
      </c>
      <c r="L62">
        <f t="shared" si="8"/>
        <v>204.91928982725528</v>
      </c>
      <c r="M62">
        <f t="shared" si="7"/>
        <v>17.076607485604608</v>
      </c>
    </row>
    <row r="63" spans="1:13" hidden="1" x14ac:dyDescent="0.35">
      <c r="A63" t="s">
        <v>1544</v>
      </c>
      <c r="B63" s="93">
        <v>4</v>
      </c>
      <c r="C63" s="93" t="s">
        <v>26</v>
      </c>
      <c r="D63" s="94">
        <v>68305854</v>
      </c>
      <c r="E63" s="107">
        <f t="shared" si="1"/>
        <v>4</v>
      </c>
      <c r="F63" t="str">
        <f t="shared" si="2"/>
        <v/>
      </c>
      <c r="G63" t="s">
        <v>1536</v>
      </c>
      <c r="H63" t="str">
        <f t="shared" si="3"/>
        <v>Rättsväsendet</v>
      </c>
      <c r="I63" t="str">
        <f t="shared" si="4"/>
        <v/>
      </c>
      <c r="K63" t="str">
        <f t="shared" si="5"/>
        <v/>
      </c>
      <c r="L63">
        <f t="shared" si="8"/>
        <v>6555.2642994241842</v>
      </c>
      <c r="M63">
        <f t="shared" si="7"/>
        <v>546.27202495201539</v>
      </c>
    </row>
    <row r="64" spans="1:13" hidden="1" x14ac:dyDescent="0.35">
      <c r="A64" t="s">
        <v>1544</v>
      </c>
      <c r="B64" s="95" t="s">
        <v>4</v>
      </c>
      <c r="C64" s="95" t="s">
        <v>802</v>
      </c>
      <c r="D64" s="96">
        <v>37043384</v>
      </c>
      <c r="E64" s="107">
        <f t="shared" si="1"/>
        <v>4</v>
      </c>
      <c r="F64">
        <f t="shared" si="2"/>
        <v>1</v>
      </c>
      <c r="H64" t="str">
        <f t="shared" si="3"/>
        <v>Rättsväsendet</v>
      </c>
      <c r="I64" t="str">
        <f t="shared" si="4"/>
        <v>Rättsväsendet</v>
      </c>
      <c r="K64" t="str">
        <f t="shared" si="5"/>
        <v>Polismyndigheten</v>
      </c>
      <c r="L64">
        <f t="shared" si="8"/>
        <v>3555.0272552783108</v>
      </c>
      <c r="M64">
        <f t="shared" si="7"/>
        <v>296.25227127319255</v>
      </c>
    </row>
    <row r="65" spans="1:13" hidden="1" x14ac:dyDescent="0.35">
      <c r="A65" t="s">
        <v>1544</v>
      </c>
      <c r="B65" s="95" t="s">
        <v>4</v>
      </c>
      <c r="C65" s="95" t="s">
        <v>803</v>
      </c>
      <c r="D65" s="96">
        <v>2060983</v>
      </c>
      <c r="E65" s="107">
        <f t="shared" si="1"/>
        <v>4</v>
      </c>
      <c r="F65">
        <f t="shared" si="2"/>
        <v>2</v>
      </c>
      <c r="H65" t="str">
        <f t="shared" si="3"/>
        <v>Rättsväsendet</v>
      </c>
      <c r="I65" t="str">
        <f t="shared" si="4"/>
        <v>Rättsväsendet</v>
      </c>
      <c r="K65" t="str">
        <f t="shared" si="5"/>
        <v>Säkerhetspolisen</v>
      </c>
      <c r="L65">
        <f t="shared" si="8"/>
        <v>197.79107485604607</v>
      </c>
      <c r="M65">
        <f t="shared" si="7"/>
        <v>16.482589571337172</v>
      </c>
    </row>
    <row r="66" spans="1:13" hidden="1" x14ac:dyDescent="0.35">
      <c r="A66" t="s">
        <v>1544</v>
      </c>
      <c r="B66" s="95" t="s">
        <v>4</v>
      </c>
      <c r="C66" s="95" t="s">
        <v>804</v>
      </c>
      <c r="D66" s="96">
        <v>2302661</v>
      </c>
      <c r="E66" s="107">
        <f t="shared" si="1"/>
        <v>4</v>
      </c>
      <c r="F66">
        <f t="shared" si="2"/>
        <v>3</v>
      </c>
      <c r="H66" t="str">
        <f t="shared" si="3"/>
        <v>Rättsväsendet</v>
      </c>
      <c r="I66" t="str">
        <f t="shared" si="4"/>
        <v>Rättsväsendet</v>
      </c>
      <c r="K66" t="str">
        <f t="shared" si="5"/>
        <v>Åklagarmyndigheten</v>
      </c>
      <c r="L66">
        <f t="shared" si="8"/>
        <v>220.98474088291746</v>
      </c>
      <c r="M66">
        <f t="shared" si="7"/>
        <v>18.415395073576455</v>
      </c>
    </row>
    <row r="67" spans="1:13" hidden="1" x14ac:dyDescent="0.35">
      <c r="A67" t="s">
        <v>1544</v>
      </c>
      <c r="B67" s="95" t="s">
        <v>4</v>
      </c>
      <c r="C67" s="95" t="s">
        <v>805</v>
      </c>
      <c r="D67" s="96">
        <v>952757</v>
      </c>
      <c r="E67" s="107">
        <f t="shared" si="1"/>
        <v>4</v>
      </c>
      <c r="F67">
        <f t="shared" si="2"/>
        <v>4</v>
      </c>
      <c r="H67" t="str">
        <f t="shared" si="3"/>
        <v>Rättsväsendet</v>
      </c>
      <c r="I67" t="str">
        <f t="shared" si="4"/>
        <v>Rättsväsendet</v>
      </c>
      <c r="K67" t="str">
        <f t="shared" si="5"/>
        <v>Ekobrottsmyndigheten</v>
      </c>
      <c r="L67">
        <f t="shared" si="8"/>
        <v>91.435412667946252</v>
      </c>
      <c r="M67">
        <f t="shared" si="7"/>
        <v>7.6196177223288544</v>
      </c>
    </row>
    <row r="68" spans="1:13" hidden="1" x14ac:dyDescent="0.35">
      <c r="A68" t="s">
        <v>1544</v>
      </c>
      <c r="B68" s="95" t="s">
        <v>4</v>
      </c>
      <c r="C68" s="95" t="s">
        <v>806</v>
      </c>
      <c r="D68" s="96">
        <v>7051168</v>
      </c>
      <c r="E68" s="107">
        <f t="shared" si="1"/>
        <v>4</v>
      </c>
      <c r="F68">
        <f t="shared" si="2"/>
        <v>5</v>
      </c>
      <c r="H68" t="str">
        <f t="shared" si="3"/>
        <v>Rättsväsendet</v>
      </c>
      <c r="I68" t="str">
        <f t="shared" si="4"/>
        <v>Rättsväsendet</v>
      </c>
      <c r="K68" t="str">
        <f t="shared" si="5"/>
        <v>Sveriges Domstolar</v>
      </c>
      <c r="L68">
        <f t="shared" si="8"/>
        <v>676.69558541266792</v>
      </c>
      <c r="M68">
        <f t="shared" si="7"/>
        <v>56.391298784388994</v>
      </c>
    </row>
    <row r="69" spans="1:13" hidden="1" x14ac:dyDescent="0.35">
      <c r="A69" t="s">
        <v>1544</v>
      </c>
      <c r="B69" s="95" t="s">
        <v>4</v>
      </c>
      <c r="C69" s="95" t="s">
        <v>807</v>
      </c>
      <c r="D69" s="96">
        <v>13383310</v>
      </c>
      <c r="E69" s="107">
        <f t="shared" si="1"/>
        <v>4</v>
      </c>
      <c r="F69">
        <f t="shared" si="2"/>
        <v>6</v>
      </c>
      <c r="H69" t="str">
        <f t="shared" si="3"/>
        <v>Rättsväsendet</v>
      </c>
      <c r="I69" t="str">
        <f t="shared" si="4"/>
        <v>Rättsväsendet</v>
      </c>
      <c r="K69" t="str">
        <f t="shared" si="5"/>
        <v>Kriminalvården</v>
      </c>
      <c r="L69">
        <f t="shared" si="8"/>
        <v>1284.3867562380037</v>
      </c>
      <c r="M69">
        <f t="shared" si="7"/>
        <v>107.03222968650032</v>
      </c>
    </row>
    <row r="70" spans="1:13" hidden="1" x14ac:dyDescent="0.35">
      <c r="A70" t="s">
        <v>1544</v>
      </c>
      <c r="B70" s="95" t="s">
        <v>4</v>
      </c>
      <c r="C70" s="95" t="s">
        <v>808</v>
      </c>
      <c r="D70" s="96">
        <v>231644</v>
      </c>
      <c r="E70" s="107">
        <f t="shared" si="1"/>
        <v>4</v>
      </c>
      <c r="F70">
        <f t="shared" si="2"/>
        <v>7</v>
      </c>
      <c r="H70" t="str">
        <f t="shared" si="3"/>
        <v>Rättsväsendet</v>
      </c>
      <c r="I70" t="str">
        <f t="shared" si="4"/>
        <v>Rättsväsendet</v>
      </c>
      <c r="K70" t="str">
        <f t="shared" si="5"/>
        <v>Brottsförebyggande rådet</v>
      </c>
      <c r="L70">
        <f t="shared" si="8"/>
        <v>22.230710172744722</v>
      </c>
      <c r="M70">
        <f t="shared" si="7"/>
        <v>1.8525591810620601</v>
      </c>
    </row>
    <row r="71" spans="1:13" hidden="1" x14ac:dyDescent="0.35">
      <c r="A71" t="s">
        <v>1544</v>
      </c>
      <c r="B71" s="95" t="s">
        <v>4</v>
      </c>
      <c r="C71" s="95" t="s">
        <v>809</v>
      </c>
      <c r="D71" s="96">
        <v>587265</v>
      </c>
      <c r="E71" s="107">
        <f t="shared" si="1"/>
        <v>4</v>
      </c>
      <c r="F71">
        <f t="shared" si="2"/>
        <v>8</v>
      </c>
      <c r="H71" t="str">
        <f t="shared" si="3"/>
        <v>Rättsväsendet</v>
      </c>
      <c r="I71" t="str">
        <f t="shared" si="4"/>
        <v>Rättsväsendet</v>
      </c>
      <c r="K71" t="str">
        <f t="shared" si="5"/>
        <v>Rättsmedicinalverket</v>
      </c>
      <c r="L71">
        <f t="shared" si="8"/>
        <v>56.359404990403071</v>
      </c>
      <c r="M71">
        <f t="shared" si="7"/>
        <v>4.6966170825335896</v>
      </c>
    </row>
    <row r="72" spans="1:13" hidden="1" x14ac:dyDescent="0.35">
      <c r="A72" t="s">
        <v>1544</v>
      </c>
      <c r="B72" s="95" t="s">
        <v>4</v>
      </c>
      <c r="C72" s="95" t="s">
        <v>810</v>
      </c>
      <c r="D72" s="96">
        <v>53390</v>
      </c>
      <c r="E72" s="107">
        <f t="shared" si="1"/>
        <v>4</v>
      </c>
      <c r="F72">
        <f t="shared" si="2"/>
        <v>9</v>
      </c>
      <c r="H72" t="str">
        <f t="shared" si="3"/>
        <v>Rättsväsendet</v>
      </c>
      <c r="I72" t="str">
        <f t="shared" si="4"/>
        <v>Rättsväsendet</v>
      </c>
      <c r="K72" t="str">
        <f t="shared" si="5"/>
        <v>Brottsoffermyndigheten</v>
      </c>
      <c r="L72">
        <f t="shared" si="8"/>
        <v>5.1238003838771595</v>
      </c>
      <c r="M72">
        <f t="shared" si="7"/>
        <v>0.42698336532309661</v>
      </c>
    </row>
    <row r="73" spans="1:13" hidden="1" x14ac:dyDescent="0.35">
      <c r="A73" t="s">
        <v>1544</v>
      </c>
      <c r="B73" s="95" t="s">
        <v>4</v>
      </c>
      <c r="C73" s="95" t="s">
        <v>811</v>
      </c>
      <c r="D73" s="96">
        <v>221953</v>
      </c>
      <c r="E73" s="107">
        <f t="shared" si="1"/>
        <v>4</v>
      </c>
      <c r="F73">
        <f t="shared" si="2"/>
        <v>10</v>
      </c>
      <c r="H73" t="str">
        <f t="shared" si="3"/>
        <v>Rättsväsendet</v>
      </c>
      <c r="I73" t="str">
        <f t="shared" si="4"/>
        <v>Rättsväsendet</v>
      </c>
      <c r="K73" t="str">
        <f t="shared" si="5"/>
        <v>Ersättning för skador på grund av brott</v>
      </c>
      <c r="L73">
        <f t="shared" si="8"/>
        <v>21.30067178502879</v>
      </c>
      <c r="M73">
        <f t="shared" si="7"/>
        <v>1.7750559820857326</v>
      </c>
    </row>
    <row r="74" spans="1:13" hidden="1" x14ac:dyDescent="0.35">
      <c r="A74" t="s">
        <v>1544</v>
      </c>
      <c r="B74" s="95" t="s">
        <v>4</v>
      </c>
      <c r="C74" s="95" t="s">
        <v>812</v>
      </c>
      <c r="D74" s="96">
        <v>3961357</v>
      </c>
      <c r="E74" s="107">
        <f t="shared" si="1"/>
        <v>4</v>
      </c>
      <c r="F74">
        <f t="shared" si="2"/>
        <v>11</v>
      </c>
      <c r="H74" t="str">
        <f t="shared" si="3"/>
        <v>Rättsväsendet</v>
      </c>
      <c r="I74" t="str">
        <f t="shared" si="4"/>
        <v>Rättsväsendet</v>
      </c>
      <c r="K74" t="str">
        <f t="shared" si="5"/>
        <v>Rättsliga biträden m.m.</v>
      </c>
      <c r="L74">
        <f t="shared" si="8"/>
        <v>380.16861804222651</v>
      </c>
      <c r="M74">
        <f t="shared" si="7"/>
        <v>31.680718170185543</v>
      </c>
    </row>
    <row r="75" spans="1:13" hidden="1" x14ac:dyDescent="0.35">
      <c r="A75" t="s">
        <v>1544</v>
      </c>
      <c r="B75" s="95" t="s">
        <v>4</v>
      </c>
      <c r="C75" s="95" t="s">
        <v>813</v>
      </c>
      <c r="D75" s="96">
        <v>94987</v>
      </c>
      <c r="E75" s="107">
        <f t="shared" ref="E75:E138" si="9">IF(B75="",E74,B75)</f>
        <v>4</v>
      </c>
      <c r="F75">
        <f t="shared" ref="F75:F138" si="10">IFERROR(LEFT(C75,FIND(" ",C75)-1)*1,"")</f>
        <v>12</v>
      </c>
      <c r="H75" t="str">
        <f t="shared" ref="H75:H138" si="11">IF(B75="",H74,C75)</f>
        <v>Rättsväsendet</v>
      </c>
      <c r="I75" t="str">
        <f t="shared" ref="I75:I138" si="12">IF(B75="",IF(G75="Sum",C75,IF(I74="",H75,I74)),"")</f>
        <v>Rättsväsendet</v>
      </c>
      <c r="K75" t="str">
        <f t="shared" ref="K75:K138" si="13">IFERROR(RIGHT(C75,LEN(C75)-FIND(" ",C75)),"")</f>
        <v>Kostnader för vissa skaderegleringar m.m.</v>
      </c>
      <c r="L75">
        <f t="shared" si="8"/>
        <v>9.1158349328214978</v>
      </c>
      <c r="M75">
        <f t="shared" ref="M75:M138" si="14">L75/12</f>
        <v>0.75965291106845811</v>
      </c>
    </row>
    <row r="76" spans="1:13" hidden="1" x14ac:dyDescent="0.35">
      <c r="A76" t="s">
        <v>1544</v>
      </c>
      <c r="B76" s="95" t="s">
        <v>4</v>
      </c>
      <c r="C76" s="95" t="s">
        <v>814</v>
      </c>
      <c r="D76" s="96">
        <v>19174</v>
      </c>
      <c r="E76" s="107">
        <f t="shared" si="9"/>
        <v>4</v>
      </c>
      <c r="F76">
        <f t="shared" si="10"/>
        <v>13</v>
      </c>
      <c r="H76" t="str">
        <f t="shared" si="11"/>
        <v>Rättsväsendet</v>
      </c>
      <c r="I76" t="str">
        <f t="shared" si="12"/>
        <v>Rättsväsendet</v>
      </c>
      <c r="K76" t="str">
        <f t="shared" si="13"/>
        <v>Avgifter till vissa internationella sammanslutningar</v>
      </c>
      <c r="L76">
        <f t="shared" si="8"/>
        <v>1.8401151631477928</v>
      </c>
      <c r="M76">
        <f t="shared" si="14"/>
        <v>0.15334293026231607</v>
      </c>
    </row>
    <row r="77" spans="1:13" hidden="1" x14ac:dyDescent="0.35">
      <c r="A77" t="s">
        <v>1544</v>
      </c>
      <c r="B77" s="95" t="s">
        <v>4</v>
      </c>
      <c r="C77" s="95" t="s">
        <v>815</v>
      </c>
      <c r="D77" s="96">
        <v>100157</v>
      </c>
      <c r="E77" s="107">
        <f t="shared" si="9"/>
        <v>4</v>
      </c>
      <c r="F77">
        <f t="shared" si="10"/>
        <v>14</v>
      </c>
      <c r="H77" t="str">
        <f t="shared" si="11"/>
        <v>Rättsväsendet</v>
      </c>
      <c r="I77" t="str">
        <f t="shared" si="12"/>
        <v>Rättsväsendet</v>
      </c>
      <c r="K77" t="str">
        <f t="shared" si="13"/>
        <v>Bidrag till lokalt brottsförebyggande arbete</v>
      </c>
      <c r="L77">
        <f t="shared" ref="L77:L140" si="15">D77/IF(A77=$K$3,$L$3,$L$4)</f>
        <v>9.6119961612284062</v>
      </c>
      <c r="M77">
        <f t="shared" si="14"/>
        <v>0.80099968010236722</v>
      </c>
    </row>
    <row r="78" spans="1:13" hidden="1" x14ac:dyDescent="0.35">
      <c r="A78" t="s">
        <v>1544</v>
      </c>
      <c r="B78" s="95" t="s">
        <v>4</v>
      </c>
      <c r="C78" s="95" t="s">
        <v>816</v>
      </c>
      <c r="D78" s="96">
        <v>28231</v>
      </c>
      <c r="E78" s="107">
        <f t="shared" si="9"/>
        <v>4</v>
      </c>
      <c r="F78">
        <f t="shared" si="10"/>
        <v>15</v>
      </c>
      <c r="H78" t="str">
        <f t="shared" si="11"/>
        <v>Rättsväsendet</v>
      </c>
      <c r="I78" t="str">
        <f t="shared" si="12"/>
        <v>Rättsväsendet</v>
      </c>
      <c r="K78" t="str">
        <f t="shared" si="13"/>
        <v>Säkerhets- och integritetsskyddsnämnden</v>
      </c>
      <c r="L78">
        <f t="shared" si="15"/>
        <v>2.7093090211132438</v>
      </c>
      <c r="M78">
        <f t="shared" si="14"/>
        <v>0.22577575175943698</v>
      </c>
    </row>
    <row r="79" spans="1:13" hidden="1" x14ac:dyDescent="0.35">
      <c r="A79" t="s">
        <v>1544</v>
      </c>
      <c r="B79" s="95" t="s">
        <v>4</v>
      </c>
      <c r="C79" s="95" t="s">
        <v>817</v>
      </c>
      <c r="D79" s="96">
        <v>11433</v>
      </c>
      <c r="E79" s="107">
        <f t="shared" si="9"/>
        <v>4</v>
      </c>
      <c r="F79">
        <f t="shared" si="10"/>
        <v>16</v>
      </c>
      <c r="H79" t="str">
        <f t="shared" si="11"/>
        <v>Rättsväsendet</v>
      </c>
      <c r="I79" t="str">
        <f t="shared" si="12"/>
        <v>Rättsväsendet</v>
      </c>
      <c r="K79" t="str">
        <f t="shared" si="13"/>
        <v>Domarnämnden</v>
      </c>
      <c r="L79">
        <f t="shared" si="15"/>
        <v>1.0972168905950095</v>
      </c>
      <c r="M79">
        <f t="shared" si="14"/>
        <v>9.1434740882917462E-2</v>
      </c>
    </row>
    <row r="80" spans="1:13" hidden="1" x14ac:dyDescent="0.35">
      <c r="A80" t="s">
        <v>1544</v>
      </c>
      <c r="B80" s="95" t="s">
        <v>4</v>
      </c>
      <c r="C80" s="95" t="s">
        <v>818</v>
      </c>
      <c r="D80" s="96">
        <v>202000</v>
      </c>
      <c r="E80" s="107">
        <f t="shared" si="9"/>
        <v>4</v>
      </c>
      <c r="F80">
        <f t="shared" si="10"/>
        <v>17</v>
      </c>
      <c r="H80" t="str">
        <f t="shared" si="11"/>
        <v>Rättsväsendet</v>
      </c>
      <c r="I80" t="str">
        <f t="shared" si="12"/>
        <v>Rättsväsendet</v>
      </c>
      <c r="K80" t="str">
        <f t="shared" si="13"/>
        <v>Från EU-budgeten finansierade insatser avseende EU:s inre säkerhet, gränsförvaltning och visering</v>
      </c>
      <c r="L80">
        <f t="shared" si="15"/>
        <v>19.385796545105567</v>
      </c>
      <c r="M80">
        <f t="shared" si="14"/>
        <v>1.6154830454254638</v>
      </c>
    </row>
    <row r="81" spans="1:13" hidden="1" x14ac:dyDescent="0.35">
      <c r="A81" t="s">
        <v>1544</v>
      </c>
      <c r="B81" s="93">
        <v>5</v>
      </c>
      <c r="C81" s="93" t="s">
        <v>33</v>
      </c>
      <c r="D81" s="94">
        <v>2094669</v>
      </c>
      <c r="E81" s="107">
        <f t="shared" si="9"/>
        <v>5</v>
      </c>
      <c r="F81" t="str">
        <f t="shared" si="10"/>
        <v/>
      </c>
      <c r="G81" t="s">
        <v>1536</v>
      </c>
      <c r="H81" t="str">
        <f t="shared" si="11"/>
        <v>Internationell samverkan</v>
      </c>
      <c r="I81" t="str">
        <f t="shared" si="12"/>
        <v/>
      </c>
      <c r="K81" t="str">
        <f t="shared" si="13"/>
        <v>samverkan</v>
      </c>
      <c r="L81">
        <f t="shared" si="15"/>
        <v>201.02389635316698</v>
      </c>
      <c r="M81">
        <f t="shared" si="14"/>
        <v>16.751991362763913</v>
      </c>
    </row>
    <row r="82" spans="1:13" hidden="1" x14ac:dyDescent="0.35">
      <c r="A82" t="s">
        <v>1544</v>
      </c>
      <c r="B82" s="95" t="s">
        <v>4</v>
      </c>
      <c r="C82" s="95" t="s">
        <v>819</v>
      </c>
      <c r="D82" s="96">
        <v>1333554</v>
      </c>
      <c r="E82" s="107">
        <f t="shared" si="9"/>
        <v>5</v>
      </c>
      <c r="F82">
        <f t="shared" si="10"/>
        <v>1</v>
      </c>
      <c r="H82" t="str">
        <f t="shared" si="11"/>
        <v>Internationell samverkan</v>
      </c>
      <c r="I82" t="str">
        <f t="shared" si="12"/>
        <v>Internationell samverkan</v>
      </c>
      <c r="K82" t="str">
        <f t="shared" si="13"/>
        <v>Avgifter till internationella organisationer</v>
      </c>
      <c r="L82">
        <f t="shared" si="15"/>
        <v>127.98023032629558</v>
      </c>
      <c r="M82">
        <f t="shared" si="14"/>
        <v>10.665019193857965</v>
      </c>
    </row>
    <row r="83" spans="1:13" hidden="1" x14ac:dyDescent="0.35">
      <c r="A83" t="s">
        <v>1544</v>
      </c>
      <c r="B83" s="95" t="s">
        <v>4</v>
      </c>
      <c r="C83" s="95" t="s">
        <v>820</v>
      </c>
      <c r="D83" s="96">
        <v>183294</v>
      </c>
      <c r="E83" s="107">
        <f t="shared" si="9"/>
        <v>5</v>
      </c>
      <c r="F83">
        <f t="shared" si="10"/>
        <v>2</v>
      </c>
      <c r="H83" t="str">
        <f t="shared" si="11"/>
        <v>Internationell samverkan</v>
      </c>
      <c r="I83" t="str">
        <f t="shared" si="12"/>
        <v>Internationell samverkan</v>
      </c>
      <c r="K83" t="str">
        <f t="shared" si="13"/>
        <v>Freds- och säkerhetsfrämjande verksamhet</v>
      </c>
      <c r="L83">
        <f t="shared" si="15"/>
        <v>17.590595009596928</v>
      </c>
      <c r="M83">
        <f t="shared" si="14"/>
        <v>1.4658829174664108</v>
      </c>
    </row>
    <row r="84" spans="1:13" hidden="1" x14ac:dyDescent="0.35">
      <c r="A84" t="s">
        <v>1544</v>
      </c>
      <c r="B84" s="95" t="s">
        <v>4</v>
      </c>
      <c r="C84" s="95" t="s">
        <v>821</v>
      </c>
      <c r="D84" s="96">
        <v>13595</v>
      </c>
      <c r="E84" s="107">
        <f t="shared" si="9"/>
        <v>5</v>
      </c>
      <c r="F84">
        <f t="shared" si="10"/>
        <v>3</v>
      </c>
      <c r="H84" t="str">
        <f t="shared" si="11"/>
        <v>Internationell samverkan</v>
      </c>
      <c r="I84" t="str">
        <f t="shared" si="12"/>
        <v>Internationell samverkan</v>
      </c>
      <c r="K84" t="str">
        <f t="shared" si="13"/>
        <v>Nordiskt samarbete</v>
      </c>
      <c r="L84">
        <f t="shared" si="15"/>
        <v>1.3047024952015356</v>
      </c>
      <c r="M84">
        <f t="shared" si="14"/>
        <v>0.1087252079334613</v>
      </c>
    </row>
    <row r="85" spans="1:13" hidden="1" x14ac:dyDescent="0.35">
      <c r="A85" t="s">
        <v>1544</v>
      </c>
      <c r="B85" s="95" t="s">
        <v>4</v>
      </c>
      <c r="C85" s="95" t="s">
        <v>822</v>
      </c>
      <c r="D85" s="96">
        <v>4826</v>
      </c>
      <c r="E85" s="107">
        <f t="shared" si="9"/>
        <v>5</v>
      </c>
      <c r="F85">
        <f t="shared" si="10"/>
        <v>4</v>
      </c>
      <c r="H85" t="str">
        <f t="shared" si="11"/>
        <v>Internationell samverkan</v>
      </c>
      <c r="I85" t="str">
        <f t="shared" si="12"/>
        <v>Internationell samverkan</v>
      </c>
      <c r="K85" t="str">
        <f t="shared" si="13"/>
        <v>Ekonomiskt bistånd till enskilda utomlands samt diverse kostnader för rättsväsendet</v>
      </c>
      <c r="L85">
        <f t="shared" si="15"/>
        <v>0.46314779270633399</v>
      </c>
      <c r="M85">
        <f t="shared" si="14"/>
        <v>3.8595649392194502E-2</v>
      </c>
    </row>
    <row r="86" spans="1:13" hidden="1" x14ac:dyDescent="0.35">
      <c r="A86" t="s">
        <v>1544</v>
      </c>
      <c r="B86" s="95" t="s">
        <v>4</v>
      </c>
      <c r="C86" s="95" t="s">
        <v>823</v>
      </c>
      <c r="D86" s="96">
        <v>114404</v>
      </c>
      <c r="E86" s="107">
        <f t="shared" si="9"/>
        <v>5</v>
      </c>
      <c r="F86">
        <f t="shared" si="10"/>
        <v>5</v>
      </c>
      <c r="H86" t="str">
        <f t="shared" si="11"/>
        <v>Internationell samverkan</v>
      </c>
      <c r="I86" t="str">
        <f t="shared" si="12"/>
        <v>Internationell samverkan</v>
      </c>
      <c r="K86" t="str">
        <f t="shared" si="13"/>
        <v>Inspektionen för strategiska produkter</v>
      </c>
      <c r="L86">
        <f t="shared" si="15"/>
        <v>10.979270633397313</v>
      </c>
      <c r="M86">
        <f t="shared" si="14"/>
        <v>0.91493921944977608</v>
      </c>
    </row>
    <row r="87" spans="1:13" hidden="1" x14ac:dyDescent="0.35">
      <c r="A87" t="s">
        <v>1544</v>
      </c>
      <c r="B87" s="95" t="s">
        <v>4</v>
      </c>
      <c r="C87" s="95" t="s">
        <v>824</v>
      </c>
      <c r="D87" s="96">
        <v>79358</v>
      </c>
      <c r="E87" s="107">
        <f t="shared" si="9"/>
        <v>5</v>
      </c>
      <c r="F87">
        <f t="shared" si="10"/>
        <v>6</v>
      </c>
      <c r="H87" t="str">
        <f t="shared" si="11"/>
        <v>Internationell samverkan</v>
      </c>
      <c r="I87" t="str">
        <f t="shared" si="12"/>
        <v>Internationell samverkan</v>
      </c>
      <c r="K87" t="str">
        <f t="shared" si="13"/>
        <v>Forskning, utredningar och andra insatser rörande säkerhetspolitik, nedrustning och icke-spridning</v>
      </c>
      <c r="L87">
        <f t="shared" si="15"/>
        <v>7.615930902111324</v>
      </c>
      <c r="M87">
        <f t="shared" si="14"/>
        <v>0.63466090850927703</v>
      </c>
    </row>
    <row r="88" spans="1:13" hidden="1" x14ac:dyDescent="0.35">
      <c r="A88" t="s">
        <v>1544</v>
      </c>
      <c r="B88" s="95" t="s">
        <v>4</v>
      </c>
      <c r="C88" s="95" t="s">
        <v>825</v>
      </c>
      <c r="D88" s="96">
        <v>28402</v>
      </c>
      <c r="E88" s="107">
        <f t="shared" si="9"/>
        <v>5</v>
      </c>
      <c r="F88">
        <f t="shared" si="10"/>
        <v>7</v>
      </c>
      <c r="H88" t="str">
        <f t="shared" si="11"/>
        <v>Internationell samverkan</v>
      </c>
      <c r="I88" t="str">
        <f t="shared" si="12"/>
        <v>Internationell samverkan</v>
      </c>
      <c r="K88" t="str">
        <f t="shared" si="13"/>
        <v>Bidrag till Stockholms internationella fredsforskningsinstitut (SIPRI)</v>
      </c>
      <c r="L88">
        <f t="shared" si="15"/>
        <v>2.7257197696737046</v>
      </c>
      <c r="M88">
        <f t="shared" si="14"/>
        <v>0.22714331413947539</v>
      </c>
    </row>
    <row r="89" spans="1:13" hidden="1" x14ac:dyDescent="0.35">
      <c r="A89" t="s">
        <v>1544</v>
      </c>
      <c r="B89" s="95" t="s">
        <v>4</v>
      </c>
      <c r="C89" s="95" t="s">
        <v>826</v>
      </c>
      <c r="D89" s="96">
        <v>19175</v>
      </c>
      <c r="E89" s="107">
        <f t="shared" si="9"/>
        <v>5</v>
      </c>
      <c r="F89">
        <f t="shared" si="10"/>
        <v>8</v>
      </c>
      <c r="H89" t="str">
        <f t="shared" si="11"/>
        <v>Internationell samverkan</v>
      </c>
      <c r="I89" t="str">
        <f t="shared" si="12"/>
        <v>Internationell samverkan</v>
      </c>
      <c r="K89" t="str">
        <f t="shared" si="13"/>
        <v>Bidrag till Utrikespolitiska institutet (UI)</v>
      </c>
      <c r="L89">
        <f t="shared" si="15"/>
        <v>1.84021113243762</v>
      </c>
      <c r="M89">
        <f t="shared" si="14"/>
        <v>0.15335092770313499</v>
      </c>
    </row>
    <row r="90" spans="1:13" hidden="1" x14ac:dyDescent="0.35">
      <c r="A90" t="s">
        <v>1544</v>
      </c>
      <c r="B90" s="95" t="s">
        <v>4</v>
      </c>
      <c r="C90" s="95" t="s">
        <v>827</v>
      </c>
      <c r="D90" s="96">
        <v>132371</v>
      </c>
      <c r="E90" s="107">
        <f t="shared" si="9"/>
        <v>5</v>
      </c>
      <c r="F90">
        <f t="shared" si="10"/>
        <v>9</v>
      </c>
      <c r="H90" t="str">
        <f t="shared" si="11"/>
        <v>Internationell samverkan</v>
      </c>
      <c r="I90" t="str">
        <f t="shared" si="12"/>
        <v>Internationell samverkan</v>
      </c>
      <c r="K90" t="str">
        <f t="shared" si="13"/>
        <v>Svenska institutet</v>
      </c>
      <c r="L90">
        <f t="shared" si="15"/>
        <v>12.703550863723608</v>
      </c>
      <c r="M90">
        <f t="shared" si="14"/>
        <v>1.058629238643634</v>
      </c>
    </row>
    <row r="91" spans="1:13" hidden="1" x14ac:dyDescent="0.35">
      <c r="A91" t="s">
        <v>1544</v>
      </c>
      <c r="B91" s="95" t="s">
        <v>4</v>
      </c>
      <c r="C91" s="95" t="s">
        <v>828</v>
      </c>
      <c r="D91" s="96">
        <v>15475</v>
      </c>
      <c r="E91" s="107">
        <f t="shared" si="9"/>
        <v>5</v>
      </c>
      <c r="F91">
        <f t="shared" si="10"/>
        <v>10</v>
      </c>
      <c r="H91" t="str">
        <f t="shared" si="11"/>
        <v>Internationell samverkan</v>
      </c>
      <c r="I91" t="str">
        <f t="shared" si="12"/>
        <v>Internationell samverkan</v>
      </c>
      <c r="K91" t="str">
        <f t="shared" si="13"/>
        <v>Information om Sverige i utlandet</v>
      </c>
      <c r="L91">
        <f t="shared" si="15"/>
        <v>1.4851247600767754</v>
      </c>
      <c r="M91">
        <f t="shared" si="14"/>
        <v>0.12376039667306461</v>
      </c>
    </row>
    <row r="92" spans="1:13" hidden="1" x14ac:dyDescent="0.35">
      <c r="A92" t="s">
        <v>1544</v>
      </c>
      <c r="B92" s="95" t="s">
        <v>4</v>
      </c>
      <c r="C92" s="95" t="s">
        <v>829</v>
      </c>
      <c r="D92" s="96">
        <v>170215</v>
      </c>
      <c r="E92" s="107">
        <f t="shared" si="9"/>
        <v>5</v>
      </c>
      <c r="F92">
        <f t="shared" si="10"/>
        <v>11</v>
      </c>
      <c r="H92" t="str">
        <f t="shared" si="11"/>
        <v>Internationell samverkan</v>
      </c>
      <c r="I92" t="str">
        <f t="shared" si="12"/>
        <v>Internationell samverkan</v>
      </c>
      <c r="K92" t="str">
        <f t="shared" si="13"/>
        <v>Samarbete inom Östersjöregionen</v>
      </c>
      <c r="L92">
        <f t="shared" si="15"/>
        <v>16.335412667946258</v>
      </c>
      <c r="M92">
        <f t="shared" si="14"/>
        <v>1.3612843889955215</v>
      </c>
    </row>
    <row r="93" spans="1:13" hidden="1" x14ac:dyDescent="0.35">
      <c r="A93" t="s">
        <v>1544</v>
      </c>
      <c r="B93" s="93">
        <v>6</v>
      </c>
      <c r="C93" s="93" t="s">
        <v>37</v>
      </c>
      <c r="D93" s="94">
        <v>93952930</v>
      </c>
      <c r="E93" s="107">
        <f t="shared" si="9"/>
        <v>6</v>
      </c>
      <c r="F93" t="str">
        <f t="shared" si="10"/>
        <v/>
      </c>
      <c r="G93" t="s">
        <v>1536</v>
      </c>
      <c r="H93" t="str">
        <f t="shared" si="11"/>
        <v>Försvar och samhällets krisberedskap</v>
      </c>
      <c r="I93" t="str">
        <f t="shared" si="12"/>
        <v/>
      </c>
      <c r="K93" t="str">
        <f t="shared" si="13"/>
        <v>och samhällets krisberedskap</v>
      </c>
      <c r="L93">
        <f t="shared" si="15"/>
        <v>9016.5959692898268</v>
      </c>
      <c r="M93">
        <f t="shared" si="14"/>
        <v>751.38299744081894</v>
      </c>
    </row>
    <row r="94" spans="1:13" hidden="1" x14ac:dyDescent="0.35">
      <c r="A94" t="s">
        <v>1544</v>
      </c>
      <c r="B94" s="93" t="s">
        <v>4</v>
      </c>
      <c r="C94" s="93" t="s">
        <v>830</v>
      </c>
      <c r="D94" s="94">
        <v>87949269</v>
      </c>
      <c r="E94" s="107">
        <f t="shared" si="9"/>
        <v>6</v>
      </c>
      <c r="F94">
        <f t="shared" si="10"/>
        <v>1</v>
      </c>
      <c r="G94" t="s">
        <v>1536</v>
      </c>
      <c r="H94" t="str">
        <f t="shared" si="11"/>
        <v>Försvar och samhällets krisberedskap</v>
      </c>
      <c r="I94" t="str">
        <f t="shared" si="12"/>
        <v>1 Försvar</v>
      </c>
      <c r="K94" t="str">
        <f t="shared" si="13"/>
        <v>Försvar</v>
      </c>
      <c r="L94">
        <f t="shared" si="15"/>
        <v>8440.4288867562373</v>
      </c>
      <c r="M94">
        <f t="shared" si="14"/>
        <v>703.36907389635314</v>
      </c>
    </row>
    <row r="95" spans="1:13" hidden="1" x14ac:dyDescent="0.35">
      <c r="A95" t="s">
        <v>1544</v>
      </c>
      <c r="B95" s="95" t="s">
        <v>4</v>
      </c>
      <c r="C95" s="95" t="s">
        <v>831</v>
      </c>
      <c r="D95" s="96">
        <v>51453048</v>
      </c>
      <c r="E95" s="107">
        <f t="shared" si="9"/>
        <v>6</v>
      </c>
      <c r="F95">
        <f t="shared" si="10"/>
        <v>1</v>
      </c>
      <c r="H95" t="str">
        <f t="shared" si="11"/>
        <v>Försvar och samhällets krisberedskap</v>
      </c>
      <c r="I95" t="str">
        <f t="shared" si="12"/>
        <v>1 Försvar</v>
      </c>
      <c r="K95" t="str">
        <f t="shared" si="13"/>
        <v>Förbandsverksamhet och beredskap</v>
      </c>
      <c r="L95">
        <f t="shared" si="15"/>
        <v>4937.9124760076775</v>
      </c>
      <c r="M95">
        <f t="shared" si="14"/>
        <v>411.4927063339731</v>
      </c>
    </row>
    <row r="96" spans="1:13" hidden="1" x14ac:dyDescent="0.35">
      <c r="A96" t="s">
        <v>1544</v>
      </c>
      <c r="B96" s="95" t="s">
        <v>4</v>
      </c>
      <c r="C96" s="95" t="s">
        <v>832</v>
      </c>
      <c r="D96" s="96">
        <v>1501512</v>
      </c>
      <c r="E96" s="107">
        <f t="shared" si="9"/>
        <v>6</v>
      </c>
      <c r="F96">
        <f t="shared" si="10"/>
        <v>2</v>
      </c>
      <c r="H96" t="str">
        <f t="shared" si="11"/>
        <v>Försvar och samhällets krisberedskap</v>
      </c>
      <c r="I96" t="str">
        <f t="shared" si="12"/>
        <v>1 Försvar</v>
      </c>
      <c r="K96" t="str">
        <f t="shared" si="13"/>
        <v>Försvarsmaktens insatser internationellt</v>
      </c>
      <c r="L96">
        <f t="shared" si="15"/>
        <v>144.09904030710172</v>
      </c>
      <c r="M96">
        <f t="shared" si="14"/>
        <v>12.008253358925144</v>
      </c>
    </row>
    <row r="97" spans="1:13" hidden="1" x14ac:dyDescent="0.35">
      <c r="A97" t="s">
        <v>1544</v>
      </c>
      <c r="B97" s="95" t="s">
        <v>4</v>
      </c>
      <c r="C97" s="95" t="s">
        <v>833</v>
      </c>
      <c r="D97" s="96">
        <v>27949405</v>
      </c>
      <c r="E97" s="107">
        <f t="shared" si="9"/>
        <v>6</v>
      </c>
      <c r="F97">
        <f t="shared" si="10"/>
        <v>3</v>
      </c>
      <c r="H97" t="str">
        <f t="shared" si="11"/>
        <v>Försvar och samhällets krisberedskap</v>
      </c>
      <c r="I97" t="str">
        <f t="shared" si="12"/>
        <v>1 Försvar</v>
      </c>
      <c r="K97" t="str">
        <f t="shared" si="13"/>
        <v>Anskaffning av materiel och anläggningar</v>
      </c>
      <c r="L97">
        <f t="shared" si="15"/>
        <v>2682.284548944338</v>
      </c>
      <c r="M97">
        <f t="shared" si="14"/>
        <v>223.52371241202817</v>
      </c>
    </row>
    <row r="98" spans="1:13" hidden="1" x14ac:dyDescent="0.35">
      <c r="A98" t="s">
        <v>1544</v>
      </c>
      <c r="B98" s="95" t="s">
        <v>4</v>
      </c>
      <c r="C98" s="95" t="s">
        <v>834</v>
      </c>
      <c r="D98" s="96">
        <v>951905</v>
      </c>
      <c r="E98" s="107">
        <f t="shared" si="9"/>
        <v>6</v>
      </c>
      <c r="F98">
        <f t="shared" si="10"/>
        <v>4</v>
      </c>
      <c r="H98" t="str">
        <f t="shared" si="11"/>
        <v>Försvar och samhällets krisberedskap</v>
      </c>
      <c r="I98" t="str">
        <f t="shared" si="12"/>
        <v>1 Försvar</v>
      </c>
      <c r="K98" t="str">
        <f t="shared" si="13"/>
        <v>Forskning och teknikutveckling</v>
      </c>
      <c r="L98">
        <f t="shared" si="15"/>
        <v>91.353646833013443</v>
      </c>
      <c r="M98">
        <f t="shared" si="14"/>
        <v>7.6128039027511205</v>
      </c>
    </row>
    <row r="99" spans="1:13" hidden="1" x14ac:dyDescent="0.35">
      <c r="A99" t="s">
        <v>1544</v>
      </c>
      <c r="B99" s="95" t="s">
        <v>4</v>
      </c>
      <c r="C99" s="95" t="s">
        <v>835</v>
      </c>
      <c r="D99" s="96">
        <v>11638</v>
      </c>
      <c r="E99" s="107">
        <f t="shared" si="9"/>
        <v>6</v>
      </c>
      <c r="F99">
        <f t="shared" si="10"/>
        <v>5</v>
      </c>
      <c r="H99" t="str">
        <f t="shared" si="11"/>
        <v>Försvar och samhällets krisberedskap</v>
      </c>
      <c r="I99" t="str">
        <f t="shared" si="12"/>
        <v>1 Försvar</v>
      </c>
      <c r="K99" t="str">
        <f t="shared" si="13"/>
        <v>Statens inspektion för försvarsunderrättelseverksamheten</v>
      </c>
      <c r="L99">
        <f t="shared" si="15"/>
        <v>1.1168905950095969</v>
      </c>
      <c r="M99">
        <f t="shared" si="14"/>
        <v>9.3074216250799743E-2</v>
      </c>
    </row>
    <row r="100" spans="1:13" hidden="1" x14ac:dyDescent="0.35">
      <c r="A100" t="s">
        <v>1544</v>
      </c>
      <c r="B100" s="95" t="s">
        <v>4</v>
      </c>
      <c r="C100" s="95" t="s">
        <v>836</v>
      </c>
      <c r="D100" s="96">
        <v>351386</v>
      </c>
      <c r="E100" s="107">
        <f t="shared" si="9"/>
        <v>6</v>
      </c>
      <c r="F100">
        <f t="shared" si="10"/>
        <v>6</v>
      </c>
      <c r="H100" t="str">
        <f t="shared" si="11"/>
        <v>Försvar och samhällets krisberedskap</v>
      </c>
      <c r="I100" t="str">
        <f t="shared" si="12"/>
        <v>1 Försvar</v>
      </c>
      <c r="K100" t="str">
        <f t="shared" si="13"/>
        <v>Totalförsvarets plikt- och prövningsverk</v>
      </c>
      <c r="L100">
        <f t="shared" si="15"/>
        <v>33.722264875239922</v>
      </c>
      <c r="M100">
        <f t="shared" si="14"/>
        <v>2.8101887396033267</v>
      </c>
    </row>
    <row r="101" spans="1:13" hidden="1" x14ac:dyDescent="0.35">
      <c r="A101" t="s">
        <v>1544</v>
      </c>
      <c r="B101" s="95" t="s">
        <v>4</v>
      </c>
      <c r="C101" s="95" t="s">
        <v>837</v>
      </c>
      <c r="D101" s="96">
        <v>268034</v>
      </c>
      <c r="E101" s="107">
        <f t="shared" si="9"/>
        <v>6</v>
      </c>
      <c r="F101">
        <f t="shared" si="10"/>
        <v>7</v>
      </c>
      <c r="H101" t="str">
        <f t="shared" si="11"/>
        <v>Försvar och samhällets krisberedskap</v>
      </c>
      <c r="I101" t="str">
        <f t="shared" si="12"/>
        <v>1 Försvar</v>
      </c>
      <c r="K101" t="str">
        <f t="shared" si="13"/>
        <v>Officersutbildning m.m.</v>
      </c>
      <c r="L101">
        <f t="shared" si="15"/>
        <v>25.723032629558542</v>
      </c>
      <c r="M101">
        <f t="shared" si="14"/>
        <v>2.143586052463212</v>
      </c>
    </row>
    <row r="102" spans="1:13" hidden="1" x14ac:dyDescent="0.35">
      <c r="A102" t="s">
        <v>1544</v>
      </c>
      <c r="B102" s="95" t="s">
        <v>4</v>
      </c>
      <c r="C102" s="95" t="s">
        <v>838</v>
      </c>
      <c r="D102" s="96">
        <v>1927077</v>
      </c>
      <c r="E102" s="107">
        <f t="shared" si="9"/>
        <v>6</v>
      </c>
      <c r="F102">
        <f t="shared" si="10"/>
        <v>8</v>
      </c>
      <c r="H102" t="str">
        <f t="shared" si="11"/>
        <v>Försvar och samhällets krisberedskap</v>
      </c>
      <c r="I102" t="str">
        <f t="shared" si="12"/>
        <v>1 Försvar</v>
      </c>
      <c r="K102" t="str">
        <f t="shared" si="13"/>
        <v>Försvarets radioanstalt</v>
      </c>
      <c r="L102">
        <f t="shared" si="15"/>
        <v>184.94021113243761</v>
      </c>
      <c r="M102">
        <f t="shared" si="14"/>
        <v>15.411684261036468</v>
      </c>
    </row>
    <row r="103" spans="1:13" hidden="1" x14ac:dyDescent="0.35">
      <c r="A103" t="s">
        <v>1544</v>
      </c>
      <c r="B103" s="95" t="s">
        <v>4</v>
      </c>
      <c r="C103" s="95" t="s">
        <v>839</v>
      </c>
      <c r="D103" s="96">
        <v>262457</v>
      </c>
      <c r="E103" s="107">
        <f t="shared" si="9"/>
        <v>6</v>
      </c>
      <c r="F103">
        <f t="shared" si="10"/>
        <v>9</v>
      </c>
      <c r="H103" t="str">
        <f t="shared" si="11"/>
        <v>Försvar och samhällets krisberedskap</v>
      </c>
      <c r="I103" t="str">
        <f t="shared" si="12"/>
        <v>1 Försvar</v>
      </c>
      <c r="K103" t="str">
        <f t="shared" si="13"/>
        <v>Totalförsvarets forskningsinstitut</v>
      </c>
      <c r="L103">
        <f t="shared" si="15"/>
        <v>25.187811900191939</v>
      </c>
      <c r="M103">
        <f t="shared" si="14"/>
        <v>2.0989843250159947</v>
      </c>
    </row>
    <row r="104" spans="1:13" hidden="1" x14ac:dyDescent="0.35">
      <c r="A104" t="s">
        <v>1544</v>
      </c>
      <c r="B104" s="95" t="s">
        <v>4</v>
      </c>
      <c r="C104" s="95" t="s">
        <v>840</v>
      </c>
      <c r="D104" s="96">
        <v>7286</v>
      </c>
      <c r="E104" s="107">
        <f t="shared" si="9"/>
        <v>6</v>
      </c>
      <c r="F104">
        <f t="shared" si="10"/>
        <v>10</v>
      </c>
      <c r="H104" t="str">
        <f t="shared" si="11"/>
        <v>Försvar och samhällets krisberedskap</v>
      </c>
      <c r="I104" t="str">
        <f t="shared" si="12"/>
        <v>1 Försvar</v>
      </c>
      <c r="K104" t="str">
        <f t="shared" si="13"/>
        <v>Nämnder m.m.</v>
      </c>
      <c r="L104">
        <f t="shared" si="15"/>
        <v>0.69923224568138198</v>
      </c>
      <c r="M104">
        <f t="shared" si="14"/>
        <v>5.8269353806781832E-2</v>
      </c>
    </row>
    <row r="105" spans="1:13" hidden="1" x14ac:dyDescent="0.35">
      <c r="A105" t="s">
        <v>1544</v>
      </c>
      <c r="B105" s="95" t="s">
        <v>4</v>
      </c>
      <c r="C105" s="95" t="s">
        <v>841</v>
      </c>
      <c r="D105" s="96">
        <v>3204537</v>
      </c>
      <c r="E105" s="107">
        <f t="shared" si="9"/>
        <v>6</v>
      </c>
      <c r="F105">
        <f t="shared" si="10"/>
        <v>11</v>
      </c>
      <c r="H105" t="str">
        <f t="shared" si="11"/>
        <v>Försvar och samhällets krisberedskap</v>
      </c>
      <c r="I105" t="str">
        <f t="shared" si="12"/>
        <v>1 Försvar</v>
      </c>
      <c r="K105" t="str">
        <f t="shared" si="13"/>
        <v>Försvarets materielverk</v>
      </c>
      <c r="L105">
        <f t="shared" si="15"/>
        <v>307.53714011516314</v>
      </c>
      <c r="M105">
        <f t="shared" si="14"/>
        <v>25.62809500959693</v>
      </c>
    </row>
    <row r="106" spans="1:13" hidden="1" x14ac:dyDescent="0.35">
      <c r="A106" t="s">
        <v>1544</v>
      </c>
      <c r="B106" s="95" t="s">
        <v>4</v>
      </c>
      <c r="C106" s="95" t="s">
        <v>842</v>
      </c>
      <c r="D106" s="96">
        <v>10984</v>
      </c>
      <c r="E106" s="107">
        <f t="shared" si="9"/>
        <v>6</v>
      </c>
      <c r="F106">
        <f t="shared" si="10"/>
        <v>12</v>
      </c>
      <c r="H106" t="str">
        <f t="shared" si="11"/>
        <v>Försvar och samhällets krisberedskap</v>
      </c>
      <c r="I106" t="str">
        <f t="shared" si="12"/>
        <v>1 Försvar</v>
      </c>
      <c r="K106" t="str">
        <f t="shared" si="13"/>
        <v>Försvarsunderrättelsedomstolen</v>
      </c>
      <c r="L106">
        <f t="shared" si="15"/>
        <v>1.0541266794625719</v>
      </c>
      <c r="M106">
        <f t="shared" si="14"/>
        <v>8.7843889955214319E-2</v>
      </c>
    </row>
    <row r="107" spans="1:13" hidden="1" x14ac:dyDescent="0.35">
      <c r="A107" t="s">
        <v>1544</v>
      </c>
      <c r="B107" s="95" t="s">
        <v>4</v>
      </c>
      <c r="C107" s="95" t="s">
        <v>1494</v>
      </c>
      <c r="D107" s="96">
        <v>50000</v>
      </c>
      <c r="E107" s="107">
        <f t="shared" si="9"/>
        <v>6</v>
      </c>
      <c r="F107">
        <f t="shared" si="10"/>
        <v>13</v>
      </c>
      <c r="H107" t="str">
        <f t="shared" si="11"/>
        <v>Försvar och samhällets krisberedskap</v>
      </c>
      <c r="I107" t="str">
        <f t="shared" si="12"/>
        <v>1 Försvar</v>
      </c>
      <c r="K107" t="str">
        <f t="shared" si="13"/>
        <v>Myndigheten för Totalförsvarsanalys</v>
      </c>
      <c r="L107">
        <f t="shared" si="15"/>
        <v>4.7984644913627639</v>
      </c>
      <c r="M107">
        <f t="shared" si="14"/>
        <v>0.39987204094689699</v>
      </c>
    </row>
    <row r="108" spans="1:13" hidden="1" x14ac:dyDescent="0.35">
      <c r="A108" t="s">
        <v>1544</v>
      </c>
      <c r="B108" s="93" t="s">
        <v>4</v>
      </c>
      <c r="C108" s="93" t="s">
        <v>843</v>
      </c>
      <c r="D108" s="94">
        <v>5547423</v>
      </c>
      <c r="E108" s="107">
        <f t="shared" si="9"/>
        <v>6</v>
      </c>
      <c r="F108">
        <f t="shared" si="10"/>
        <v>2</v>
      </c>
      <c r="G108" t="s">
        <v>1536</v>
      </c>
      <c r="H108" t="str">
        <f t="shared" si="11"/>
        <v>Försvar och samhällets krisberedskap</v>
      </c>
      <c r="I108" t="str">
        <f t="shared" si="12"/>
        <v>2 Samhällets krisberedskap</v>
      </c>
      <c r="K108" t="str">
        <f t="shared" si="13"/>
        <v>Samhällets krisberedskap</v>
      </c>
      <c r="L108">
        <f t="shared" si="15"/>
        <v>532.38224568138196</v>
      </c>
      <c r="M108">
        <f t="shared" si="14"/>
        <v>44.365187140115161</v>
      </c>
    </row>
    <row r="109" spans="1:13" hidden="1" x14ac:dyDescent="0.35">
      <c r="A109" t="s">
        <v>1544</v>
      </c>
      <c r="B109" s="95" t="s">
        <v>4</v>
      </c>
      <c r="C109" s="95" t="s">
        <v>844</v>
      </c>
      <c r="D109" s="96">
        <v>1488971</v>
      </c>
      <c r="E109" s="107">
        <f t="shared" si="9"/>
        <v>6</v>
      </c>
      <c r="F109">
        <f t="shared" si="10"/>
        <v>1</v>
      </c>
      <c r="H109" t="str">
        <f t="shared" si="11"/>
        <v>Försvar och samhällets krisberedskap</v>
      </c>
      <c r="I109" t="str">
        <f t="shared" si="12"/>
        <v>2 Samhällets krisberedskap</v>
      </c>
      <c r="K109" t="str">
        <f t="shared" si="13"/>
        <v>Kustbevakningen</v>
      </c>
      <c r="L109">
        <f t="shared" si="15"/>
        <v>142.89548944337812</v>
      </c>
      <c r="M109">
        <f t="shared" si="14"/>
        <v>11.907957453614843</v>
      </c>
    </row>
    <row r="110" spans="1:13" hidden="1" x14ac:dyDescent="0.35">
      <c r="A110" t="s">
        <v>1544</v>
      </c>
      <c r="B110" s="95" t="s">
        <v>4</v>
      </c>
      <c r="C110" s="95" t="s">
        <v>845</v>
      </c>
      <c r="D110" s="96">
        <v>506850</v>
      </c>
      <c r="E110" s="107">
        <f t="shared" si="9"/>
        <v>6</v>
      </c>
      <c r="F110">
        <f t="shared" si="10"/>
        <v>2</v>
      </c>
      <c r="H110" t="str">
        <f t="shared" si="11"/>
        <v>Försvar och samhällets krisberedskap</v>
      </c>
      <c r="I110" t="str">
        <f t="shared" si="12"/>
        <v>2 Samhällets krisberedskap</v>
      </c>
      <c r="K110" t="str">
        <f t="shared" si="13"/>
        <v>Förebyggande åtgärder mot jordskred och andra naturolyckor</v>
      </c>
      <c r="L110">
        <f t="shared" si="15"/>
        <v>48.642034548944338</v>
      </c>
      <c r="M110">
        <f t="shared" si="14"/>
        <v>4.0535028790786951</v>
      </c>
    </row>
    <row r="111" spans="1:13" hidden="1" x14ac:dyDescent="0.35">
      <c r="A111" t="s">
        <v>1544</v>
      </c>
      <c r="B111" s="95" t="s">
        <v>4</v>
      </c>
      <c r="C111" s="95" t="s">
        <v>846</v>
      </c>
      <c r="D111" s="96">
        <v>27580</v>
      </c>
      <c r="E111" s="107">
        <f t="shared" si="9"/>
        <v>6</v>
      </c>
      <c r="F111">
        <f t="shared" si="10"/>
        <v>3</v>
      </c>
      <c r="H111" t="str">
        <f t="shared" si="11"/>
        <v>Försvar och samhällets krisberedskap</v>
      </c>
      <c r="I111" t="str">
        <f t="shared" si="12"/>
        <v>2 Samhällets krisberedskap</v>
      </c>
      <c r="K111" t="str">
        <f t="shared" si="13"/>
        <v>Ersättning för räddningstjänst m.m.</v>
      </c>
      <c r="L111">
        <f t="shared" si="15"/>
        <v>2.6468330134357005</v>
      </c>
      <c r="M111">
        <f t="shared" si="14"/>
        <v>0.22056941778630837</v>
      </c>
    </row>
    <row r="112" spans="1:13" hidden="1" x14ac:dyDescent="0.35">
      <c r="A112" t="s">
        <v>1544</v>
      </c>
      <c r="B112" s="95" t="s">
        <v>4</v>
      </c>
      <c r="C112" s="95" t="s">
        <v>847</v>
      </c>
      <c r="D112" s="96">
        <v>1380608</v>
      </c>
      <c r="E112" s="107">
        <f t="shared" si="9"/>
        <v>6</v>
      </c>
      <c r="F112">
        <f t="shared" si="10"/>
        <v>4</v>
      </c>
      <c r="H112" t="str">
        <f t="shared" si="11"/>
        <v>Försvar och samhällets krisberedskap</v>
      </c>
      <c r="I112" t="str">
        <f t="shared" si="12"/>
        <v>2 Samhällets krisberedskap</v>
      </c>
      <c r="K112" t="str">
        <f t="shared" si="13"/>
        <v>Krisberedskap</v>
      </c>
      <c r="L112">
        <f t="shared" si="15"/>
        <v>132.49596928982726</v>
      </c>
      <c r="M112">
        <f t="shared" si="14"/>
        <v>11.041330774152271</v>
      </c>
    </row>
    <row r="113" spans="1:13" hidden="1" x14ac:dyDescent="0.35">
      <c r="A113" t="s">
        <v>1544</v>
      </c>
      <c r="B113" s="95" t="s">
        <v>4</v>
      </c>
      <c r="C113" s="95" t="s">
        <v>848</v>
      </c>
      <c r="D113" s="96">
        <v>426671</v>
      </c>
      <c r="E113" s="107">
        <f t="shared" si="9"/>
        <v>6</v>
      </c>
      <c r="F113">
        <f t="shared" si="10"/>
        <v>5</v>
      </c>
      <c r="H113" t="str">
        <f t="shared" si="11"/>
        <v>Försvar och samhällets krisberedskap</v>
      </c>
      <c r="I113" t="str">
        <f t="shared" si="12"/>
        <v>2 Samhällets krisberedskap</v>
      </c>
      <c r="K113" t="str">
        <f t="shared" si="13"/>
        <v>Ersättning till SOS Alarm Sverige AB för alarmeringstjänst enligt avtal</v>
      </c>
      <c r="L113">
        <f t="shared" si="15"/>
        <v>40.947312859884839</v>
      </c>
      <c r="M113">
        <f t="shared" si="14"/>
        <v>3.4122760716570699</v>
      </c>
    </row>
    <row r="114" spans="1:13" hidden="1" x14ac:dyDescent="0.35">
      <c r="A114" t="s">
        <v>1544</v>
      </c>
      <c r="B114" s="95" t="s">
        <v>4</v>
      </c>
      <c r="C114" s="95" t="s">
        <v>849</v>
      </c>
      <c r="D114" s="96">
        <v>1480372</v>
      </c>
      <c r="E114" s="107">
        <f t="shared" si="9"/>
        <v>6</v>
      </c>
      <c r="F114">
        <f t="shared" si="10"/>
        <v>6</v>
      </c>
      <c r="H114" t="str">
        <f t="shared" si="11"/>
        <v>Försvar och samhällets krisberedskap</v>
      </c>
      <c r="I114" t="str">
        <f t="shared" si="12"/>
        <v>2 Samhällets krisberedskap</v>
      </c>
      <c r="K114" t="str">
        <f t="shared" si="13"/>
        <v>Myndigheten för samhällsskydd och beredskap</v>
      </c>
      <c r="L114">
        <f t="shared" si="15"/>
        <v>142.07024952015354</v>
      </c>
      <c r="M114">
        <f t="shared" si="14"/>
        <v>11.839187460012795</v>
      </c>
    </row>
    <row r="115" spans="1:13" hidden="1" x14ac:dyDescent="0.35">
      <c r="A115" t="s">
        <v>1544</v>
      </c>
      <c r="B115" s="95" t="s">
        <v>4</v>
      </c>
      <c r="C115" s="95" t="s">
        <v>850</v>
      </c>
      <c r="D115" s="96">
        <v>49611</v>
      </c>
      <c r="E115" s="107">
        <f t="shared" si="9"/>
        <v>6</v>
      </c>
      <c r="F115">
        <f t="shared" si="10"/>
        <v>7</v>
      </c>
      <c r="H115" t="str">
        <f t="shared" si="11"/>
        <v>Försvar och samhällets krisberedskap</v>
      </c>
      <c r="I115" t="str">
        <f t="shared" si="12"/>
        <v>2 Samhällets krisberedskap</v>
      </c>
      <c r="K115" t="str">
        <f t="shared" si="13"/>
        <v>Statens haverikommission</v>
      </c>
      <c r="L115">
        <f t="shared" si="15"/>
        <v>4.7611324376199615</v>
      </c>
      <c r="M115">
        <f t="shared" si="14"/>
        <v>0.39676103646833011</v>
      </c>
    </row>
    <row r="116" spans="1:13" hidden="1" x14ac:dyDescent="0.35">
      <c r="A116" t="s">
        <v>1544</v>
      </c>
      <c r="B116" s="95" t="s">
        <v>4</v>
      </c>
      <c r="C116" s="95" t="s">
        <v>851</v>
      </c>
      <c r="D116" s="96">
        <v>124066</v>
      </c>
      <c r="E116" s="107">
        <f t="shared" si="9"/>
        <v>6</v>
      </c>
      <c r="F116">
        <f t="shared" si="10"/>
        <v>8</v>
      </c>
      <c r="H116" t="str">
        <f t="shared" si="11"/>
        <v>Försvar och samhällets krisberedskap</v>
      </c>
      <c r="I116" t="str">
        <f t="shared" si="12"/>
        <v>2 Samhällets krisberedskap</v>
      </c>
      <c r="K116" t="str">
        <f t="shared" si="13"/>
        <v>Myndigheten för psykologiskt försvar</v>
      </c>
      <c r="L116">
        <f t="shared" si="15"/>
        <v>11.906525911708254</v>
      </c>
      <c r="M116">
        <f t="shared" si="14"/>
        <v>0.9922104926423545</v>
      </c>
    </row>
    <row r="117" spans="1:13" hidden="1" x14ac:dyDescent="0.35">
      <c r="A117" t="s">
        <v>1544</v>
      </c>
      <c r="B117" s="95" t="s">
        <v>4</v>
      </c>
      <c r="C117" s="95" t="s">
        <v>852</v>
      </c>
      <c r="D117" s="96">
        <v>62694</v>
      </c>
      <c r="E117" s="107">
        <f t="shared" si="9"/>
        <v>6</v>
      </c>
      <c r="F117">
        <f t="shared" si="10"/>
        <v>9</v>
      </c>
      <c r="H117" t="str">
        <f t="shared" si="11"/>
        <v>Försvar och samhällets krisberedskap</v>
      </c>
      <c r="I117" t="str">
        <f t="shared" si="12"/>
        <v>2 Samhällets krisberedskap</v>
      </c>
      <c r="K117" t="str">
        <f t="shared" si="13"/>
        <v>Rakel Generation 2</v>
      </c>
      <c r="L117">
        <f t="shared" si="15"/>
        <v>6.0166986564299423</v>
      </c>
      <c r="M117">
        <f t="shared" si="14"/>
        <v>0.50139155470249519</v>
      </c>
    </row>
    <row r="118" spans="1:13" hidden="1" x14ac:dyDescent="0.35">
      <c r="A118" t="s">
        <v>1544</v>
      </c>
      <c r="B118" s="93" t="s">
        <v>4</v>
      </c>
      <c r="C118" s="93" t="s">
        <v>853</v>
      </c>
      <c r="D118" s="94">
        <v>456238</v>
      </c>
      <c r="E118" s="107">
        <f t="shared" si="9"/>
        <v>6</v>
      </c>
      <c r="F118">
        <f t="shared" si="10"/>
        <v>3</v>
      </c>
      <c r="G118" t="s">
        <v>1536</v>
      </c>
      <c r="H118" t="str">
        <f t="shared" si="11"/>
        <v>Försvar och samhällets krisberedskap</v>
      </c>
      <c r="I118" t="str">
        <f t="shared" si="12"/>
        <v>3 Strålsäkerhet</v>
      </c>
      <c r="K118" t="str">
        <f t="shared" si="13"/>
        <v>Strålsäkerhet</v>
      </c>
      <c r="L118">
        <f t="shared" si="15"/>
        <v>43.784836852207292</v>
      </c>
      <c r="M118">
        <f t="shared" si="14"/>
        <v>3.6487364043506076</v>
      </c>
    </row>
    <row r="119" spans="1:13" hidden="1" x14ac:dyDescent="0.35">
      <c r="A119" t="s">
        <v>1544</v>
      </c>
      <c r="B119" s="95" t="s">
        <v>4</v>
      </c>
      <c r="C119" s="95" t="s">
        <v>854</v>
      </c>
      <c r="D119" s="96">
        <v>456238</v>
      </c>
      <c r="E119" s="107">
        <f t="shared" si="9"/>
        <v>6</v>
      </c>
      <c r="F119">
        <f t="shared" si="10"/>
        <v>1</v>
      </c>
      <c r="H119" t="str">
        <f t="shared" si="11"/>
        <v>Försvar och samhällets krisberedskap</v>
      </c>
      <c r="I119" t="str">
        <f t="shared" si="12"/>
        <v>3 Strålsäkerhet</v>
      </c>
      <c r="K119" t="str">
        <f t="shared" si="13"/>
        <v>Strålsäkerhetsmyndigheten</v>
      </c>
      <c r="L119">
        <f t="shared" si="15"/>
        <v>43.784836852207292</v>
      </c>
      <c r="M119">
        <f t="shared" si="14"/>
        <v>3.6487364043506076</v>
      </c>
    </row>
    <row r="120" spans="1:13" hidden="1" x14ac:dyDescent="0.35">
      <c r="A120" t="s">
        <v>1544</v>
      </c>
      <c r="B120" s="93">
        <v>7</v>
      </c>
      <c r="C120" s="93" t="s">
        <v>855</v>
      </c>
      <c r="D120" s="94">
        <v>47206227</v>
      </c>
      <c r="E120" s="107">
        <f t="shared" si="9"/>
        <v>7</v>
      </c>
      <c r="F120" t="str">
        <f t="shared" si="10"/>
        <v/>
      </c>
      <c r="G120" t="s">
        <v>1536</v>
      </c>
      <c r="H120" t="str">
        <f t="shared" si="11"/>
        <v>Internationellt bistånd</v>
      </c>
      <c r="I120" t="str">
        <f t="shared" si="12"/>
        <v/>
      </c>
      <c r="K120" t="str">
        <f t="shared" si="13"/>
        <v>bistånd</v>
      </c>
      <c r="L120">
        <f t="shared" si="15"/>
        <v>4530.3480806142034</v>
      </c>
      <c r="M120">
        <f t="shared" si="14"/>
        <v>377.52900671785028</v>
      </c>
    </row>
    <row r="121" spans="1:13" hidden="1" x14ac:dyDescent="0.35">
      <c r="A121" t="s">
        <v>1544</v>
      </c>
      <c r="B121" s="93" t="s">
        <v>4</v>
      </c>
      <c r="C121" s="93" t="s">
        <v>856</v>
      </c>
      <c r="D121" s="94">
        <v>47206227</v>
      </c>
      <c r="E121" s="107">
        <f t="shared" si="9"/>
        <v>7</v>
      </c>
      <c r="F121">
        <f t="shared" si="10"/>
        <v>1</v>
      </c>
      <c r="H121" t="str">
        <f t="shared" si="11"/>
        <v>Internationellt bistånd</v>
      </c>
      <c r="I121" t="str">
        <f t="shared" si="12"/>
        <v>Internationellt bistånd</v>
      </c>
      <c r="K121" t="str">
        <f t="shared" si="13"/>
        <v>Internationellt utvecklingssamarbete</v>
      </c>
      <c r="L121">
        <f t="shared" si="15"/>
        <v>4530.3480806142034</v>
      </c>
      <c r="M121">
        <f t="shared" si="14"/>
        <v>377.52900671785028</v>
      </c>
    </row>
    <row r="122" spans="1:13" hidden="1" x14ac:dyDescent="0.35">
      <c r="A122" t="s">
        <v>1544</v>
      </c>
      <c r="B122" s="95" t="s">
        <v>4</v>
      </c>
      <c r="C122" s="95" t="s">
        <v>857</v>
      </c>
      <c r="D122" s="96">
        <v>45297746</v>
      </c>
      <c r="E122" s="107">
        <f t="shared" si="9"/>
        <v>7</v>
      </c>
      <c r="F122">
        <f t="shared" si="10"/>
        <v>1</v>
      </c>
      <c r="H122" t="str">
        <f t="shared" si="11"/>
        <v>Internationellt bistånd</v>
      </c>
      <c r="I122" t="str">
        <f t="shared" si="12"/>
        <v>Internationellt bistånd</v>
      </c>
      <c r="K122" t="str">
        <f t="shared" si="13"/>
        <v>Biståndsverksamhet</v>
      </c>
      <c r="L122">
        <f t="shared" si="15"/>
        <v>4347.1925143953931</v>
      </c>
      <c r="M122">
        <f t="shared" si="14"/>
        <v>362.26604286628276</v>
      </c>
    </row>
    <row r="123" spans="1:13" hidden="1" x14ac:dyDescent="0.35">
      <c r="A123" t="s">
        <v>1544</v>
      </c>
      <c r="B123" s="95" t="s">
        <v>4</v>
      </c>
      <c r="C123" s="95" t="s">
        <v>858</v>
      </c>
      <c r="D123" s="96">
        <v>1612297</v>
      </c>
      <c r="E123" s="107">
        <f t="shared" si="9"/>
        <v>7</v>
      </c>
      <c r="F123">
        <f t="shared" si="10"/>
        <v>2</v>
      </c>
      <c r="H123" t="str">
        <f t="shared" si="11"/>
        <v>Internationellt bistånd</v>
      </c>
      <c r="I123" t="str">
        <f t="shared" si="12"/>
        <v>Internationellt bistånd</v>
      </c>
      <c r="K123" t="str">
        <f t="shared" si="13"/>
        <v>Styrelsen för internationellt utvecklingssamarbete (Sida)</v>
      </c>
      <c r="L123">
        <f t="shared" si="15"/>
        <v>154.7309980806142</v>
      </c>
      <c r="M123">
        <f t="shared" si="14"/>
        <v>12.894249840051183</v>
      </c>
    </row>
    <row r="124" spans="1:13" hidden="1" x14ac:dyDescent="0.35">
      <c r="A124" t="s">
        <v>1544</v>
      </c>
      <c r="B124" s="95" t="s">
        <v>4</v>
      </c>
      <c r="C124" s="95" t="s">
        <v>859</v>
      </c>
      <c r="D124" s="96">
        <v>16889</v>
      </c>
      <c r="E124" s="107">
        <f t="shared" si="9"/>
        <v>7</v>
      </c>
      <c r="F124">
        <f t="shared" si="10"/>
        <v>3</v>
      </c>
      <c r="H124" t="str">
        <f t="shared" si="11"/>
        <v>Internationellt bistånd</v>
      </c>
      <c r="I124" t="str">
        <f t="shared" si="12"/>
        <v>Internationellt bistånd</v>
      </c>
      <c r="K124" t="str">
        <f t="shared" si="13"/>
        <v>Nordiska Afrikainstitutet</v>
      </c>
      <c r="L124">
        <f t="shared" si="15"/>
        <v>1.6208253358925144</v>
      </c>
      <c r="M124">
        <f t="shared" si="14"/>
        <v>0.13506877799104286</v>
      </c>
    </row>
    <row r="125" spans="1:13" hidden="1" x14ac:dyDescent="0.35">
      <c r="A125" t="s">
        <v>1544</v>
      </c>
      <c r="B125" s="95" t="s">
        <v>4</v>
      </c>
      <c r="C125" s="95" t="s">
        <v>860</v>
      </c>
      <c r="D125" s="96">
        <v>208199</v>
      </c>
      <c r="E125" s="107">
        <f t="shared" si="9"/>
        <v>7</v>
      </c>
      <c r="F125">
        <f t="shared" si="10"/>
        <v>4</v>
      </c>
      <c r="H125" t="str">
        <f t="shared" si="11"/>
        <v>Internationellt bistånd</v>
      </c>
      <c r="I125" t="str">
        <f t="shared" si="12"/>
        <v>Internationellt bistånd</v>
      </c>
      <c r="K125" t="str">
        <f t="shared" si="13"/>
        <v>Folke Bernadotteakademin</v>
      </c>
      <c r="L125">
        <f t="shared" si="15"/>
        <v>19.980710172744722</v>
      </c>
      <c r="M125">
        <f t="shared" si="14"/>
        <v>1.6650591810620601</v>
      </c>
    </row>
    <row r="126" spans="1:13" hidden="1" x14ac:dyDescent="0.35">
      <c r="A126" t="s">
        <v>1544</v>
      </c>
      <c r="B126" s="95" t="s">
        <v>4</v>
      </c>
      <c r="C126" s="95" t="s">
        <v>861</v>
      </c>
      <c r="D126" s="96">
        <v>50000</v>
      </c>
      <c r="E126" s="107">
        <f t="shared" si="9"/>
        <v>7</v>
      </c>
      <c r="F126">
        <f t="shared" si="10"/>
        <v>5</v>
      </c>
      <c r="H126" t="str">
        <f t="shared" si="11"/>
        <v>Internationellt bistånd</v>
      </c>
      <c r="I126" t="str">
        <f t="shared" si="12"/>
        <v>Internationellt bistånd</v>
      </c>
      <c r="K126" t="str">
        <f t="shared" si="13"/>
        <v>Riksrevisionen: Internationellt utvecklingssamarbete</v>
      </c>
      <c r="L126">
        <f t="shared" si="15"/>
        <v>4.7984644913627639</v>
      </c>
      <c r="M126">
        <f t="shared" si="14"/>
        <v>0.39987204094689699</v>
      </c>
    </row>
    <row r="127" spans="1:13" hidden="1" x14ac:dyDescent="0.35">
      <c r="A127" t="s">
        <v>1544</v>
      </c>
      <c r="B127" s="95" t="s">
        <v>4</v>
      </c>
      <c r="C127" s="95" t="s">
        <v>862</v>
      </c>
      <c r="D127" s="96">
        <v>21096</v>
      </c>
      <c r="E127" s="107">
        <f t="shared" si="9"/>
        <v>7</v>
      </c>
      <c r="F127">
        <f t="shared" si="10"/>
        <v>6</v>
      </c>
      <c r="H127" t="str">
        <f t="shared" si="11"/>
        <v>Internationellt bistånd</v>
      </c>
      <c r="I127" t="str">
        <f t="shared" si="12"/>
        <v>Internationellt bistånd</v>
      </c>
      <c r="K127" t="str">
        <f t="shared" si="13"/>
        <v>Utvärdering av internationellt bistånd</v>
      </c>
      <c r="L127">
        <f t="shared" si="15"/>
        <v>2.0245681381957774</v>
      </c>
      <c r="M127">
        <f t="shared" si="14"/>
        <v>0.16871401151631479</v>
      </c>
    </row>
    <row r="128" spans="1:13" hidden="1" x14ac:dyDescent="0.35">
      <c r="A128" t="s">
        <v>1544</v>
      </c>
      <c r="B128" s="93">
        <v>8</v>
      </c>
      <c r="C128" s="93" t="s">
        <v>863</v>
      </c>
      <c r="D128" s="94">
        <v>16019745</v>
      </c>
      <c r="E128" s="107">
        <f t="shared" si="9"/>
        <v>8</v>
      </c>
      <c r="F128" t="str">
        <f t="shared" si="10"/>
        <v/>
      </c>
      <c r="G128" t="s">
        <v>1536</v>
      </c>
      <c r="H128" t="str">
        <f t="shared" si="11"/>
        <v>Migration</v>
      </c>
      <c r="I128" t="str">
        <f t="shared" si="12"/>
        <v/>
      </c>
      <c r="K128" t="str">
        <f t="shared" si="13"/>
        <v/>
      </c>
      <c r="L128">
        <f t="shared" si="15"/>
        <v>1537.4035508637237</v>
      </c>
      <c r="M128">
        <f t="shared" si="14"/>
        <v>128.11696257197698</v>
      </c>
    </row>
    <row r="129" spans="1:13" hidden="1" x14ac:dyDescent="0.35">
      <c r="A129" t="s">
        <v>1544</v>
      </c>
      <c r="B129" s="95" t="s">
        <v>4</v>
      </c>
      <c r="C129" s="95" t="s">
        <v>864</v>
      </c>
      <c r="D129" s="96">
        <v>4718546</v>
      </c>
      <c r="E129" s="107">
        <f t="shared" si="9"/>
        <v>8</v>
      </c>
      <c r="F129">
        <f t="shared" si="10"/>
        <v>1</v>
      </c>
      <c r="H129" t="str">
        <f t="shared" si="11"/>
        <v>Migration</v>
      </c>
      <c r="I129" t="str">
        <f t="shared" si="12"/>
        <v>Migration</v>
      </c>
      <c r="K129" t="str">
        <f t="shared" si="13"/>
        <v>Migrationsverket</v>
      </c>
      <c r="L129">
        <f t="shared" si="15"/>
        <v>452.8355086372361</v>
      </c>
      <c r="M129">
        <f t="shared" si="14"/>
        <v>37.73629238643634</v>
      </c>
    </row>
    <row r="130" spans="1:13" hidden="1" x14ac:dyDescent="0.35">
      <c r="A130" t="s">
        <v>1544</v>
      </c>
      <c r="B130" s="95" t="s">
        <v>4</v>
      </c>
      <c r="C130" s="95" t="s">
        <v>865</v>
      </c>
      <c r="D130" s="96">
        <v>9060000</v>
      </c>
      <c r="E130" s="107">
        <f t="shared" si="9"/>
        <v>8</v>
      </c>
      <c r="F130">
        <f t="shared" si="10"/>
        <v>2</v>
      </c>
      <c r="H130" t="str">
        <f t="shared" si="11"/>
        <v>Migration</v>
      </c>
      <c r="I130" t="str">
        <f t="shared" si="12"/>
        <v>Migration</v>
      </c>
      <c r="K130" t="str">
        <f t="shared" si="13"/>
        <v>Ersättningar och bostadskostnader</v>
      </c>
      <c r="L130">
        <f t="shared" si="15"/>
        <v>869.48176583493284</v>
      </c>
      <c r="M130">
        <f t="shared" si="14"/>
        <v>72.456813819577732</v>
      </c>
    </row>
    <row r="131" spans="1:13" hidden="1" x14ac:dyDescent="0.35">
      <c r="A131" t="s">
        <v>1544</v>
      </c>
      <c r="B131" s="95" t="s">
        <v>4</v>
      </c>
      <c r="C131" s="95" t="s">
        <v>866</v>
      </c>
      <c r="D131" s="96">
        <v>143013</v>
      </c>
      <c r="E131" s="107">
        <f t="shared" si="9"/>
        <v>8</v>
      </c>
      <c r="F131">
        <f t="shared" si="10"/>
        <v>3</v>
      </c>
      <c r="H131" t="str">
        <f t="shared" si="11"/>
        <v>Migration</v>
      </c>
      <c r="I131" t="str">
        <f t="shared" si="12"/>
        <v>Migration</v>
      </c>
      <c r="K131" t="str">
        <f t="shared" si="13"/>
        <v>Migrationspolitiska åtgärder</v>
      </c>
      <c r="L131">
        <f t="shared" si="15"/>
        <v>13.724856046065259</v>
      </c>
      <c r="M131">
        <f t="shared" si="14"/>
        <v>1.1437380038387717</v>
      </c>
    </row>
    <row r="132" spans="1:13" hidden="1" x14ac:dyDescent="0.35">
      <c r="A132" t="s">
        <v>1544</v>
      </c>
      <c r="B132" s="95" t="s">
        <v>4</v>
      </c>
      <c r="C132" s="95" t="s">
        <v>867</v>
      </c>
      <c r="D132" s="96">
        <v>779576</v>
      </c>
      <c r="E132" s="107">
        <f t="shared" si="9"/>
        <v>8</v>
      </c>
      <c r="F132">
        <f t="shared" si="10"/>
        <v>4</v>
      </c>
      <c r="H132" t="str">
        <f t="shared" si="11"/>
        <v>Migration</v>
      </c>
      <c r="I132" t="str">
        <f t="shared" si="12"/>
        <v>Migration</v>
      </c>
      <c r="K132" t="str">
        <f t="shared" si="13"/>
        <v>Domstolsprövning i utlänningsmål</v>
      </c>
      <c r="L132">
        <f t="shared" si="15"/>
        <v>74.815355086372364</v>
      </c>
      <c r="M132">
        <f t="shared" si="14"/>
        <v>6.2346129238643639</v>
      </c>
    </row>
    <row r="133" spans="1:13" hidden="1" x14ac:dyDescent="0.35">
      <c r="A133" t="s">
        <v>1544</v>
      </c>
      <c r="B133" s="95" t="s">
        <v>4</v>
      </c>
      <c r="C133" s="95" t="s">
        <v>868</v>
      </c>
      <c r="D133" s="96">
        <v>200800</v>
      </c>
      <c r="E133" s="107">
        <f t="shared" si="9"/>
        <v>8</v>
      </c>
      <c r="F133">
        <f t="shared" si="10"/>
        <v>5</v>
      </c>
      <c r="H133" t="str">
        <f t="shared" si="11"/>
        <v>Migration</v>
      </c>
      <c r="I133" t="str">
        <f t="shared" si="12"/>
        <v>Migration</v>
      </c>
      <c r="K133" t="str">
        <f t="shared" si="13"/>
        <v>Rättsliga biträden m.m. vid domstolsprövning i utlänningsmål</v>
      </c>
      <c r="L133">
        <f t="shared" si="15"/>
        <v>19.27063339731286</v>
      </c>
      <c r="M133">
        <f t="shared" si="14"/>
        <v>1.6058861164427383</v>
      </c>
    </row>
    <row r="134" spans="1:13" hidden="1" x14ac:dyDescent="0.35">
      <c r="A134" t="s">
        <v>1544</v>
      </c>
      <c r="B134" s="95" t="s">
        <v>4</v>
      </c>
      <c r="C134" s="95" t="s">
        <v>869</v>
      </c>
      <c r="D134" s="96">
        <v>291158</v>
      </c>
      <c r="E134" s="107">
        <f t="shared" si="9"/>
        <v>8</v>
      </c>
      <c r="F134">
        <f t="shared" si="10"/>
        <v>6</v>
      </c>
      <c r="H134" t="str">
        <f t="shared" si="11"/>
        <v>Migration</v>
      </c>
      <c r="I134" t="str">
        <f t="shared" si="12"/>
        <v>Migration</v>
      </c>
      <c r="K134" t="str">
        <f t="shared" si="13"/>
        <v>Offentligt biträde i utlänningsärenden</v>
      </c>
      <c r="L134">
        <f t="shared" si="15"/>
        <v>27.942226487523993</v>
      </c>
      <c r="M134">
        <f t="shared" si="14"/>
        <v>2.3285188739603329</v>
      </c>
    </row>
    <row r="135" spans="1:13" hidden="1" x14ac:dyDescent="0.35">
      <c r="A135" t="s">
        <v>1544</v>
      </c>
      <c r="B135" s="95" t="s">
        <v>4</v>
      </c>
      <c r="C135" s="95" t="s">
        <v>870</v>
      </c>
      <c r="D135" s="96">
        <v>326202</v>
      </c>
      <c r="E135" s="107">
        <f t="shared" si="9"/>
        <v>8</v>
      </c>
      <c r="F135">
        <f t="shared" si="10"/>
        <v>7</v>
      </c>
      <c r="H135" t="str">
        <f t="shared" si="11"/>
        <v>Migration</v>
      </c>
      <c r="I135" t="str">
        <f t="shared" si="12"/>
        <v>Migration</v>
      </c>
      <c r="K135" t="str">
        <f t="shared" si="13"/>
        <v>Utresor för avvisade och utvisade</v>
      </c>
      <c r="L135">
        <f t="shared" si="15"/>
        <v>31.305374280230325</v>
      </c>
      <c r="M135">
        <f t="shared" si="14"/>
        <v>2.6087811900191937</v>
      </c>
    </row>
    <row r="136" spans="1:13" hidden="1" x14ac:dyDescent="0.35">
      <c r="A136" t="s">
        <v>1544</v>
      </c>
      <c r="B136" s="95" t="s">
        <v>4</v>
      </c>
      <c r="C136" s="95" t="s">
        <v>871</v>
      </c>
      <c r="D136" s="96">
        <v>500450</v>
      </c>
      <c r="E136" s="107">
        <f t="shared" si="9"/>
        <v>8</v>
      </c>
      <c r="F136">
        <f t="shared" si="10"/>
        <v>8</v>
      </c>
      <c r="H136" t="str">
        <f t="shared" si="11"/>
        <v>Migration</v>
      </c>
      <c r="I136" t="str">
        <f t="shared" si="12"/>
        <v>Migration</v>
      </c>
      <c r="K136" t="str">
        <f t="shared" si="13"/>
        <v>Från EU-budgeten finansierade insatser för asylsökande och flyktingar</v>
      </c>
      <c r="L136">
        <f t="shared" si="15"/>
        <v>48.027831094049901</v>
      </c>
      <c r="M136">
        <f t="shared" si="14"/>
        <v>4.0023192578374918</v>
      </c>
    </row>
    <row r="137" spans="1:13" hidden="1" x14ac:dyDescent="0.35">
      <c r="A137" t="s">
        <v>1544</v>
      </c>
      <c r="B137" s="93">
        <v>9</v>
      </c>
      <c r="C137" s="93" t="s">
        <v>47</v>
      </c>
      <c r="D137" s="94">
        <v>110429732</v>
      </c>
      <c r="E137" s="107">
        <f t="shared" si="9"/>
        <v>9</v>
      </c>
      <c r="F137" t="str">
        <f t="shared" si="10"/>
        <v/>
      </c>
      <c r="G137" t="s">
        <v>1536</v>
      </c>
      <c r="H137" t="str">
        <f t="shared" si="11"/>
        <v>Hälsovård, sjukvård och social omsorg</v>
      </c>
      <c r="I137" t="str">
        <f t="shared" si="12"/>
        <v/>
      </c>
      <c r="K137" t="str">
        <f t="shared" si="13"/>
        <v>sjukvård och social omsorg</v>
      </c>
      <c r="L137">
        <f t="shared" si="15"/>
        <v>10597.862955854127</v>
      </c>
      <c r="M137">
        <f t="shared" si="14"/>
        <v>883.15524632117729</v>
      </c>
    </row>
    <row r="138" spans="1:13" hidden="1" x14ac:dyDescent="0.35">
      <c r="A138" t="s">
        <v>1544</v>
      </c>
      <c r="B138" s="93" t="s">
        <v>4</v>
      </c>
      <c r="C138" s="93" t="s">
        <v>872</v>
      </c>
      <c r="D138" s="94">
        <v>67608794</v>
      </c>
      <c r="E138" s="107">
        <f t="shared" si="9"/>
        <v>9</v>
      </c>
      <c r="F138">
        <f t="shared" si="10"/>
        <v>1</v>
      </c>
      <c r="G138" t="s">
        <v>1536</v>
      </c>
      <c r="H138" t="str">
        <f t="shared" si="11"/>
        <v>Hälsovård, sjukvård och social omsorg</v>
      </c>
      <c r="I138" t="str">
        <f t="shared" si="12"/>
        <v>1 Hälso- och sjukvårdspolitik</v>
      </c>
      <c r="K138" t="str">
        <f t="shared" si="13"/>
        <v>Hälso- och sjukvårdspolitik</v>
      </c>
      <c r="L138">
        <f t="shared" si="15"/>
        <v>6488.3679462571981</v>
      </c>
      <c r="M138">
        <f t="shared" si="14"/>
        <v>540.69732885476651</v>
      </c>
    </row>
    <row r="139" spans="1:13" hidden="1" x14ac:dyDescent="0.35">
      <c r="A139" t="s">
        <v>1544</v>
      </c>
      <c r="B139" s="95" t="s">
        <v>4</v>
      </c>
      <c r="C139" s="95" t="s">
        <v>873</v>
      </c>
      <c r="D139" s="96">
        <v>815421</v>
      </c>
      <c r="E139" s="107">
        <f t="shared" ref="E139:E202" si="16">IF(B139="",E138,B139)</f>
        <v>9</v>
      </c>
      <c r="F139">
        <f t="shared" ref="F139:F202" si="17">IFERROR(LEFT(C139,FIND(" ",C139)-1)*1,"")</f>
        <v>1</v>
      </c>
      <c r="H139" t="str">
        <f t="shared" ref="H139:H202" si="18">IF(B139="",H138,C139)</f>
        <v>Hälsovård, sjukvård och social omsorg</v>
      </c>
      <c r="I139" t="str">
        <f t="shared" ref="I139:I202" si="19">IF(B139="",IF(G139="Sum",C139,IF(I138="",H139,I138)),"")</f>
        <v>1 Hälso- och sjukvårdspolitik</v>
      </c>
      <c r="K139" t="str">
        <f t="shared" ref="K139:K202" si="20">IFERROR(RIGHT(C139,LEN(C139)-FIND(" ",C139)),"")</f>
        <v>Socialstyrelsen</v>
      </c>
      <c r="L139">
        <f t="shared" si="15"/>
        <v>78.255374280230328</v>
      </c>
      <c r="M139">
        <f t="shared" ref="M139:M202" si="21">L139/12</f>
        <v>6.5212811900191943</v>
      </c>
    </row>
    <row r="140" spans="1:13" hidden="1" x14ac:dyDescent="0.35">
      <c r="A140" t="s">
        <v>1544</v>
      </c>
      <c r="B140" s="95" t="s">
        <v>4</v>
      </c>
      <c r="C140" s="95" t="s">
        <v>874</v>
      </c>
      <c r="D140" s="96">
        <v>92070</v>
      </c>
      <c r="E140" s="107">
        <f t="shared" si="16"/>
        <v>9</v>
      </c>
      <c r="F140">
        <f t="shared" si="17"/>
        <v>2</v>
      </c>
      <c r="H140" t="str">
        <f t="shared" si="18"/>
        <v>Hälsovård, sjukvård och social omsorg</v>
      </c>
      <c r="I140" t="str">
        <f t="shared" si="19"/>
        <v>1 Hälso- och sjukvårdspolitik</v>
      </c>
      <c r="K140" t="str">
        <f t="shared" si="20"/>
        <v>Statens beredning för medicinsk och social utvärdering</v>
      </c>
      <c r="L140">
        <f t="shared" si="15"/>
        <v>8.8358925143953932</v>
      </c>
      <c r="M140">
        <f t="shared" si="21"/>
        <v>0.7363243761996161</v>
      </c>
    </row>
    <row r="141" spans="1:13" hidden="1" x14ac:dyDescent="0.35">
      <c r="A141" t="s">
        <v>1544</v>
      </c>
      <c r="B141" s="95" t="s">
        <v>4</v>
      </c>
      <c r="C141" s="95" t="s">
        <v>875</v>
      </c>
      <c r="D141" s="96">
        <v>161782</v>
      </c>
      <c r="E141" s="107">
        <f t="shared" si="16"/>
        <v>9</v>
      </c>
      <c r="F141">
        <f t="shared" si="17"/>
        <v>3</v>
      </c>
      <c r="H141" t="str">
        <f t="shared" si="18"/>
        <v>Hälsovård, sjukvård och social omsorg</v>
      </c>
      <c r="I141" t="str">
        <f t="shared" si="19"/>
        <v>1 Hälso- och sjukvårdspolitik</v>
      </c>
      <c r="K141" t="str">
        <f t="shared" si="20"/>
        <v>Tandvårds- och läkemedelsförmånsverket</v>
      </c>
      <c r="L141">
        <f t="shared" ref="L141:L204" si="22">D141/IF(A141=$K$3,$L$3,$L$4)</f>
        <v>15.526103646833013</v>
      </c>
      <c r="M141">
        <f t="shared" si="21"/>
        <v>1.2938419705694177</v>
      </c>
    </row>
    <row r="142" spans="1:13" hidden="1" x14ac:dyDescent="0.35">
      <c r="A142" t="s">
        <v>1544</v>
      </c>
      <c r="B142" s="95" t="s">
        <v>4</v>
      </c>
      <c r="C142" s="95" t="s">
        <v>876</v>
      </c>
      <c r="D142" s="96">
        <v>7367141</v>
      </c>
      <c r="E142" s="107">
        <f t="shared" si="16"/>
        <v>9</v>
      </c>
      <c r="F142">
        <f t="shared" si="17"/>
        <v>4</v>
      </c>
      <c r="H142" t="str">
        <f t="shared" si="18"/>
        <v>Hälsovård, sjukvård och social omsorg</v>
      </c>
      <c r="I142" t="str">
        <f t="shared" si="19"/>
        <v>1 Hälso- och sjukvårdspolitik</v>
      </c>
      <c r="K142" t="str">
        <f t="shared" si="20"/>
        <v>Tandvårdsförmåner</v>
      </c>
      <c r="L142">
        <f t="shared" si="22"/>
        <v>707.01928982725531</v>
      </c>
      <c r="M142">
        <f t="shared" si="21"/>
        <v>58.918274152271273</v>
      </c>
    </row>
    <row r="143" spans="1:13" hidden="1" x14ac:dyDescent="0.35">
      <c r="A143" t="s">
        <v>1544</v>
      </c>
      <c r="B143" s="95" t="s">
        <v>4</v>
      </c>
      <c r="C143" s="95" t="s">
        <v>877</v>
      </c>
      <c r="D143" s="96">
        <v>34355000</v>
      </c>
      <c r="E143" s="107">
        <f t="shared" si="16"/>
        <v>9</v>
      </c>
      <c r="F143">
        <f t="shared" si="17"/>
        <v>5</v>
      </c>
      <c r="H143" t="str">
        <f t="shared" si="18"/>
        <v>Hälsovård, sjukvård och social omsorg</v>
      </c>
      <c r="I143" t="str">
        <f t="shared" si="19"/>
        <v>1 Hälso- och sjukvårdspolitik</v>
      </c>
      <c r="K143" t="str">
        <f t="shared" si="20"/>
        <v>Bidrag för läkemedelsförmånerna</v>
      </c>
      <c r="L143">
        <f t="shared" si="22"/>
        <v>3297.0249520153552</v>
      </c>
      <c r="M143">
        <f t="shared" si="21"/>
        <v>274.75207933461292</v>
      </c>
    </row>
    <row r="144" spans="1:13" hidden="1" x14ac:dyDescent="0.35">
      <c r="A144" t="s">
        <v>1544</v>
      </c>
      <c r="B144" s="95" t="s">
        <v>4</v>
      </c>
      <c r="C144" s="95" t="s">
        <v>878</v>
      </c>
      <c r="D144" s="96">
        <v>18128486</v>
      </c>
      <c r="E144" s="107">
        <f t="shared" si="16"/>
        <v>9</v>
      </c>
      <c r="F144">
        <f t="shared" si="17"/>
        <v>6</v>
      </c>
      <c r="H144" t="str">
        <f t="shared" si="18"/>
        <v>Hälsovård, sjukvård och social omsorg</v>
      </c>
      <c r="I144" t="str">
        <f t="shared" si="19"/>
        <v>1 Hälso- och sjukvårdspolitik</v>
      </c>
      <c r="K144" t="str">
        <f t="shared" si="20"/>
        <v>Bidrag till folkhälsa och sjukvård</v>
      </c>
      <c r="L144">
        <f t="shared" si="22"/>
        <v>1739.7779270633398</v>
      </c>
      <c r="M144">
        <f t="shared" si="21"/>
        <v>144.98149392194497</v>
      </c>
    </row>
    <row r="145" spans="1:13" hidden="1" x14ac:dyDescent="0.35">
      <c r="A145" t="s">
        <v>1544</v>
      </c>
      <c r="B145" s="95" t="s">
        <v>4</v>
      </c>
      <c r="C145" s="95" t="s">
        <v>879</v>
      </c>
      <c r="D145" s="96">
        <v>511409</v>
      </c>
      <c r="E145" s="107">
        <f t="shared" si="16"/>
        <v>9</v>
      </c>
      <c r="F145">
        <f t="shared" si="17"/>
        <v>7</v>
      </c>
      <c r="H145" t="str">
        <f t="shared" si="18"/>
        <v>Hälsovård, sjukvård och social omsorg</v>
      </c>
      <c r="I145" t="str">
        <f t="shared" si="19"/>
        <v>1 Hälso- och sjukvårdspolitik</v>
      </c>
      <c r="K145" t="str">
        <f t="shared" si="20"/>
        <v>Sjukvård i internationella förhållanden</v>
      </c>
      <c r="L145">
        <f t="shared" si="22"/>
        <v>49.079558541266792</v>
      </c>
      <c r="M145">
        <f t="shared" si="21"/>
        <v>4.0899632117722327</v>
      </c>
    </row>
    <row r="146" spans="1:13" hidden="1" x14ac:dyDescent="0.35">
      <c r="A146" t="s">
        <v>1544</v>
      </c>
      <c r="B146" s="95" t="s">
        <v>4</v>
      </c>
      <c r="C146" s="95" t="s">
        <v>880</v>
      </c>
      <c r="D146" s="96">
        <v>2092643</v>
      </c>
      <c r="E146" s="107">
        <f t="shared" si="16"/>
        <v>9</v>
      </c>
      <c r="F146">
        <f t="shared" si="17"/>
        <v>8</v>
      </c>
      <c r="H146" t="str">
        <f t="shared" si="18"/>
        <v>Hälsovård, sjukvård och social omsorg</v>
      </c>
      <c r="I146" t="str">
        <f t="shared" si="19"/>
        <v>1 Hälso- och sjukvårdspolitik</v>
      </c>
      <c r="K146" t="str">
        <f t="shared" si="20"/>
        <v>Bidrag till psykiatri</v>
      </c>
      <c r="L146">
        <f t="shared" si="22"/>
        <v>200.82946257197696</v>
      </c>
      <c r="M146">
        <f t="shared" si="21"/>
        <v>16.735788547664747</v>
      </c>
    </row>
    <row r="147" spans="1:13" hidden="1" x14ac:dyDescent="0.35">
      <c r="A147" t="s">
        <v>1544</v>
      </c>
      <c r="B147" s="95" t="s">
        <v>4</v>
      </c>
      <c r="C147" s="95" t="s">
        <v>881</v>
      </c>
      <c r="D147" s="96">
        <v>162922</v>
      </c>
      <c r="E147" s="107">
        <f t="shared" si="16"/>
        <v>9</v>
      </c>
      <c r="F147">
        <f t="shared" si="17"/>
        <v>9</v>
      </c>
      <c r="H147" t="str">
        <f t="shared" si="18"/>
        <v>Hälsovård, sjukvård och social omsorg</v>
      </c>
      <c r="I147" t="str">
        <f t="shared" si="19"/>
        <v>1 Hälso- och sjukvårdspolitik</v>
      </c>
      <c r="K147" t="str">
        <f t="shared" si="20"/>
        <v>Läkemedelsverket</v>
      </c>
      <c r="L147">
        <f t="shared" si="22"/>
        <v>15.635508637236084</v>
      </c>
      <c r="M147">
        <f t="shared" si="21"/>
        <v>1.3029590531030071</v>
      </c>
    </row>
    <row r="148" spans="1:13" hidden="1" x14ac:dyDescent="0.35">
      <c r="A148" t="s">
        <v>1544</v>
      </c>
      <c r="B148" s="95" t="s">
        <v>4</v>
      </c>
      <c r="C148" s="95" t="s">
        <v>882</v>
      </c>
      <c r="D148" s="96">
        <v>122129</v>
      </c>
      <c r="E148" s="107">
        <f t="shared" si="16"/>
        <v>9</v>
      </c>
      <c r="F148">
        <f t="shared" si="17"/>
        <v>10</v>
      </c>
      <c r="H148" t="str">
        <f t="shared" si="18"/>
        <v>Hälsovård, sjukvård och social omsorg</v>
      </c>
      <c r="I148" t="str">
        <f t="shared" si="19"/>
        <v>1 Hälso- och sjukvårdspolitik</v>
      </c>
      <c r="K148" t="str">
        <f t="shared" si="20"/>
        <v>E-hälsomyndigheten</v>
      </c>
      <c r="L148">
        <f t="shared" si="22"/>
        <v>11.720633397312859</v>
      </c>
      <c r="M148">
        <f t="shared" si="21"/>
        <v>0.97671944977607161</v>
      </c>
    </row>
    <row r="149" spans="1:13" hidden="1" x14ac:dyDescent="0.35">
      <c r="A149" t="s">
        <v>1544</v>
      </c>
      <c r="B149" s="95" t="s">
        <v>4</v>
      </c>
      <c r="C149" s="95" t="s">
        <v>883</v>
      </c>
      <c r="D149" s="96">
        <v>3000000</v>
      </c>
      <c r="E149" s="107">
        <f t="shared" si="16"/>
        <v>9</v>
      </c>
      <c r="F149">
        <f t="shared" si="17"/>
        <v>11</v>
      </c>
      <c r="H149" t="str">
        <f t="shared" si="18"/>
        <v>Hälsovård, sjukvård och social omsorg</v>
      </c>
      <c r="I149" t="str">
        <f t="shared" si="19"/>
        <v>1 Hälso- och sjukvårdspolitik</v>
      </c>
      <c r="K149" t="str">
        <f t="shared" si="20"/>
        <v>Prestationsbundna insatser för att korta vårdköerna</v>
      </c>
      <c r="L149">
        <f t="shared" si="22"/>
        <v>287.90786948176583</v>
      </c>
      <c r="M149">
        <f t="shared" si="21"/>
        <v>23.99232245681382</v>
      </c>
    </row>
    <row r="150" spans="1:13" hidden="1" x14ac:dyDescent="0.35">
      <c r="A150" t="s">
        <v>1544</v>
      </c>
      <c r="B150" s="95" t="s">
        <v>4</v>
      </c>
      <c r="C150" s="95" t="s">
        <v>884</v>
      </c>
      <c r="D150" s="96">
        <v>799791</v>
      </c>
      <c r="E150" s="107">
        <f t="shared" si="16"/>
        <v>9</v>
      </c>
      <c r="F150">
        <f t="shared" si="17"/>
        <v>12</v>
      </c>
      <c r="H150" t="str">
        <f t="shared" si="18"/>
        <v>Hälsovård, sjukvård och social omsorg</v>
      </c>
      <c r="I150" t="str">
        <f t="shared" si="19"/>
        <v>1 Hälso- och sjukvårdspolitik</v>
      </c>
      <c r="K150" t="str">
        <f t="shared" si="20"/>
        <v>Inspektionen för vård och omsorg</v>
      </c>
      <c r="L150">
        <f t="shared" si="22"/>
        <v>76.755374280230328</v>
      </c>
      <c r="M150">
        <f t="shared" si="21"/>
        <v>6.3962811900191943</v>
      </c>
    </row>
    <row r="151" spans="1:13" hidden="1" x14ac:dyDescent="0.35">
      <c r="A151" t="s">
        <v>1544</v>
      </c>
      <c r="B151" s="93" t="s">
        <v>4</v>
      </c>
      <c r="C151" s="93" t="s">
        <v>885</v>
      </c>
      <c r="D151" s="94">
        <v>1182025</v>
      </c>
      <c r="E151" s="107">
        <f t="shared" si="16"/>
        <v>9</v>
      </c>
      <c r="F151">
        <f t="shared" si="17"/>
        <v>2</v>
      </c>
      <c r="G151" t="s">
        <v>1536</v>
      </c>
      <c r="H151" t="str">
        <f t="shared" si="18"/>
        <v>Hälsovård, sjukvård och social omsorg</v>
      </c>
      <c r="I151" t="str">
        <f t="shared" si="19"/>
        <v>2 Folkhälsopolitik</v>
      </c>
      <c r="K151" t="str">
        <f t="shared" si="20"/>
        <v>Folkhälsopolitik</v>
      </c>
      <c r="L151">
        <f t="shared" si="22"/>
        <v>113.43809980806142</v>
      </c>
      <c r="M151">
        <f t="shared" si="21"/>
        <v>9.453174984005118</v>
      </c>
    </row>
    <row r="152" spans="1:13" hidden="1" x14ac:dyDescent="0.35">
      <c r="A152" t="s">
        <v>1544</v>
      </c>
      <c r="B152" s="95" t="s">
        <v>4</v>
      </c>
      <c r="C152" s="95" t="s">
        <v>886</v>
      </c>
      <c r="D152" s="96">
        <v>551054</v>
      </c>
      <c r="E152" s="107">
        <f t="shared" si="16"/>
        <v>9</v>
      </c>
      <c r="F152">
        <f t="shared" si="17"/>
        <v>1</v>
      </c>
      <c r="H152" t="str">
        <f t="shared" si="18"/>
        <v>Hälsovård, sjukvård och social omsorg</v>
      </c>
      <c r="I152" t="str">
        <f t="shared" si="19"/>
        <v>2 Folkhälsopolitik</v>
      </c>
      <c r="K152" t="str">
        <f t="shared" si="20"/>
        <v>Folkhälsomyndigheten</v>
      </c>
      <c r="L152">
        <f t="shared" si="22"/>
        <v>52.884261036468331</v>
      </c>
      <c r="M152">
        <f t="shared" si="21"/>
        <v>4.4070217530390279</v>
      </c>
    </row>
    <row r="153" spans="1:13" hidden="1" x14ac:dyDescent="0.35">
      <c r="A153" t="s">
        <v>1544</v>
      </c>
      <c r="B153" s="95" t="s">
        <v>4</v>
      </c>
      <c r="C153" s="95" t="s">
        <v>887</v>
      </c>
      <c r="D153" s="96">
        <v>120500</v>
      </c>
      <c r="E153" s="107">
        <f t="shared" si="16"/>
        <v>9</v>
      </c>
      <c r="F153">
        <f t="shared" si="17"/>
        <v>2</v>
      </c>
      <c r="H153" t="str">
        <f t="shared" si="18"/>
        <v>Hälsovård, sjukvård och social omsorg</v>
      </c>
      <c r="I153" t="str">
        <f t="shared" si="19"/>
        <v>2 Folkhälsopolitik</v>
      </c>
      <c r="K153" t="str">
        <f t="shared" si="20"/>
        <v>Insatser för vaccinberedskap</v>
      </c>
      <c r="L153">
        <f t="shared" si="22"/>
        <v>11.564299424184261</v>
      </c>
      <c r="M153">
        <f t="shared" si="21"/>
        <v>0.9636916186820218</v>
      </c>
    </row>
    <row r="154" spans="1:13" hidden="1" x14ac:dyDescent="0.35">
      <c r="A154" t="s">
        <v>1544</v>
      </c>
      <c r="B154" s="95" t="s">
        <v>4</v>
      </c>
      <c r="C154" s="95" t="s">
        <v>888</v>
      </c>
      <c r="D154" s="96">
        <v>46665</v>
      </c>
      <c r="E154" s="107">
        <f t="shared" si="16"/>
        <v>9</v>
      </c>
      <c r="F154">
        <f t="shared" si="17"/>
        <v>3</v>
      </c>
      <c r="H154" t="str">
        <f t="shared" si="18"/>
        <v>Hälsovård, sjukvård och social omsorg</v>
      </c>
      <c r="I154" t="str">
        <f t="shared" si="19"/>
        <v>2 Folkhälsopolitik</v>
      </c>
      <c r="K154" t="str">
        <f t="shared" si="20"/>
        <v>Bidrag till WHO</v>
      </c>
      <c r="L154">
        <f t="shared" si="22"/>
        <v>4.4784069097888679</v>
      </c>
      <c r="M154">
        <f t="shared" si="21"/>
        <v>0.37320057581573901</v>
      </c>
    </row>
    <row r="155" spans="1:13" hidden="1" x14ac:dyDescent="0.35">
      <c r="A155" t="s">
        <v>1544</v>
      </c>
      <c r="B155" s="95" t="s">
        <v>4</v>
      </c>
      <c r="C155" s="95" t="s">
        <v>889</v>
      </c>
      <c r="D155" s="96">
        <v>125502</v>
      </c>
      <c r="E155" s="107">
        <f t="shared" si="16"/>
        <v>9</v>
      </c>
      <c r="F155">
        <f t="shared" si="17"/>
        <v>4</v>
      </c>
      <c r="H155" t="str">
        <f t="shared" si="18"/>
        <v>Hälsovård, sjukvård och social omsorg</v>
      </c>
      <c r="I155" t="str">
        <f t="shared" si="19"/>
        <v>2 Folkhälsopolitik</v>
      </c>
      <c r="K155" t="str">
        <f t="shared" si="20"/>
        <v>Insatser mot hiv/aids och andra smittsamma sjukdomar</v>
      </c>
      <c r="L155">
        <f t="shared" si="22"/>
        <v>12.044337811900192</v>
      </c>
      <c r="M155">
        <f t="shared" si="21"/>
        <v>1.0036948176583493</v>
      </c>
    </row>
    <row r="156" spans="1:13" hidden="1" x14ac:dyDescent="0.35">
      <c r="A156" t="s">
        <v>1544</v>
      </c>
      <c r="B156" s="95" t="s">
        <v>4</v>
      </c>
      <c r="C156" s="95" t="s">
        <v>890</v>
      </c>
      <c r="D156" s="96">
        <v>143304</v>
      </c>
      <c r="E156" s="107">
        <f t="shared" si="16"/>
        <v>9</v>
      </c>
      <c r="F156">
        <f t="shared" si="17"/>
        <v>5</v>
      </c>
      <c r="H156" t="str">
        <f t="shared" si="18"/>
        <v>Hälsovård, sjukvård och social omsorg</v>
      </c>
      <c r="I156" t="str">
        <f t="shared" si="19"/>
        <v>2 Folkhälsopolitik</v>
      </c>
      <c r="K156" t="str">
        <f t="shared" si="20"/>
        <v>Åtgärder avseende alkohol, narkotika, dopning, tobak samt spel</v>
      </c>
      <c r="L156">
        <f t="shared" si="22"/>
        <v>13.752783109404991</v>
      </c>
      <c r="M156">
        <f t="shared" si="21"/>
        <v>1.1460652591170826</v>
      </c>
    </row>
    <row r="157" spans="1:13" hidden="1" x14ac:dyDescent="0.35">
      <c r="A157" t="s">
        <v>1544</v>
      </c>
      <c r="B157" s="95" t="s">
        <v>4</v>
      </c>
      <c r="C157" s="95" t="s">
        <v>1497</v>
      </c>
      <c r="D157" s="96">
        <v>50000</v>
      </c>
      <c r="E157" s="107">
        <f t="shared" si="16"/>
        <v>9</v>
      </c>
      <c r="F157">
        <f t="shared" si="17"/>
        <v>6</v>
      </c>
      <c r="H157" t="str">
        <f t="shared" si="18"/>
        <v>Hälsovård, sjukvård och social omsorg</v>
      </c>
      <c r="I157" t="str">
        <f t="shared" si="19"/>
        <v>2 Folkhälsopolitik</v>
      </c>
      <c r="K157" t="str">
        <f t="shared" si="20"/>
        <v>Stöd till främjande av en aktiv och meningsfull fritid för barn och unga</v>
      </c>
      <c r="L157">
        <f t="shared" si="22"/>
        <v>4.7984644913627639</v>
      </c>
      <c r="M157">
        <f t="shared" si="21"/>
        <v>0.39987204094689699</v>
      </c>
    </row>
    <row r="158" spans="1:13" hidden="1" x14ac:dyDescent="0.35">
      <c r="A158" t="s">
        <v>1544</v>
      </c>
      <c r="B158" s="95" t="s">
        <v>4</v>
      </c>
      <c r="C158" s="95" t="s">
        <v>1498</v>
      </c>
      <c r="D158" s="96">
        <v>145000</v>
      </c>
      <c r="E158" s="107">
        <f t="shared" si="16"/>
        <v>9</v>
      </c>
      <c r="F158">
        <f t="shared" si="17"/>
        <v>7</v>
      </c>
      <c r="H158" t="str">
        <f t="shared" si="18"/>
        <v>Hälsovård, sjukvård och social omsorg</v>
      </c>
      <c r="I158" t="str">
        <f t="shared" si="19"/>
        <v>2 Folkhälsopolitik</v>
      </c>
      <c r="K158" t="str">
        <f t="shared" si="20"/>
        <v>Stöd för att förebygga ohälsa och ensamhet bland äldre</v>
      </c>
      <c r="L158">
        <f t="shared" si="22"/>
        <v>13.915547024952016</v>
      </c>
      <c r="M158">
        <f t="shared" si="21"/>
        <v>1.1596289187460014</v>
      </c>
    </row>
    <row r="159" spans="1:13" hidden="1" x14ac:dyDescent="0.35">
      <c r="A159" t="s">
        <v>1544</v>
      </c>
      <c r="B159" s="93" t="s">
        <v>4</v>
      </c>
      <c r="C159" s="93" t="s">
        <v>891</v>
      </c>
      <c r="D159" s="94">
        <v>254550</v>
      </c>
      <c r="E159" s="107">
        <f t="shared" si="16"/>
        <v>9</v>
      </c>
      <c r="F159">
        <f t="shared" si="17"/>
        <v>3</v>
      </c>
      <c r="G159" t="s">
        <v>1536</v>
      </c>
      <c r="H159" t="str">
        <f t="shared" si="18"/>
        <v>Hälsovård, sjukvård och social omsorg</v>
      </c>
      <c r="I159" t="str">
        <f t="shared" si="19"/>
        <v>3 Funktionshinderspolitik</v>
      </c>
      <c r="K159" t="str">
        <f t="shared" si="20"/>
        <v>Funktionshinderspolitik</v>
      </c>
      <c r="L159">
        <f t="shared" si="22"/>
        <v>24.428982725527831</v>
      </c>
      <c r="M159">
        <f t="shared" si="21"/>
        <v>2.0357485604606524</v>
      </c>
    </row>
    <row r="160" spans="1:13" hidden="1" x14ac:dyDescent="0.35">
      <c r="A160" t="s">
        <v>1544</v>
      </c>
      <c r="B160" s="95" t="s">
        <v>4</v>
      </c>
      <c r="C160" s="95" t="s">
        <v>892</v>
      </c>
      <c r="D160" s="96">
        <v>65808</v>
      </c>
      <c r="E160" s="107">
        <f t="shared" si="16"/>
        <v>9</v>
      </c>
      <c r="F160">
        <f t="shared" si="17"/>
        <v>1</v>
      </c>
      <c r="H160" t="str">
        <f t="shared" si="18"/>
        <v>Hälsovård, sjukvård och social omsorg</v>
      </c>
      <c r="I160" t="str">
        <f t="shared" si="19"/>
        <v>3 Funktionshinderspolitik</v>
      </c>
      <c r="K160" t="str">
        <f t="shared" si="20"/>
        <v>Myndigheten för delaktighet</v>
      </c>
      <c r="L160">
        <f t="shared" si="22"/>
        <v>6.3155470249520151</v>
      </c>
      <c r="M160">
        <f t="shared" si="21"/>
        <v>0.52629558541266797</v>
      </c>
    </row>
    <row r="161" spans="1:13" hidden="1" x14ac:dyDescent="0.35">
      <c r="A161" t="s">
        <v>1544</v>
      </c>
      <c r="B161" s="95" t="s">
        <v>4</v>
      </c>
      <c r="C161" s="95" t="s">
        <v>893</v>
      </c>
      <c r="D161" s="96">
        <v>188742</v>
      </c>
      <c r="E161" s="107">
        <f t="shared" si="16"/>
        <v>9</v>
      </c>
      <c r="F161">
        <f t="shared" si="17"/>
        <v>2</v>
      </c>
      <c r="H161" t="str">
        <f t="shared" si="18"/>
        <v>Hälsovård, sjukvård och social omsorg</v>
      </c>
      <c r="I161" t="str">
        <f t="shared" si="19"/>
        <v>3 Funktionshinderspolitik</v>
      </c>
      <c r="K161" t="str">
        <f t="shared" si="20"/>
        <v>Bidrag till funktionshindersorganisationer</v>
      </c>
      <c r="L161">
        <f t="shared" si="22"/>
        <v>18.113435700575817</v>
      </c>
      <c r="M161">
        <f t="shared" si="21"/>
        <v>1.5094529750479848</v>
      </c>
    </row>
    <row r="162" spans="1:13" hidden="1" x14ac:dyDescent="0.35">
      <c r="A162" t="s">
        <v>1544</v>
      </c>
      <c r="B162" s="93" t="s">
        <v>4</v>
      </c>
      <c r="C162" s="93" t="s">
        <v>894</v>
      </c>
      <c r="D162" s="94">
        <v>40420430</v>
      </c>
      <c r="E162" s="107">
        <f t="shared" si="16"/>
        <v>9</v>
      </c>
      <c r="F162">
        <f t="shared" si="17"/>
        <v>4</v>
      </c>
      <c r="G162" t="s">
        <v>1536</v>
      </c>
      <c r="H162" t="str">
        <f t="shared" si="18"/>
        <v>Hälsovård, sjukvård och social omsorg</v>
      </c>
      <c r="I162" t="str">
        <f t="shared" si="19"/>
        <v>4 Politik för sociala tjänster</v>
      </c>
      <c r="K162" t="str">
        <f t="shared" si="20"/>
        <v>Politik för sociala tjänster</v>
      </c>
      <c r="L162">
        <f t="shared" si="22"/>
        <v>3879.119961612284</v>
      </c>
      <c r="M162">
        <f t="shared" si="21"/>
        <v>323.25999680102365</v>
      </c>
    </row>
    <row r="163" spans="1:13" hidden="1" x14ac:dyDescent="0.35">
      <c r="A163" t="s">
        <v>1544</v>
      </c>
      <c r="B163" s="95" t="s">
        <v>4</v>
      </c>
      <c r="C163" s="95" t="s">
        <v>895</v>
      </c>
      <c r="D163" s="96">
        <v>35614</v>
      </c>
      <c r="E163" s="107">
        <f t="shared" si="16"/>
        <v>9</v>
      </c>
      <c r="F163">
        <f t="shared" si="17"/>
        <v>1</v>
      </c>
      <c r="H163" t="str">
        <f t="shared" si="18"/>
        <v>Hälsovård, sjukvård och social omsorg</v>
      </c>
      <c r="I163" t="str">
        <f t="shared" si="19"/>
        <v>4 Politik för sociala tjänster</v>
      </c>
      <c r="K163" t="str">
        <f t="shared" si="20"/>
        <v>Myndigheten för familjerätt och föräldraskapsstöd</v>
      </c>
      <c r="L163">
        <f t="shared" si="22"/>
        <v>3.4178502879078696</v>
      </c>
      <c r="M163">
        <f t="shared" si="21"/>
        <v>0.28482085732565582</v>
      </c>
    </row>
    <row r="164" spans="1:13" hidden="1" x14ac:dyDescent="0.35">
      <c r="A164" t="s">
        <v>1544</v>
      </c>
      <c r="B164" s="95" t="s">
        <v>4</v>
      </c>
      <c r="C164" s="95" t="s">
        <v>896</v>
      </c>
      <c r="D164" s="96">
        <v>778714</v>
      </c>
      <c r="E164" s="107">
        <f t="shared" si="16"/>
        <v>9</v>
      </c>
      <c r="F164">
        <f t="shared" si="17"/>
        <v>2</v>
      </c>
      <c r="H164" t="str">
        <f t="shared" si="18"/>
        <v>Hälsovård, sjukvård och social omsorg</v>
      </c>
      <c r="I164" t="str">
        <f t="shared" si="19"/>
        <v>4 Politik för sociala tjänster</v>
      </c>
      <c r="K164" t="str">
        <f t="shared" si="20"/>
        <v>Vissa statsbidrag inom funktionshindersområdet</v>
      </c>
      <c r="L164">
        <f t="shared" si="22"/>
        <v>74.732629558541262</v>
      </c>
      <c r="M164">
        <f t="shared" si="21"/>
        <v>6.2277191298784382</v>
      </c>
    </row>
    <row r="165" spans="1:13" hidden="1" x14ac:dyDescent="0.35">
      <c r="A165" t="s">
        <v>1544</v>
      </c>
      <c r="B165" s="95" t="s">
        <v>4</v>
      </c>
      <c r="C165" s="95" t="s">
        <v>897</v>
      </c>
      <c r="D165" s="96">
        <v>264395</v>
      </c>
      <c r="E165" s="107">
        <f t="shared" si="16"/>
        <v>9</v>
      </c>
      <c r="F165">
        <f t="shared" si="17"/>
        <v>3</v>
      </c>
      <c r="H165" t="str">
        <f t="shared" si="18"/>
        <v>Hälsovård, sjukvård och social omsorg</v>
      </c>
      <c r="I165" t="str">
        <f t="shared" si="19"/>
        <v>4 Politik för sociala tjänster</v>
      </c>
      <c r="K165" t="str">
        <f t="shared" si="20"/>
        <v>Bilstöd till personer med funktionsnedsättning</v>
      </c>
      <c r="L165">
        <f t="shared" si="22"/>
        <v>25.37380038387716</v>
      </c>
      <c r="M165">
        <f t="shared" si="21"/>
        <v>2.1144833653230966</v>
      </c>
    </row>
    <row r="166" spans="1:13" hidden="1" x14ac:dyDescent="0.35">
      <c r="A166" t="s">
        <v>1544</v>
      </c>
      <c r="B166" s="95" t="s">
        <v>4</v>
      </c>
      <c r="C166" s="95" t="s">
        <v>898</v>
      </c>
      <c r="D166" s="96">
        <v>24590527</v>
      </c>
      <c r="E166" s="107">
        <f t="shared" si="16"/>
        <v>9</v>
      </c>
      <c r="F166">
        <f t="shared" si="17"/>
        <v>4</v>
      </c>
      <c r="H166" t="str">
        <f t="shared" si="18"/>
        <v>Hälsovård, sjukvård och social omsorg</v>
      </c>
      <c r="I166" t="str">
        <f t="shared" si="19"/>
        <v>4 Politik för sociala tjänster</v>
      </c>
      <c r="K166" t="str">
        <f t="shared" si="20"/>
        <v>Kostnader för statlig assistansersättning</v>
      </c>
      <c r="L166">
        <f t="shared" si="22"/>
        <v>2359.9354126679464</v>
      </c>
      <c r="M166">
        <f t="shared" si="21"/>
        <v>196.66128438899554</v>
      </c>
    </row>
    <row r="167" spans="1:13" hidden="1" x14ac:dyDescent="0.35">
      <c r="A167" t="s">
        <v>1544</v>
      </c>
      <c r="B167" s="95" t="s">
        <v>4</v>
      </c>
      <c r="C167" s="95" t="s">
        <v>899</v>
      </c>
      <c r="D167" s="96">
        <v>11520490</v>
      </c>
      <c r="E167" s="107">
        <f t="shared" si="16"/>
        <v>9</v>
      </c>
      <c r="F167">
        <f t="shared" si="17"/>
        <v>5</v>
      </c>
      <c r="H167" t="str">
        <f t="shared" si="18"/>
        <v>Hälsovård, sjukvård och social omsorg</v>
      </c>
      <c r="I167" t="str">
        <f t="shared" si="19"/>
        <v>4 Politik för sociala tjänster</v>
      </c>
      <c r="K167" t="str">
        <f t="shared" si="20"/>
        <v>Stimulansbidrag och åtgärder inom äldreområdet</v>
      </c>
      <c r="L167">
        <f t="shared" si="22"/>
        <v>1105.6132437619963</v>
      </c>
      <c r="M167">
        <f t="shared" si="21"/>
        <v>92.134436980166356</v>
      </c>
    </row>
    <row r="168" spans="1:13" hidden="1" x14ac:dyDescent="0.35">
      <c r="A168" t="s">
        <v>1544</v>
      </c>
      <c r="B168" s="95" t="s">
        <v>4</v>
      </c>
      <c r="C168" s="95" t="s">
        <v>900</v>
      </c>
      <c r="D168" s="96">
        <v>1934179</v>
      </c>
      <c r="E168" s="107">
        <f t="shared" si="16"/>
        <v>9</v>
      </c>
      <c r="F168">
        <f t="shared" si="17"/>
        <v>6</v>
      </c>
      <c r="H168" t="str">
        <f t="shared" si="18"/>
        <v>Hälsovård, sjukvård och social omsorg</v>
      </c>
      <c r="I168" t="str">
        <f t="shared" si="19"/>
        <v>4 Politik för sociala tjänster</v>
      </c>
      <c r="K168" t="str">
        <f t="shared" si="20"/>
        <v>Statens institutionsstyrelse</v>
      </c>
      <c r="L168">
        <f t="shared" si="22"/>
        <v>185.62178502879078</v>
      </c>
      <c r="M168">
        <f t="shared" si="21"/>
        <v>15.468482085732566</v>
      </c>
    </row>
    <row r="169" spans="1:13" hidden="1" x14ac:dyDescent="0.35">
      <c r="A169" t="s">
        <v>1544</v>
      </c>
      <c r="B169" s="95" t="s">
        <v>4</v>
      </c>
      <c r="C169" s="95" t="s">
        <v>901</v>
      </c>
      <c r="D169" s="96">
        <v>1257451</v>
      </c>
      <c r="E169" s="107">
        <f t="shared" si="16"/>
        <v>9</v>
      </c>
      <c r="F169">
        <f t="shared" si="17"/>
        <v>7</v>
      </c>
      <c r="H169" t="str">
        <f t="shared" si="18"/>
        <v>Hälsovård, sjukvård och social omsorg</v>
      </c>
      <c r="I169" t="str">
        <f t="shared" si="19"/>
        <v>4 Politik för sociala tjänster</v>
      </c>
      <c r="K169" t="str">
        <f t="shared" si="20"/>
        <v>Bidrag till utveckling av socialt arbete m.m.</v>
      </c>
      <c r="L169">
        <f t="shared" si="22"/>
        <v>120.67667946257198</v>
      </c>
      <c r="M169">
        <f t="shared" si="21"/>
        <v>10.056389955214332</v>
      </c>
    </row>
    <row r="170" spans="1:13" hidden="1" x14ac:dyDescent="0.35">
      <c r="A170" t="s">
        <v>1544</v>
      </c>
      <c r="B170" s="95" t="s">
        <v>4</v>
      </c>
      <c r="C170" s="95" t="s">
        <v>902</v>
      </c>
      <c r="D170" s="96">
        <v>39060</v>
      </c>
      <c r="E170" s="107">
        <f t="shared" si="16"/>
        <v>9</v>
      </c>
      <c r="F170">
        <f t="shared" si="17"/>
        <v>8</v>
      </c>
      <c r="H170" t="str">
        <f t="shared" si="18"/>
        <v>Hälsovård, sjukvård och social omsorg</v>
      </c>
      <c r="I170" t="str">
        <f t="shared" si="19"/>
        <v>4 Politik för sociala tjänster</v>
      </c>
      <c r="K170" t="str">
        <f t="shared" si="20"/>
        <v>Myndigheten för vård- och omsorgsanalys</v>
      </c>
      <c r="L170">
        <f t="shared" si="22"/>
        <v>3.7485604606525911</v>
      </c>
      <c r="M170">
        <f t="shared" si="21"/>
        <v>0.31238003838771594</v>
      </c>
    </row>
    <row r="171" spans="1:13" hidden="1" x14ac:dyDescent="0.35">
      <c r="A171" t="s">
        <v>1544</v>
      </c>
      <c r="B171" s="93" t="s">
        <v>4</v>
      </c>
      <c r="C171" s="93" t="s">
        <v>903</v>
      </c>
      <c r="D171" s="94">
        <v>89442</v>
      </c>
      <c r="E171" s="107">
        <f t="shared" si="16"/>
        <v>9</v>
      </c>
      <c r="F171">
        <f t="shared" si="17"/>
        <v>5</v>
      </c>
      <c r="G171" t="s">
        <v>1536</v>
      </c>
      <c r="H171" t="str">
        <f t="shared" si="18"/>
        <v>Hälsovård, sjukvård och social omsorg</v>
      </c>
      <c r="I171" t="str">
        <f t="shared" si="19"/>
        <v>5 Barnrättspolitik</v>
      </c>
      <c r="K171" t="str">
        <f t="shared" si="20"/>
        <v>Barnrättspolitik</v>
      </c>
      <c r="L171">
        <f t="shared" si="22"/>
        <v>8.5836852207293663</v>
      </c>
      <c r="M171">
        <f t="shared" si="21"/>
        <v>0.71530710172744716</v>
      </c>
    </row>
    <row r="172" spans="1:13" hidden="1" x14ac:dyDescent="0.35">
      <c r="A172" t="s">
        <v>1544</v>
      </c>
      <c r="B172" s="95" t="s">
        <v>4</v>
      </c>
      <c r="C172" s="95" t="s">
        <v>904</v>
      </c>
      <c r="D172" s="96">
        <v>27181</v>
      </c>
      <c r="E172" s="107">
        <f t="shared" si="16"/>
        <v>9</v>
      </c>
      <c r="F172">
        <f t="shared" si="17"/>
        <v>1</v>
      </c>
      <c r="H172" t="str">
        <f t="shared" si="18"/>
        <v>Hälsovård, sjukvård och social omsorg</v>
      </c>
      <c r="I172" t="str">
        <f t="shared" si="19"/>
        <v>5 Barnrättspolitik</v>
      </c>
      <c r="K172" t="str">
        <f t="shared" si="20"/>
        <v>Barnombudsmannen</v>
      </c>
      <c r="L172">
        <f t="shared" si="22"/>
        <v>2.6085412667946257</v>
      </c>
      <c r="M172">
        <f t="shared" si="21"/>
        <v>0.21737843889955213</v>
      </c>
    </row>
    <row r="173" spans="1:13" hidden="1" x14ac:dyDescent="0.35">
      <c r="A173" t="s">
        <v>1544</v>
      </c>
      <c r="B173" s="95" t="s">
        <v>4</v>
      </c>
      <c r="C173" s="95" t="s">
        <v>905</v>
      </c>
      <c r="D173" s="96">
        <v>62261</v>
      </c>
      <c r="E173" s="107">
        <f t="shared" si="16"/>
        <v>9</v>
      </c>
      <c r="F173">
        <f t="shared" si="17"/>
        <v>2</v>
      </c>
      <c r="H173" t="str">
        <f t="shared" si="18"/>
        <v>Hälsovård, sjukvård och social omsorg</v>
      </c>
      <c r="I173" t="str">
        <f t="shared" si="19"/>
        <v>5 Barnrättspolitik</v>
      </c>
      <c r="K173" t="str">
        <f t="shared" si="20"/>
        <v>Barnets rättigheter</v>
      </c>
      <c r="L173">
        <f t="shared" si="22"/>
        <v>5.9751439539347411</v>
      </c>
      <c r="M173">
        <f t="shared" si="21"/>
        <v>0.49792866282789511</v>
      </c>
    </row>
    <row r="174" spans="1:13" hidden="1" x14ac:dyDescent="0.35">
      <c r="A174" t="s">
        <v>1544</v>
      </c>
      <c r="B174" s="93" t="s">
        <v>4</v>
      </c>
      <c r="C174" s="93" t="s">
        <v>906</v>
      </c>
      <c r="D174" s="94">
        <v>874491</v>
      </c>
      <c r="E174" s="107">
        <f t="shared" si="16"/>
        <v>9</v>
      </c>
      <c r="F174">
        <f t="shared" si="17"/>
        <v>6</v>
      </c>
      <c r="G174" t="s">
        <v>1536</v>
      </c>
      <c r="H174" t="str">
        <f t="shared" si="18"/>
        <v>Hälsovård, sjukvård och social omsorg</v>
      </c>
      <c r="I174" t="str">
        <f t="shared" si="19"/>
        <v>6 Forskningspolitik</v>
      </c>
      <c r="K174" t="str">
        <f t="shared" si="20"/>
        <v>Forskningspolitik</v>
      </c>
      <c r="L174">
        <f t="shared" si="22"/>
        <v>83.924280230326289</v>
      </c>
      <c r="M174">
        <f t="shared" si="21"/>
        <v>6.9936900191938571</v>
      </c>
    </row>
    <row r="175" spans="1:13" hidden="1" x14ac:dyDescent="0.35">
      <c r="A175" t="s">
        <v>1544</v>
      </c>
      <c r="B175" s="95" t="s">
        <v>4</v>
      </c>
      <c r="C175" s="95" t="s">
        <v>907</v>
      </c>
      <c r="D175" s="96">
        <v>54988</v>
      </c>
      <c r="E175" s="107">
        <f t="shared" si="16"/>
        <v>9</v>
      </c>
      <c r="F175">
        <f t="shared" si="17"/>
        <v>1</v>
      </c>
      <c r="H175" t="str">
        <f t="shared" si="18"/>
        <v>Hälsovård, sjukvård och social omsorg</v>
      </c>
      <c r="I175" t="str">
        <f t="shared" si="19"/>
        <v>6 Forskningspolitik</v>
      </c>
      <c r="K175" t="str">
        <f t="shared" si="20"/>
        <v>Forskningsrådet för hälsa, arbetsliv och välfärd: Förvaltning</v>
      </c>
      <c r="L175">
        <f t="shared" si="22"/>
        <v>5.2771593090211129</v>
      </c>
      <c r="M175">
        <f t="shared" si="21"/>
        <v>0.43976327575175939</v>
      </c>
    </row>
    <row r="176" spans="1:13" hidden="1" x14ac:dyDescent="0.35">
      <c r="A176" t="s">
        <v>1544</v>
      </c>
      <c r="B176" s="95" t="s">
        <v>4</v>
      </c>
      <c r="C176" s="95" t="s">
        <v>908</v>
      </c>
      <c r="D176" s="96">
        <v>819503</v>
      </c>
      <c r="E176" s="107">
        <f t="shared" si="16"/>
        <v>9</v>
      </c>
      <c r="F176">
        <f t="shared" si="17"/>
        <v>2</v>
      </c>
      <c r="H176" t="str">
        <f t="shared" si="18"/>
        <v>Hälsovård, sjukvård och social omsorg</v>
      </c>
      <c r="I176" t="str">
        <f t="shared" si="19"/>
        <v>6 Forskningspolitik</v>
      </c>
      <c r="K176" t="str">
        <f t="shared" si="20"/>
        <v>Forskningsrådet för hälsa, arbetsliv och välfärd: Forskning</v>
      </c>
      <c r="L176">
        <f t="shared" si="22"/>
        <v>78.647120921305188</v>
      </c>
      <c r="M176">
        <f t="shared" si="21"/>
        <v>6.5539267434420987</v>
      </c>
    </row>
    <row r="177" spans="1:13" hidden="1" x14ac:dyDescent="0.35">
      <c r="A177" t="s">
        <v>1544</v>
      </c>
      <c r="B177" s="93">
        <v>10</v>
      </c>
      <c r="C177" s="93" t="s">
        <v>53</v>
      </c>
      <c r="D177" s="94">
        <v>106427304</v>
      </c>
      <c r="E177" s="107">
        <f t="shared" si="16"/>
        <v>10</v>
      </c>
      <c r="F177" t="str">
        <f t="shared" si="17"/>
        <v/>
      </c>
      <c r="G177" t="s">
        <v>1536</v>
      </c>
      <c r="H177" t="str">
        <f t="shared" si="18"/>
        <v>Ekonomisk trygghet vid sjukdom och funktionsnedsättning</v>
      </c>
      <c r="I177" t="str">
        <f t="shared" si="19"/>
        <v/>
      </c>
      <c r="K177" t="str">
        <f t="shared" si="20"/>
        <v>trygghet vid sjukdom och funktionsnedsättning</v>
      </c>
      <c r="L177">
        <f t="shared" si="22"/>
        <v>10213.752783109405</v>
      </c>
      <c r="M177">
        <f t="shared" si="21"/>
        <v>851.14606525911711</v>
      </c>
    </row>
    <row r="178" spans="1:13" hidden="1" x14ac:dyDescent="0.35">
      <c r="A178" t="s">
        <v>1544</v>
      </c>
      <c r="B178" s="93" t="s">
        <v>4</v>
      </c>
      <c r="C178" s="93" t="s">
        <v>909</v>
      </c>
      <c r="D178" s="94">
        <v>97077356</v>
      </c>
      <c r="E178" s="107">
        <f t="shared" si="16"/>
        <v>10</v>
      </c>
      <c r="F178">
        <f t="shared" si="17"/>
        <v>1</v>
      </c>
      <c r="G178" t="s">
        <v>1536</v>
      </c>
      <c r="H178" t="str">
        <f t="shared" si="18"/>
        <v>Ekonomisk trygghet vid sjukdom och funktionsnedsättning</v>
      </c>
      <c r="I178" t="str">
        <f t="shared" si="19"/>
        <v>1 Ersättning vid sjukdom och funktionsnedsättning</v>
      </c>
      <c r="K178" t="str">
        <f t="shared" si="20"/>
        <v>Ersättning vid sjukdom och funktionsnedsättning</v>
      </c>
      <c r="L178">
        <f t="shared" si="22"/>
        <v>9316.4449136276398</v>
      </c>
      <c r="M178">
        <f t="shared" si="21"/>
        <v>776.37040946897002</v>
      </c>
    </row>
    <row r="179" spans="1:13" hidden="1" x14ac:dyDescent="0.35">
      <c r="A179" t="s">
        <v>1544</v>
      </c>
      <c r="B179" s="95" t="s">
        <v>4</v>
      </c>
      <c r="C179" s="95" t="s">
        <v>910</v>
      </c>
      <c r="D179" s="96">
        <v>45645099</v>
      </c>
      <c r="E179" s="107">
        <f t="shared" si="16"/>
        <v>10</v>
      </c>
      <c r="F179">
        <f t="shared" si="17"/>
        <v>1</v>
      </c>
      <c r="H179" t="str">
        <f t="shared" si="18"/>
        <v>Ekonomisk trygghet vid sjukdom och funktionsnedsättning</v>
      </c>
      <c r="I179" t="str">
        <f t="shared" si="19"/>
        <v>1 Ersättning vid sjukdom och funktionsnedsättning</v>
      </c>
      <c r="K179" t="str">
        <f t="shared" si="20"/>
        <v>Sjukpenning och rehabilitering m.m.</v>
      </c>
      <c r="L179">
        <f t="shared" si="22"/>
        <v>4380.5277351247605</v>
      </c>
      <c r="M179">
        <f t="shared" si="21"/>
        <v>365.04397792706339</v>
      </c>
    </row>
    <row r="180" spans="1:13" hidden="1" x14ac:dyDescent="0.35">
      <c r="A180" t="s">
        <v>1544</v>
      </c>
      <c r="B180" s="95" t="s">
        <v>4</v>
      </c>
      <c r="C180" s="95" t="s">
        <v>911</v>
      </c>
      <c r="D180" s="96">
        <v>45422161</v>
      </c>
      <c r="E180" s="107">
        <f t="shared" si="16"/>
        <v>10</v>
      </c>
      <c r="F180">
        <f t="shared" si="17"/>
        <v>2</v>
      </c>
      <c r="H180" t="str">
        <f t="shared" si="18"/>
        <v>Ekonomisk trygghet vid sjukdom och funktionsnedsättning</v>
      </c>
      <c r="I180" t="str">
        <f t="shared" si="19"/>
        <v>1 Ersättning vid sjukdom och funktionsnedsättning</v>
      </c>
      <c r="K180" t="str">
        <f t="shared" si="20"/>
        <v>Aktivitets- och sjukersättningar m.m.</v>
      </c>
      <c r="L180">
        <f t="shared" si="22"/>
        <v>4359.1325335892516</v>
      </c>
      <c r="M180">
        <f t="shared" si="21"/>
        <v>363.26104446577096</v>
      </c>
    </row>
    <row r="181" spans="1:13" hidden="1" x14ac:dyDescent="0.35">
      <c r="A181" t="s">
        <v>1544</v>
      </c>
      <c r="B181" s="95" t="s">
        <v>4</v>
      </c>
      <c r="C181" s="95" t="s">
        <v>912</v>
      </c>
      <c r="D181" s="96">
        <v>1357000</v>
      </c>
      <c r="E181" s="107">
        <f t="shared" si="16"/>
        <v>10</v>
      </c>
      <c r="F181">
        <f t="shared" si="17"/>
        <v>3</v>
      </c>
      <c r="H181" t="str">
        <f t="shared" si="18"/>
        <v>Ekonomisk trygghet vid sjukdom och funktionsnedsättning</v>
      </c>
      <c r="I181" t="str">
        <f t="shared" si="19"/>
        <v>1 Ersättning vid sjukdom och funktionsnedsättning</v>
      </c>
      <c r="K181" t="str">
        <f t="shared" si="20"/>
        <v>Merkostnadsersättning och handikappersättning</v>
      </c>
      <c r="L181">
        <f t="shared" si="22"/>
        <v>130.2303262955854</v>
      </c>
      <c r="M181">
        <f t="shared" si="21"/>
        <v>10.852527191298783</v>
      </c>
    </row>
    <row r="182" spans="1:13" hidden="1" x14ac:dyDescent="0.35">
      <c r="A182" t="s">
        <v>1544</v>
      </c>
      <c r="B182" s="95" t="s">
        <v>4</v>
      </c>
      <c r="C182" s="95" t="s">
        <v>913</v>
      </c>
      <c r="D182" s="96">
        <v>2316000</v>
      </c>
      <c r="E182" s="107">
        <f t="shared" si="16"/>
        <v>10</v>
      </c>
      <c r="F182">
        <f t="shared" si="17"/>
        <v>4</v>
      </c>
      <c r="H182" t="str">
        <f t="shared" si="18"/>
        <v>Ekonomisk trygghet vid sjukdom och funktionsnedsättning</v>
      </c>
      <c r="I182" t="str">
        <f t="shared" si="19"/>
        <v>1 Ersättning vid sjukdom och funktionsnedsättning</v>
      </c>
      <c r="K182" t="str">
        <f t="shared" si="20"/>
        <v>Arbetsskadeersättningar m.m.</v>
      </c>
      <c r="L182">
        <f t="shared" si="22"/>
        <v>222.26487523992321</v>
      </c>
      <c r="M182">
        <f t="shared" si="21"/>
        <v>18.522072936660269</v>
      </c>
    </row>
    <row r="183" spans="1:13" hidden="1" x14ac:dyDescent="0.35">
      <c r="A183" t="s">
        <v>1544</v>
      </c>
      <c r="B183" s="95" t="s">
        <v>4</v>
      </c>
      <c r="C183" s="95" t="s">
        <v>914</v>
      </c>
      <c r="D183" s="96">
        <v>35792</v>
      </c>
      <c r="E183" s="107">
        <f t="shared" si="16"/>
        <v>10</v>
      </c>
      <c r="F183">
        <f t="shared" si="17"/>
        <v>5</v>
      </c>
      <c r="H183" t="str">
        <f t="shared" si="18"/>
        <v>Ekonomisk trygghet vid sjukdom och funktionsnedsättning</v>
      </c>
      <c r="I183" t="str">
        <f t="shared" si="19"/>
        <v>1 Ersättning vid sjukdom och funktionsnedsättning</v>
      </c>
      <c r="K183" t="str">
        <f t="shared" si="20"/>
        <v>Ersättning inom det statliga personskadeskyddet</v>
      </c>
      <c r="L183">
        <f t="shared" si="22"/>
        <v>3.4349328214971209</v>
      </c>
      <c r="M183">
        <f t="shared" si="21"/>
        <v>0.28624440179142674</v>
      </c>
    </row>
    <row r="184" spans="1:13" hidden="1" x14ac:dyDescent="0.35">
      <c r="A184" t="s">
        <v>1544</v>
      </c>
      <c r="B184" s="95" t="s">
        <v>4</v>
      </c>
      <c r="C184" s="95" t="s">
        <v>915</v>
      </c>
      <c r="D184" s="96">
        <v>1491700</v>
      </c>
      <c r="E184" s="107">
        <f t="shared" si="16"/>
        <v>10</v>
      </c>
      <c r="F184">
        <f t="shared" si="17"/>
        <v>6</v>
      </c>
      <c r="H184" t="str">
        <f t="shared" si="18"/>
        <v>Ekonomisk trygghet vid sjukdom och funktionsnedsättning</v>
      </c>
      <c r="I184" t="str">
        <f t="shared" si="19"/>
        <v>1 Ersättning vid sjukdom och funktionsnedsättning</v>
      </c>
      <c r="K184" t="str">
        <f t="shared" si="20"/>
        <v>Bidrag för sjukskrivningsprocessen</v>
      </c>
      <c r="L184">
        <f t="shared" si="22"/>
        <v>143.15738963531669</v>
      </c>
      <c r="M184">
        <f t="shared" si="21"/>
        <v>11.929782469609725</v>
      </c>
    </row>
    <row r="185" spans="1:13" hidden="1" x14ac:dyDescent="0.35">
      <c r="A185" t="s">
        <v>1544</v>
      </c>
      <c r="B185" s="95" t="s">
        <v>4</v>
      </c>
      <c r="C185" s="95" t="s">
        <v>916</v>
      </c>
      <c r="D185" s="96">
        <v>809604</v>
      </c>
      <c r="E185" s="107">
        <f t="shared" si="16"/>
        <v>10</v>
      </c>
      <c r="F185">
        <f t="shared" si="17"/>
        <v>7</v>
      </c>
      <c r="H185" t="str">
        <f t="shared" si="18"/>
        <v>Ekonomisk trygghet vid sjukdom och funktionsnedsättning</v>
      </c>
      <c r="I185" t="str">
        <f t="shared" si="19"/>
        <v>1 Ersättning vid sjukdom och funktionsnedsättning</v>
      </c>
      <c r="K185" t="str">
        <f t="shared" si="20"/>
        <v>Ersättning för höga sjuklönekostnader</v>
      </c>
      <c r="L185">
        <f t="shared" si="22"/>
        <v>77.697120921305185</v>
      </c>
      <c r="M185">
        <f t="shared" si="21"/>
        <v>6.4747600767754321</v>
      </c>
    </row>
    <row r="186" spans="1:13" hidden="1" x14ac:dyDescent="0.35">
      <c r="A186" t="s">
        <v>1544</v>
      </c>
      <c r="B186" s="93" t="s">
        <v>4</v>
      </c>
      <c r="C186" s="93" t="s">
        <v>917</v>
      </c>
      <c r="D186" s="94">
        <v>9349948</v>
      </c>
      <c r="E186" s="107">
        <f t="shared" si="16"/>
        <v>10</v>
      </c>
      <c r="F186">
        <f t="shared" si="17"/>
        <v>2</v>
      </c>
      <c r="G186" t="s">
        <v>1536</v>
      </c>
      <c r="H186" t="str">
        <f t="shared" si="18"/>
        <v>Ekonomisk trygghet vid sjukdom och funktionsnedsättning</v>
      </c>
      <c r="I186" t="str">
        <f t="shared" si="19"/>
        <v>2 Myndigheter</v>
      </c>
      <c r="K186" t="str">
        <f t="shared" si="20"/>
        <v>Myndigheter</v>
      </c>
      <c r="L186">
        <f t="shared" si="22"/>
        <v>897.30786948176581</v>
      </c>
      <c r="M186">
        <f t="shared" si="21"/>
        <v>74.775655790147155</v>
      </c>
    </row>
    <row r="187" spans="1:13" hidden="1" x14ac:dyDescent="0.35">
      <c r="A187" t="s">
        <v>1544</v>
      </c>
      <c r="B187" s="95" t="s">
        <v>4</v>
      </c>
      <c r="C187" s="95" t="s">
        <v>918</v>
      </c>
      <c r="D187" s="96">
        <v>9276970</v>
      </c>
      <c r="E187" s="107">
        <f t="shared" si="16"/>
        <v>10</v>
      </c>
      <c r="F187">
        <f t="shared" si="17"/>
        <v>1</v>
      </c>
      <c r="H187" t="str">
        <f t="shared" si="18"/>
        <v>Ekonomisk trygghet vid sjukdom och funktionsnedsättning</v>
      </c>
      <c r="I187" t="str">
        <f t="shared" si="19"/>
        <v>2 Myndigheter</v>
      </c>
      <c r="K187" t="str">
        <f t="shared" si="20"/>
        <v>Försäkringskassan</v>
      </c>
      <c r="L187">
        <f t="shared" si="22"/>
        <v>890.30422264875244</v>
      </c>
      <c r="M187">
        <f t="shared" si="21"/>
        <v>74.192018554062699</v>
      </c>
    </row>
    <row r="188" spans="1:13" hidden="1" x14ac:dyDescent="0.35">
      <c r="A188" t="s">
        <v>1544</v>
      </c>
      <c r="B188" s="95" t="s">
        <v>4</v>
      </c>
      <c r="C188" s="95" t="s">
        <v>919</v>
      </c>
      <c r="D188" s="96">
        <v>72978</v>
      </c>
      <c r="E188" s="107">
        <f t="shared" si="16"/>
        <v>10</v>
      </c>
      <c r="F188">
        <f t="shared" si="17"/>
        <v>2</v>
      </c>
      <c r="H188" t="str">
        <f t="shared" si="18"/>
        <v>Ekonomisk trygghet vid sjukdom och funktionsnedsättning</v>
      </c>
      <c r="I188" t="str">
        <f t="shared" si="19"/>
        <v>2 Myndigheter</v>
      </c>
      <c r="K188" t="str">
        <f t="shared" si="20"/>
        <v>Inspektionen för socialförsäkringen</v>
      </c>
      <c r="L188">
        <f t="shared" si="22"/>
        <v>7.0036468330134358</v>
      </c>
      <c r="M188">
        <f t="shared" si="21"/>
        <v>0.58363723608445295</v>
      </c>
    </row>
    <row r="189" spans="1:13" hidden="1" x14ac:dyDescent="0.35">
      <c r="A189" t="s">
        <v>1544</v>
      </c>
      <c r="B189" s="93">
        <v>11</v>
      </c>
      <c r="C189" s="93" t="s">
        <v>56</v>
      </c>
      <c r="D189" s="94">
        <v>55394136</v>
      </c>
      <c r="E189" s="107">
        <f t="shared" si="16"/>
        <v>11</v>
      </c>
      <c r="F189" t="str">
        <f t="shared" si="17"/>
        <v/>
      </c>
      <c r="G189" t="s">
        <v>1536</v>
      </c>
      <c r="H189" t="str">
        <f t="shared" si="18"/>
        <v>Ekonomisk trygghet vid ålderdom</v>
      </c>
      <c r="I189" t="str">
        <f t="shared" si="19"/>
        <v/>
      </c>
      <c r="K189" t="str">
        <f t="shared" si="20"/>
        <v>trygghet vid ålderdom</v>
      </c>
      <c r="L189">
        <f t="shared" si="22"/>
        <v>5316.135892514395</v>
      </c>
      <c r="M189">
        <f t="shared" si="21"/>
        <v>443.01132437619958</v>
      </c>
    </row>
    <row r="190" spans="1:13" hidden="1" x14ac:dyDescent="0.35">
      <c r="A190" t="s">
        <v>1544</v>
      </c>
      <c r="B190" s="93" t="s">
        <v>4</v>
      </c>
      <c r="C190" s="93" t="s">
        <v>920</v>
      </c>
      <c r="D190" s="94">
        <v>54689000</v>
      </c>
      <c r="E190" s="107">
        <f t="shared" si="16"/>
        <v>11</v>
      </c>
      <c r="F190">
        <f t="shared" si="17"/>
        <v>1</v>
      </c>
      <c r="G190" t="s">
        <v>1536</v>
      </c>
      <c r="H190" t="str">
        <f t="shared" si="18"/>
        <v>Ekonomisk trygghet vid ålderdom</v>
      </c>
      <c r="I190" t="str">
        <f t="shared" si="19"/>
        <v>1 Ersättning vid ålderdom</v>
      </c>
      <c r="K190" t="str">
        <f t="shared" si="20"/>
        <v>Ersättning vid ålderdom</v>
      </c>
      <c r="L190">
        <f t="shared" si="22"/>
        <v>5248.4644913627635</v>
      </c>
      <c r="M190">
        <f t="shared" si="21"/>
        <v>437.37204094689696</v>
      </c>
    </row>
    <row r="191" spans="1:13" hidden="1" x14ac:dyDescent="0.35">
      <c r="A191" t="s">
        <v>1544</v>
      </c>
      <c r="B191" s="95" t="s">
        <v>4</v>
      </c>
      <c r="C191" s="95" t="s">
        <v>921</v>
      </c>
      <c r="D191" s="96">
        <v>25629100</v>
      </c>
      <c r="E191" s="107">
        <f t="shared" si="16"/>
        <v>11</v>
      </c>
      <c r="F191">
        <f t="shared" si="17"/>
        <v>1</v>
      </c>
      <c r="H191" t="str">
        <f t="shared" si="18"/>
        <v>Ekonomisk trygghet vid ålderdom</v>
      </c>
      <c r="I191" t="str">
        <f t="shared" si="19"/>
        <v>1 Ersättning vid ålderdom</v>
      </c>
      <c r="K191" t="str">
        <f t="shared" si="20"/>
        <v>Garantipension till ålderspension</v>
      </c>
      <c r="L191">
        <f t="shared" si="22"/>
        <v>2459.6065259117081</v>
      </c>
      <c r="M191">
        <f t="shared" si="21"/>
        <v>204.96721049264235</v>
      </c>
    </row>
    <row r="192" spans="1:13" hidden="1" x14ac:dyDescent="0.35">
      <c r="A192" t="s">
        <v>1544</v>
      </c>
      <c r="B192" s="95" t="s">
        <v>4</v>
      </c>
      <c r="C192" s="95" t="s">
        <v>922</v>
      </c>
      <c r="D192" s="96">
        <v>8580400</v>
      </c>
      <c r="E192" s="107">
        <f t="shared" si="16"/>
        <v>11</v>
      </c>
      <c r="F192">
        <f t="shared" si="17"/>
        <v>2</v>
      </c>
      <c r="H192" t="str">
        <f t="shared" si="18"/>
        <v>Ekonomisk trygghet vid ålderdom</v>
      </c>
      <c r="I192" t="str">
        <f t="shared" si="19"/>
        <v>1 Ersättning vid ålderdom</v>
      </c>
      <c r="K192" t="str">
        <f t="shared" si="20"/>
        <v>Efterlevandepensioner till vuxna</v>
      </c>
      <c r="L192">
        <f t="shared" si="22"/>
        <v>823.45489443378119</v>
      </c>
      <c r="M192">
        <f t="shared" si="21"/>
        <v>68.621241202815099</v>
      </c>
    </row>
    <row r="193" spans="1:13" hidden="1" x14ac:dyDescent="0.35">
      <c r="A193" t="s">
        <v>1544</v>
      </c>
      <c r="B193" s="95" t="s">
        <v>4</v>
      </c>
      <c r="C193" s="95" t="s">
        <v>923</v>
      </c>
      <c r="D193" s="96">
        <v>13448100</v>
      </c>
      <c r="E193" s="107">
        <f t="shared" si="16"/>
        <v>11</v>
      </c>
      <c r="F193">
        <f t="shared" si="17"/>
        <v>3</v>
      </c>
      <c r="H193" t="str">
        <f t="shared" si="18"/>
        <v>Ekonomisk trygghet vid ålderdom</v>
      </c>
      <c r="I193" t="str">
        <f t="shared" si="19"/>
        <v>1 Ersättning vid ålderdom</v>
      </c>
      <c r="K193" t="str">
        <f t="shared" si="20"/>
        <v>Bostadstillägg till pensionärer</v>
      </c>
      <c r="L193">
        <f t="shared" si="22"/>
        <v>1290.6046065259118</v>
      </c>
      <c r="M193">
        <f t="shared" si="21"/>
        <v>107.55038387715932</v>
      </c>
    </row>
    <row r="194" spans="1:13" hidden="1" x14ac:dyDescent="0.35">
      <c r="A194" t="s">
        <v>1544</v>
      </c>
      <c r="B194" s="95" t="s">
        <v>4</v>
      </c>
      <c r="C194" s="95" t="s">
        <v>924</v>
      </c>
      <c r="D194" s="96">
        <v>1105400</v>
      </c>
      <c r="E194" s="107">
        <f t="shared" si="16"/>
        <v>11</v>
      </c>
      <c r="F194">
        <f t="shared" si="17"/>
        <v>4</v>
      </c>
      <c r="H194" t="str">
        <f t="shared" si="18"/>
        <v>Ekonomisk trygghet vid ålderdom</v>
      </c>
      <c r="I194" t="str">
        <f t="shared" si="19"/>
        <v>1 Ersättning vid ålderdom</v>
      </c>
      <c r="K194" t="str">
        <f t="shared" si="20"/>
        <v>Äldreförsörjningsstöd</v>
      </c>
      <c r="L194">
        <f t="shared" si="22"/>
        <v>106.08445297504798</v>
      </c>
      <c r="M194">
        <f t="shared" si="21"/>
        <v>8.8403710812539984</v>
      </c>
    </row>
    <row r="195" spans="1:13" hidden="1" x14ac:dyDescent="0.35">
      <c r="A195" t="s">
        <v>1544</v>
      </c>
      <c r="B195" s="95" t="s">
        <v>4</v>
      </c>
      <c r="C195" s="95" t="s">
        <v>925</v>
      </c>
      <c r="D195" s="96">
        <v>5926000</v>
      </c>
      <c r="E195" s="107">
        <f t="shared" si="16"/>
        <v>11</v>
      </c>
      <c r="F195">
        <f t="shared" si="17"/>
        <v>5</v>
      </c>
      <c r="H195" t="str">
        <f t="shared" si="18"/>
        <v>Ekonomisk trygghet vid ålderdom</v>
      </c>
      <c r="I195" t="str">
        <f t="shared" si="19"/>
        <v>1 Ersättning vid ålderdom</v>
      </c>
      <c r="K195" t="str">
        <f t="shared" si="20"/>
        <v>Inkomstpensionstillägg</v>
      </c>
      <c r="L195">
        <f t="shared" si="22"/>
        <v>568.71401151631483</v>
      </c>
      <c r="M195">
        <f t="shared" si="21"/>
        <v>47.392834293026233</v>
      </c>
    </row>
    <row r="196" spans="1:13" hidden="1" x14ac:dyDescent="0.35">
      <c r="A196" t="s">
        <v>1544</v>
      </c>
      <c r="B196" s="93" t="s">
        <v>4</v>
      </c>
      <c r="C196" s="93" t="s">
        <v>917</v>
      </c>
      <c r="D196" s="94">
        <v>705136</v>
      </c>
      <c r="E196" s="107">
        <f t="shared" si="16"/>
        <v>11</v>
      </c>
      <c r="F196">
        <f t="shared" si="17"/>
        <v>2</v>
      </c>
      <c r="G196" t="s">
        <v>1536</v>
      </c>
      <c r="H196" t="str">
        <f t="shared" si="18"/>
        <v>Ekonomisk trygghet vid ålderdom</v>
      </c>
      <c r="I196" t="str">
        <f t="shared" si="19"/>
        <v>2 Myndigheter</v>
      </c>
      <c r="K196" t="str">
        <f t="shared" si="20"/>
        <v>Myndigheter</v>
      </c>
      <c r="L196">
        <f t="shared" si="22"/>
        <v>67.671401151631471</v>
      </c>
      <c r="M196">
        <f t="shared" si="21"/>
        <v>5.6392834293026226</v>
      </c>
    </row>
    <row r="197" spans="1:13" hidden="1" x14ac:dyDescent="0.35">
      <c r="A197" t="s">
        <v>1544</v>
      </c>
      <c r="B197" s="95" t="s">
        <v>4</v>
      </c>
      <c r="C197" s="95" t="s">
        <v>926</v>
      </c>
      <c r="D197" s="96">
        <v>705136</v>
      </c>
      <c r="E197" s="107">
        <f t="shared" si="16"/>
        <v>11</v>
      </c>
      <c r="F197">
        <f t="shared" si="17"/>
        <v>1</v>
      </c>
      <c r="H197" t="str">
        <f t="shared" si="18"/>
        <v>Ekonomisk trygghet vid ålderdom</v>
      </c>
      <c r="I197" t="str">
        <f t="shared" si="19"/>
        <v>2 Myndigheter</v>
      </c>
      <c r="K197" t="str">
        <f t="shared" si="20"/>
        <v>Pensionsmyndigheten</v>
      </c>
      <c r="L197">
        <f t="shared" si="22"/>
        <v>67.671401151631471</v>
      </c>
      <c r="M197">
        <f t="shared" si="21"/>
        <v>5.6392834293026226</v>
      </c>
    </row>
    <row r="198" spans="1:13" hidden="1" x14ac:dyDescent="0.35">
      <c r="A198" t="s">
        <v>1544</v>
      </c>
      <c r="B198" s="93">
        <v>12</v>
      </c>
      <c r="C198" s="93" t="s">
        <v>60</v>
      </c>
      <c r="D198" s="94">
        <v>105159584</v>
      </c>
      <c r="E198" s="107">
        <f t="shared" si="16"/>
        <v>12</v>
      </c>
      <c r="F198" t="str">
        <f t="shared" si="17"/>
        <v/>
      </c>
      <c r="G198" t="s">
        <v>1536</v>
      </c>
      <c r="H198" t="str">
        <f t="shared" si="18"/>
        <v>Ekonomisk trygghet för familjer och barn</v>
      </c>
      <c r="I198" t="str">
        <f t="shared" si="19"/>
        <v/>
      </c>
      <c r="K198" t="str">
        <f t="shared" si="20"/>
        <v>trygghet för familjer och barn</v>
      </c>
      <c r="L198">
        <f t="shared" si="22"/>
        <v>10092.090595009597</v>
      </c>
      <c r="M198">
        <f t="shared" si="21"/>
        <v>841.00754958413302</v>
      </c>
    </row>
    <row r="199" spans="1:13" hidden="1" x14ac:dyDescent="0.35">
      <c r="A199" t="s">
        <v>1544</v>
      </c>
      <c r="B199" s="95" t="s">
        <v>4</v>
      </c>
      <c r="C199" s="95" t="s">
        <v>927</v>
      </c>
      <c r="D199" s="96">
        <v>33389255</v>
      </c>
      <c r="E199" s="107">
        <f t="shared" si="16"/>
        <v>12</v>
      </c>
      <c r="F199">
        <f t="shared" si="17"/>
        <v>1</v>
      </c>
      <c r="H199" t="str">
        <f t="shared" si="18"/>
        <v>Ekonomisk trygghet för familjer och barn</v>
      </c>
      <c r="I199" t="str">
        <f t="shared" si="19"/>
        <v>Ekonomisk trygghet för familjer och barn</v>
      </c>
      <c r="K199" t="str">
        <f t="shared" si="20"/>
        <v>Barnbidrag</v>
      </c>
      <c r="L199">
        <f t="shared" si="22"/>
        <v>3204.3430902111322</v>
      </c>
      <c r="M199">
        <f t="shared" si="21"/>
        <v>267.02859085092769</v>
      </c>
    </row>
    <row r="200" spans="1:13" hidden="1" x14ac:dyDescent="0.35">
      <c r="A200" t="s">
        <v>1544</v>
      </c>
      <c r="B200" s="95" t="s">
        <v>4</v>
      </c>
      <c r="C200" s="95" t="s">
        <v>928</v>
      </c>
      <c r="D200" s="96">
        <v>49662693</v>
      </c>
      <c r="E200" s="107">
        <f t="shared" si="16"/>
        <v>12</v>
      </c>
      <c r="F200">
        <f t="shared" si="17"/>
        <v>2</v>
      </c>
      <c r="H200" t="str">
        <f t="shared" si="18"/>
        <v>Ekonomisk trygghet för familjer och barn</v>
      </c>
      <c r="I200" t="str">
        <f t="shared" si="19"/>
        <v>Ekonomisk trygghet för familjer och barn</v>
      </c>
      <c r="K200" t="str">
        <f t="shared" si="20"/>
        <v>Föräldraförsäkring</v>
      </c>
      <c r="L200">
        <f t="shared" si="22"/>
        <v>4766.0933781190015</v>
      </c>
      <c r="M200">
        <f t="shared" si="21"/>
        <v>397.17444817658344</v>
      </c>
    </row>
    <row r="201" spans="1:13" hidden="1" x14ac:dyDescent="0.35">
      <c r="A201" t="s">
        <v>1544</v>
      </c>
      <c r="B201" s="95" t="s">
        <v>4</v>
      </c>
      <c r="C201" s="95" t="s">
        <v>929</v>
      </c>
      <c r="D201" s="96">
        <v>2897838</v>
      </c>
      <c r="E201" s="107">
        <f t="shared" si="16"/>
        <v>12</v>
      </c>
      <c r="F201">
        <f t="shared" si="17"/>
        <v>3</v>
      </c>
      <c r="H201" t="str">
        <f t="shared" si="18"/>
        <v>Ekonomisk trygghet för familjer och barn</v>
      </c>
      <c r="I201" t="str">
        <f t="shared" si="19"/>
        <v>Ekonomisk trygghet för familjer och barn</v>
      </c>
      <c r="K201" t="str">
        <f t="shared" si="20"/>
        <v>Underhållsstöd</v>
      </c>
      <c r="L201">
        <f t="shared" si="22"/>
        <v>278.10345489443375</v>
      </c>
      <c r="M201">
        <f t="shared" si="21"/>
        <v>23.175287907869478</v>
      </c>
    </row>
    <row r="202" spans="1:13" hidden="1" x14ac:dyDescent="0.35">
      <c r="A202" t="s">
        <v>1544</v>
      </c>
      <c r="B202" s="95" t="s">
        <v>4</v>
      </c>
      <c r="C202" s="95" t="s">
        <v>930</v>
      </c>
      <c r="D202" s="96">
        <v>14784</v>
      </c>
      <c r="E202" s="107">
        <f t="shared" si="16"/>
        <v>12</v>
      </c>
      <c r="F202">
        <f t="shared" si="17"/>
        <v>4</v>
      </c>
      <c r="H202" t="str">
        <f t="shared" si="18"/>
        <v>Ekonomisk trygghet för familjer och barn</v>
      </c>
      <c r="I202" t="str">
        <f t="shared" si="19"/>
        <v>Ekonomisk trygghet för familjer och barn</v>
      </c>
      <c r="K202" t="str">
        <f t="shared" si="20"/>
        <v>Adoptionsbidrag</v>
      </c>
      <c r="L202">
        <f t="shared" si="22"/>
        <v>1.4188099808061421</v>
      </c>
      <c r="M202">
        <f t="shared" si="21"/>
        <v>0.1182341650671785</v>
      </c>
    </row>
    <row r="203" spans="1:13" hidden="1" x14ac:dyDescent="0.35">
      <c r="A203" t="s">
        <v>1544</v>
      </c>
      <c r="B203" s="95" t="s">
        <v>4</v>
      </c>
      <c r="C203" s="95" t="s">
        <v>931</v>
      </c>
      <c r="D203" s="96">
        <v>1081900</v>
      </c>
      <c r="E203" s="107">
        <f t="shared" ref="E203:E266" si="23">IF(B203="",E202,B203)</f>
        <v>12</v>
      </c>
      <c r="F203">
        <f t="shared" ref="F203:F266" si="24">IFERROR(LEFT(C203,FIND(" ",C203)-1)*1,"")</f>
        <v>5</v>
      </c>
      <c r="H203" t="str">
        <f t="shared" ref="H203:H266" si="25">IF(B203="",H202,C203)</f>
        <v>Ekonomisk trygghet för familjer och barn</v>
      </c>
      <c r="I203" t="str">
        <f t="shared" ref="I203:I266" si="26">IF(B203="",IF(G203="Sum",C203,IF(I202="",H203,I202)),"")</f>
        <v>Ekonomisk trygghet för familjer och barn</v>
      </c>
      <c r="K203" t="str">
        <f t="shared" ref="K203:K266" si="27">IFERROR(RIGHT(C203,LEN(C203)-FIND(" ",C203)),"")</f>
        <v>Barnpension och efterlevandestöd</v>
      </c>
      <c r="L203">
        <f t="shared" si="22"/>
        <v>103.82917466410748</v>
      </c>
      <c r="M203">
        <f t="shared" ref="M203:M266" si="28">L203/12</f>
        <v>8.652431222008957</v>
      </c>
    </row>
    <row r="204" spans="1:13" hidden="1" x14ac:dyDescent="0.35">
      <c r="A204" t="s">
        <v>1544</v>
      </c>
      <c r="B204" s="95" t="s">
        <v>4</v>
      </c>
      <c r="C204" s="95" t="s">
        <v>932</v>
      </c>
      <c r="D204" s="96">
        <v>4485381</v>
      </c>
      <c r="E204" s="107">
        <f t="shared" si="23"/>
        <v>12</v>
      </c>
      <c r="F204">
        <f t="shared" si="24"/>
        <v>6</v>
      </c>
      <c r="H204" t="str">
        <f t="shared" si="25"/>
        <v>Ekonomisk trygghet för familjer och barn</v>
      </c>
      <c r="I204" t="str">
        <f t="shared" si="26"/>
        <v>Ekonomisk trygghet för familjer och barn</v>
      </c>
      <c r="K204" t="str">
        <f t="shared" si="27"/>
        <v>Omvårdnadsbidrag och vårdbidrag</v>
      </c>
      <c r="L204">
        <f t="shared" si="22"/>
        <v>430.45882917466412</v>
      </c>
      <c r="M204">
        <f t="shared" si="28"/>
        <v>35.871569097888674</v>
      </c>
    </row>
    <row r="205" spans="1:13" hidden="1" x14ac:dyDescent="0.35">
      <c r="A205" t="s">
        <v>1544</v>
      </c>
      <c r="B205" s="95" t="s">
        <v>4</v>
      </c>
      <c r="C205" s="95" t="s">
        <v>933</v>
      </c>
      <c r="D205" s="96">
        <v>9063100</v>
      </c>
      <c r="E205" s="107">
        <f t="shared" si="23"/>
        <v>12</v>
      </c>
      <c r="F205">
        <f t="shared" si="24"/>
        <v>7</v>
      </c>
      <c r="H205" t="str">
        <f t="shared" si="25"/>
        <v>Ekonomisk trygghet för familjer och barn</v>
      </c>
      <c r="I205" t="str">
        <f t="shared" si="26"/>
        <v>Ekonomisk trygghet för familjer och barn</v>
      </c>
      <c r="K205" t="str">
        <f t="shared" si="27"/>
        <v>Pensionsrätt för barnår</v>
      </c>
      <c r="L205">
        <f t="shared" ref="L205:L268" si="29">D205/IF(A205=$K$3,$L$3,$L$4)</f>
        <v>869.77927063339735</v>
      </c>
      <c r="M205">
        <f t="shared" si="28"/>
        <v>72.481605886116441</v>
      </c>
    </row>
    <row r="206" spans="1:13" hidden="1" x14ac:dyDescent="0.35">
      <c r="A206" t="s">
        <v>1544</v>
      </c>
      <c r="B206" s="95" t="s">
        <v>4</v>
      </c>
      <c r="C206" s="95" t="s">
        <v>934</v>
      </c>
      <c r="D206" s="96">
        <v>4564633</v>
      </c>
      <c r="E206" s="107">
        <f t="shared" si="23"/>
        <v>12</v>
      </c>
      <c r="F206">
        <f t="shared" si="24"/>
        <v>8</v>
      </c>
      <c r="H206" t="str">
        <f t="shared" si="25"/>
        <v>Ekonomisk trygghet för familjer och barn</v>
      </c>
      <c r="I206" t="str">
        <f t="shared" si="26"/>
        <v>Ekonomisk trygghet för familjer och barn</v>
      </c>
      <c r="K206" t="str">
        <f t="shared" si="27"/>
        <v>Bostadsbidrag</v>
      </c>
      <c r="L206">
        <f t="shared" si="29"/>
        <v>438.06458733205375</v>
      </c>
      <c r="M206">
        <f t="shared" si="28"/>
        <v>36.505382277671146</v>
      </c>
    </row>
    <row r="207" spans="1:13" hidden="1" x14ac:dyDescent="0.35">
      <c r="A207" t="s">
        <v>1544</v>
      </c>
      <c r="B207" s="93">
        <v>13</v>
      </c>
      <c r="C207" s="93" t="s">
        <v>64</v>
      </c>
      <c r="D207" s="94">
        <v>5565206</v>
      </c>
      <c r="E207" s="107">
        <f t="shared" si="23"/>
        <v>13</v>
      </c>
      <c r="F207" t="str">
        <f t="shared" si="24"/>
        <v/>
      </c>
      <c r="G207" t="s">
        <v>1536</v>
      </c>
      <c r="H207" t="str">
        <f t="shared" si="25"/>
        <v>Jämställdhet och nyanlända invandrares etablering</v>
      </c>
      <c r="I207" t="str">
        <f t="shared" si="26"/>
        <v/>
      </c>
      <c r="K207" t="str">
        <f t="shared" si="27"/>
        <v>och nyanlända invandrares etablering</v>
      </c>
      <c r="L207">
        <f t="shared" si="29"/>
        <v>534.08886756238007</v>
      </c>
      <c r="M207">
        <f t="shared" si="28"/>
        <v>44.507405630198342</v>
      </c>
    </row>
    <row r="208" spans="1:13" hidden="1" x14ac:dyDescent="0.35">
      <c r="A208" t="s">
        <v>1544</v>
      </c>
      <c r="B208" s="93" t="s">
        <v>4</v>
      </c>
      <c r="C208" s="93" t="s">
        <v>935</v>
      </c>
      <c r="D208" s="94">
        <v>4244113</v>
      </c>
      <c r="E208" s="107">
        <f t="shared" si="23"/>
        <v>13</v>
      </c>
      <c r="F208">
        <f t="shared" si="24"/>
        <v>1</v>
      </c>
      <c r="G208" t="s">
        <v>1536</v>
      </c>
      <c r="H208" t="str">
        <f t="shared" si="25"/>
        <v>Jämställdhet och nyanlända invandrares etablering</v>
      </c>
      <c r="I208" t="str">
        <f t="shared" si="26"/>
        <v>1 Nyanlända invandrares etablering</v>
      </c>
      <c r="K208" t="str">
        <f t="shared" si="27"/>
        <v>Nyanlända invandrares etablering</v>
      </c>
      <c r="L208">
        <f t="shared" si="29"/>
        <v>407.30451055662189</v>
      </c>
      <c r="M208">
        <f t="shared" si="28"/>
        <v>33.94204254638516</v>
      </c>
    </row>
    <row r="209" spans="1:13" hidden="1" x14ac:dyDescent="0.35">
      <c r="A209" t="s">
        <v>1544</v>
      </c>
      <c r="B209" s="95" t="s">
        <v>4</v>
      </c>
      <c r="C209" s="95" t="s">
        <v>936</v>
      </c>
      <c r="D209" s="96">
        <v>112030</v>
      </c>
      <c r="E209" s="107">
        <f t="shared" si="23"/>
        <v>13</v>
      </c>
      <c r="F209">
        <f t="shared" si="24"/>
        <v>1</v>
      </c>
      <c r="H209" t="str">
        <f t="shared" si="25"/>
        <v>Jämställdhet och nyanlända invandrares etablering</v>
      </c>
      <c r="I209" t="str">
        <f t="shared" si="26"/>
        <v>1 Nyanlända invandrares etablering</v>
      </c>
      <c r="K209" t="str">
        <f t="shared" si="27"/>
        <v>Etableringsåtgärder</v>
      </c>
      <c r="L209">
        <f t="shared" si="29"/>
        <v>10.751439539347409</v>
      </c>
      <c r="M209">
        <f t="shared" si="28"/>
        <v>0.89595329494561737</v>
      </c>
    </row>
    <row r="210" spans="1:13" hidden="1" x14ac:dyDescent="0.35">
      <c r="A210" t="s">
        <v>1544</v>
      </c>
      <c r="B210" s="95" t="s">
        <v>4</v>
      </c>
      <c r="C210" s="95" t="s">
        <v>937</v>
      </c>
      <c r="D210" s="96">
        <v>4132083</v>
      </c>
      <c r="E210" s="107">
        <f t="shared" si="23"/>
        <v>13</v>
      </c>
      <c r="F210">
        <f t="shared" si="24"/>
        <v>2</v>
      </c>
      <c r="H210" t="str">
        <f t="shared" si="25"/>
        <v>Jämställdhet och nyanlända invandrares etablering</v>
      </c>
      <c r="I210" t="str">
        <f t="shared" si="26"/>
        <v>1 Nyanlända invandrares etablering</v>
      </c>
      <c r="K210" t="str">
        <f t="shared" si="27"/>
        <v>Kommunersättningar vid flyktingmottagande</v>
      </c>
      <c r="L210">
        <f t="shared" si="29"/>
        <v>396.55307101727448</v>
      </c>
      <c r="M210">
        <f t="shared" si="28"/>
        <v>33.04608925143954</v>
      </c>
    </row>
    <row r="211" spans="1:13" hidden="1" x14ac:dyDescent="0.35">
      <c r="A211" t="s">
        <v>1544</v>
      </c>
      <c r="B211" s="93" t="s">
        <v>4</v>
      </c>
      <c r="C211" s="93" t="s">
        <v>939</v>
      </c>
      <c r="D211" s="94">
        <v>235526</v>
      </c>
      <c r="E211" s="107">
        <f t="shared" si="23"/>
        <v>13</v>
      </c>
      <c r="F211">
        <f t="shared" si="24"/>
        <v>2</v>
      </c>
      <c r="G211" t="s">
        <v>1536</v>
      </c>
      <c r="H211" t="str">
        <f t="shared" si="25"/>
        <v>Jämställdhet och nyanlända invandrares etablering</v>
      </c>
      <c r="I211" t="str">
        <f t="shared" si="26"/>
        <v>2 Diskriminering</v>
      </c>
      <c r="K211" t="str">
        <f t="shared" si="27"/>
        <v>Diskriminering</v>
      </c>
      <c r="L211">
        <f t="shared" si="29"/>
        <v>22.603262955854127</v>
      </c>
      <c r="M211">
        <f t="shared" si="28"/>
        <v>1.8836052463211772</v>
      </c>
    </row>
    <row r="212" spans="1:13" hidden="1" x14ac:dyDescent="0.35">
      <c r="A212" t="s">
        <v>1544</v>
      </c>
      <c r="B212" s="95" t="s">
        <v>4</v>
      </c>
      <c r="C212" s="95" t="s">
        <v>940</v>
      </c>
      <c r="D212" s="96">
        <v>134607</v>
      </c>
      <c r="E212" s="107">
        <f t="shared" si="23"/>
        <v>13</v>
      </c>
      <c r="F212">
        <f t="shared" si="24"/>
        <v>1</v>
      </c>
      <c r="H212" t="str">
        <f t="shared" si="25"/>
        <v>Jämställdhet och nyanlända invandrares etablering</v>
      </c>
      <c r="I212" t="str">
        <f t="shared" si="26"/>
        <v>2 Diskriminering</v>
      </c>
      <c r="K212" t="str">
        <f t="shared" si="27"/>
        <v>Diskrimineringsombudsmannen</v>
      </c>
      <c r="L212">
        <f t="shared" si="29"/>
        <v>12.918138195777351</v>
      </c>
      <c r="M212">
        <f t="shared" si="28"/>
        <v>1.0765115163147791</v>
      </c>
    </row>
    <row r="213" spans="1:13" hidden="1" x14ac:dyDescent="0.35">
      <c r="A213" t="s">
        <v>1544</v>
      </c>
      <c r="B213" s="95" t="s">
        <v>4</v>
      </c>
      <c r="C213" s="95" t="s">
        <v>941</v>
      </c>
      <c r="D213" s="96">
        <v>100919</v>
      </c>
      <c r="E213" s="107">
        <f t="shared" si="23"/>
        <v>13</v>
      </c>
      <c r="F213">
        <f t="shared" si="24"/>
        <v>2</v>
      </c>
      <c r="H213" t="str">
        <f t="shared" si="25"/>
        <v>Jämställdhet och nyanlända invandrares etablering</v>
      </c>
      <c r="I213" t="str">
        <f t="shared" si="26"/>
        <v>2 Diskriminering</v>
      </c>
      <c r="K213" t="str">
        <f t="shared" si="27"/>
        <v>Åtgärder mot diskriminering och rasism m.m.</v>
      </c>
      <c r="L213">
        <f t="shared" si="29"/>
        <v>9.6851247600767749</v>
      </c>
      <c r="M213">
        <f t="shared" si="28"/>
        <v>0.80709373000639795</v>
      </c>
    </row>
    <row r="214" spans="1:13" hidden="1" x14ac:dyDescent="0.35">
      <c r="A214" t="s">
        <v>1544</v>
      </c>
      <c r="B214" s="93" t="s">
        <v>4</v>
      </c>
      <c r="C214" s="93" t="s">
        <v>942</v>
      </c>
      <c r="D214" s="94">
        <v>825567</v>
      </c>
      <c r="E214" s="107">
        <f t="shared" si="23"/>
        <v>13</v>
      </c>
      <c r="F214">
        <f t="shared" si="24"/>
        <v>3</v>
      </c>
      <c r="G214" t="s">
        <v>1536</v>
      </c>
      <c r="H214" t="str">
        <f t="shared" si="25"/>
        <v>Jämställdhet och nyanlända invandrares etablering</v>
      </c>
      <c r="I214" t="str">
        <f t="shared" si="26"/>
        <v>3 Jämställdhet</v>
      </c>
      <c r="K214" t="str">
        <f t="shared" si="27"/>
        <v>Jämställdhet</v>
      </c>
      <c r="L214">
        <f t="shared" si="29"/>
        <v>79.229078694817659</v>
      </c>
      <c r="M214">
        <f t="shared" si="28"/>
        <v>6.6024232245681382</v>
      </c>
    </row>
    <row r="215" spans="1:13" hidden="1" x14ac:dyDescent="0.35">
      <c r="A215" t="s">
        <v>1544</v>
      </c>
      <c r="B215" s="95" t="s">
        <v>4</v>
      </c>
      <c r="C215" s="95" t="s">
        <v>943</v>
      </c>
      <c r="D215" s="96">
        <v>705039</v>
      </c>
      <c r="E215" s="107">
        <f t="shared" si="23"/>
        <v>13</v>
      </c>
      <c r="F215">
        <f t="shared" si="24"/>
        <v>1</v>
      </c>
      <c r="H215" t="str">
        <f t="shared" si="25"/>
        <v>Jämställdhet och nyanlända invandrares etablering</v>
      </c>
      <c r="I215" t="str">
        <f t="shared" si="26"/>
        <v>3 Jämställdhet</v>
      </c>
      <c r="K215" t="str">
        <f t="shared" si="27"/>
        <v>Särskilda jämställdhetsåtgärder</v>
      </c>
      <c r="L215">
        <f t="shared" si="29"/>
        <v>67.662092130518232</v>
      </c>
      <c r="M215">
        <f t="shared" si="28"/>
        <v>5.6385076775431857</v>
      </c>
    </row>
    <row r="216" spans="1:13" hidden="1" x14ac:dyDescent="0.35">
      <c r="A216" t="s">
        <v>1544</v>
      </c>
      <c r="B216" s="95" t="s">
        <v>4</v>
      </c>
      <c r="C216" s="95" t="s">
        <v>944</v>
      </c>
      <c r="D216" s="96">
        <v>72365</v>
      </c>
      <c r="E216" s="107">
        <f t="shared" si="23"/>
        <v>13</v>
      </c>
      <c r="F216">
        <f t="shared" si="24"/>
        <v>2</v>
      </c>
      <c r="H216" t="str">
        <f t="shared" si="25"/>
        <v>Jämställdhet och nyanlända invandrares etablering</v>
      </c>
      <c r="I216" t="str">
        <f t="shared" si="26"/>
        <v>3 Jämställdhet</v>
      </c>
      <c r="K216" t="str">
        <f t="shared" si="27"/>
        <v>Jämställdhetsmyndigheten</v>
      </c>
      <c r="L216">
        <f t="shared" si="29"/>
        <v>6.9448176583493284</v>
      </c>
      <c r="M216">
        <f t="shared" si="28"/>
        <v>0.578734804862444</v>
      </c>
    </row>
    <row r="217" spans="1:13" hidden="1" x14ac:dyDescent="0.35">
      <c r="A217" t="s">
        <v>1544</v>
      </c>
      <c r="B217" s="95" t="s">
        <v>4</v>
      </c>
      <c r="C217" s="95" t="s">
        <v>945</v>
      </c>
      <c r="D217" s="96">
        <v>48163</v>
      </c>
      <c r="E217" s="107">
        <f t="shared" si="23"/>
        <v>13</v>
      </c>
      <c r="F217">
        <f t="shared" si="24"/>
        <v>3</v>
      </c>
      <c r="H217" t="str">
        <f t="shared" si="25"/>
        <v>Jämställdhet och nyanlända invandrares etablering</v>
      </c>
      <c r="I217" t="str">
        <f t="shared" si="26"/>
        <v>3 Jämställdhet</v>
      </c>
      <c r="K217" t="str">
        <f t="shared" si="27"/>
        <v>Bidrag för kvinnors organisering</v>
      </c>
      <c r="L217">
        <f t="shared" si="29"/>
        <v>4.6221689059500957</v>
      </c>
      <c r="M217">
        <f t="shared" si="28"/>
        <v>0.38518074216250797</v>
      </c>
    </row>
    <row r="218" spans="1:13" hidden="1" x14ac:dyDescent="0.35">
      <c r="A218" t="s">
        <v>1544</v>
      </c>
      <c r="B218" s="93" t="s">
        <v>4</v>
      </c>
      <c r="C218" s="93" t="s">
        <v>946</v>
      </c>
      <c r="D218" s="94">
        <v>260000</v>
      </c>
      <c r="E218" s="107">
        <f t="shared" si="23"/>
        <v>13</v>
      </c>
      <c r="F218">
        <f t="shared" si="24"/>
        <v>4</v>
      </c>
      <c r="G218" t="s">
        <v>1536</v>
      </c>
      <c r="H218" t="str">
        <f t="shared" si="25"/>
        <v>Jämställdhet och nyanlända invandrares etablering</v>
      </c>
      <c r="I218" t="str">
        <f t="shared" si="26"/>
        <v>4 Segregation</v>
      </c>
      <c r="K218" t="str">
        <f t="shared" si="27"/>
        <v>Segregation</v>
      </c>
      <c r="L218">
        <f t="shared" si="29"/>
        <v>24.952015355086374</v>
      </c>
      <c r="M218">
        <f t="shared" si="28"/>
        <v>2.0793346129238643</v>
      </c>
    </row>
    <row r="219" spans="1:13" hidden="1" x14ac:dyDescent="0.35">
      <c r="A219" t="s">
        <v>1544</v>
      </c>
      <c r="B219" s="95" t="s">
        <v>4</v>
      </c>
      <c r="C219" s="95" t="s">
        <v>947</v>
      </c>
      <c r="D219" s="96">
        <v>260000</v>
      </c>
      <c r="E219" s="107">
        <f t="shared" si="23"/>
        <v>13</v>
      </c>
      <c r="F219">
        <f t="shared" si="24"/>
        <v>1</v>
      </c>
      <c r="H219" t="str">
        <f t="shared" si="25"/>
        <v>Jämställdhet och nyanlända invandrares etablering</v>
      </c>
      <c r="I219" t="str">
        <f t="shared" si="26"/>
        <v>4 Segregation</v>
      </c>
      <c r="K219" t="str">
        <f t="shared" si="27"/>
        <v>Åtgärder mot segregation</v>
      </c>
      <c r="L219">
        <f t="shared" si="29"/>
        <v>24.952015355086374</v>
      </c>
      <c r="M219">
        <f t="shared" si="28"/>
        <v>2.0793346129238643</v>
      </c>
    </row>
    <row r="220" spans="1:13" hidden="1" x14ac:dyDescent="0.35">
      <c r="A220" t="s">
        <v>1544</v>
      </c>
      <c r="B220" s="93">
        <v>14</v>
      </c>
      <c r="C220" s="93" t="s">
        <v>67</v>
      </c>
      <c r="D220" s="94">
        <v>90103686</v>
      </c>
      <c r="E220" s="107">
        <f t="shared" si="23"/>
        <v>14</v>
      </c>
      <c r="F220" t="str">
        <f t="shared" si="24"/>
        <v/>
      </c>
      <c r="G220" t="s">
        <v>1536</v>
      </c>
      <c r="H220" t="str">
        <f t="shared" si="25"/>
        <v>Arbetsmarknad och arbetsliv</v>
      </c>
      <c r="I220" t="str">
        <f t="shared" si="26"/>
        <v/>
      </c>
      <c r="K220" t="str">
        <f t="shared" si="27"/>
        <v>och arbetsliv</v>
      </c>
      <c r="L220">
        <f t="shared" si="29"/>
        <v>8647.186756238003</v>
      </c>
      <c r="M220">
        <f t="shared" si="28"/>
        <v>720.59889635316688</v>
      </c>
    </row>
    <row r="221" spans="1:13" hidden="1" x14ac:dyDescent="0.35">
      <c r="A221" t="s">
        <v>1544</v>
      </c>
      <c r="B221" s="93" t="s">
        <v>4</v>
      </c>
      <c r="C221" s="93" t="s">
        <v>949</v>
      </c>
      <c r="D221" s="94">
        <v>88995495</v>
      </c>
      <c r="E221" s="107">
        <f t="shared" si="23"/>
        <v>14</v>
      </c>
      <c r="F221">
        <f t="shared" si="24"/>
        <v>1</v>
      </c>
      <c r="G221" t="s">
        <v>1536</v>
      </c>
      <c r="H221" t="str">
        <f t="shared" si="25"/>
        <v>Arbetsmarknad och arbetsliv</v>
      </c>
      <c r="I221" t="str">
        <f t="shared" si="26"/>
        <v>1 Arbetsmarknad</v>
      </c>
      <c r="K221" t="str">
        <f t="shared" si="27"/>
        <v>Arbetsmarknad</v>
      </c>
      <c r="L221">
        <f t="shared" si="29"/>
        <v>8540.8344529750484</v>
      </c>
      <c r="M221">
        <f t="shared" si="28"/>
        <v>711.73620441458741</v>
      </c>
    </row>
    <row r="222" spans="1:13" hidden="1" x14ac:dyDescent="0.35">
      <c r="A222" t="s">
        <v>1544</v>
      </c>
      <c r="B222" s="95" t="s">
        <v>4</v>
      </c>
      <c r="C222" s="95" t="s">
        <v>950</v>
      </c>
      <c r="D222" s="96">
        <v>7591264</v>
      </c>
      <c r="E222" s="107">
        <f t="shared" si="23"/>
        <v>14</v>
      </c>
      <c r="F222">
        <f t="shared" si="24"/>
        <v>1</v>
      </c>
      <c r="H222" t="str">
        <f t="shared" si="25"/>
        <v>Arbetsmarknad och arbetsliv</v>
      </c>
      <c r="I222" t="str">
        <f t="shared" si="26"/>
        <v>1 Arbetsmarknad</v>
      </c>
      <c r="K222" t="str">
        <f t="shared" si="27"/>
        <v>Arbetsförmedlingens förvaltningskostnader</v>
      </c>
      <c r="L222">
        <f t="shared" si="29"/>
        <v>728.5282149712092</v>
      </c>
      <c r="M222">
        <f t="shared" si="28"/>
        <v>60.7106845809341</v>
      </c>
    </row>
    <row r="223" spans="1:13" hidden="1" x14ac:dyDescent="0.35">
      <c r="A223" t="s">
        <v>1544</v>
      </c>
      <c r="B223" s="95" t="s">
        <v>4</v>
      </c>
      <c r="C223" s="95" t="s">
        <v>951</v>
      </c>
      <c r="D223" s="96">
        <v>38432392</v>
      </c>
      <c r="E223" s="107">
        <f t="shared" si="23"/>
        <v>14</v>
      </c>
      <c r="F223">
        <f t="shared" si="24"/>
        <v>2</v>
      </c>
      <c r="H223" t="str">
        <f t="shared" si="25"/>
        <v>Arbetsmarknad och arbetsliv</v>
      </c>
      <c r="I223" t="str">
        <f t="shared" si="26"/>
        <v>1 Arbetsmarknad</v>
      </c>
      <c r="K223" t="str">
        <f t="shared" si="27"/>
        <v>Bidrag till arbetslöshetsersättning och aktivitetsstöd</v>
      </c>
      <c r="L223">
        <f t="shared" si="29"/>
        <v>3688.3293666026871</v>
      </c>
      <c r="M223">
        <f t="shared" si="28"/>
        <v>307.36078055022392</v>
      </c>
    </row>
    <row r="224" spans="1:13" hidden="1" x14ac:dyDescent="0.35">
      <c r="A224" t="s">
        <v>1544</v>
      </c>
      <c r="B224" s="95" t="s">
        <v>4</v>
      </c>
      <c r="C224" s="95" t="s">
        <v>952</v>
      </c>
      <c r="D224" s="96">
        <v>6926037</v>
      </c>
      <c r="E224" s="107">
        <f t="shared" si="23"/>
        <v>14</v>
      </c>
      <c r="F224">
        <f t="shared" si="24"/>
        <v>3</v>
      </c>
      <c r="H224" t="str">
        <f t="shared" si="25"/>
        <v>Arbetsmarknad och arbetsliv</v>
      </c>
      <c r="I224" t="str">
        <f t="shared" si="26"/>
        <v>1 Arbetsmarknad</v>
      </c>
      <c r="K224" t="str">
        <f t="shared" si="27"/>
        <v>Kostnader för arbetsmarknadspolitiska program och insatser</v>
      </c>
      <c r="L224">
        <f t="shared" si="29"/>
        <v>664.68685220729367</v>
      </c>
      <c r="M224">
        <f t="shared" si="28"/>
        <v>55.390571017274475</v>
      </c>
    </row>
    <row r="225" spans="1:13" hidden="1" x14ac:dyDescent="0.35">
      <c r="A225" t="s">
        <v>1544</v>
      </c>
      <c r="B225" s="95" t="s">
        <v>4</v>
      </c>
      <c r="C225" s="95" t="s">
        <v>953</v>
      </c>
      <c r="D225" s="96">
        <v>20830367</v>
      </c>
      <c r="E225" s="107">
        <f t="shared" si="23"/>
        <v>14</v>
      </c>
      <c r="F225">
        <f t="shared" si="24"/>
        <v>4</v>
      </c>
      <c r="H225" t="str">
        <f t="shared" si="25"/>
        <v>Arbetsmarknad och arbetsliv</v>
      </c>
      <c r="I225" t="str">
        <f t="shared" si="26"/>
        <v>1 Arbetsmarknad</v>
      </c>
      <c r="K225" t="str">
        <f t="shared" si="27"/>
        <v>Lönebidrag och Samhall m.m.</v>
      </c>
      <c r="L225">
        <f t="shared" si="29"/>
        <v>1999.075527831094</v>
      </c>
      <c r="M225">
        <f t="shared" si="28"/>
        <v>166.58962731925783</v>
      </c>
    </row>
    <row r="226" spans="1:13" hidden="1" x14ac:dyDescent="0.35">
      <c r="A226" t="s">
        <v>1544</v>
      </c>
      <c r="B226" s="95" t="s">
        <v>4</v>
      </c>
      <c r="C226" s="95" t="s">
        <v>954</v>
      </c>
      <c r="D226" s="96">
        <v>131059</v>
      </c>
      <c r="E226" s="107">
        <f t="shared" si="23"/>
        <v>14</v>
      </c>
      <c r="F226">
        <f t="shared" si="24"/>
        <v>5</v>
      </c>
      <c r="H226" t="str">
        <f t="shared" si="25"/>
        <v>Arbetsmarknad och arbetsliv</v>
      </c>
      <c r="I226" t="str">
        <f t="shared" si="26"/>
        <v>1 Arbetsmarknad</v>
      </c>
      <c r="K226" t="str">
        <f t="shared" si="27"/>
        <v>Rådet för Europeiska socialfonden i Sverige</v>
      </c>
      <c r="L226">
        <f t="shared" si="29"/>
        <v>12.57763915547025</v>
      </c>
      <c r="M226">
        <f t="shared" si="28"/>
        <v>1.0481365962891875</v>
      </c>
    </row>
    <row r="227" spans="1:13" hidden="1" x14ac:dyDescent="0.35">
      <c r="A227" t="s">
        <v>1544</v>
      </c>
      <c r="B227" s="95" t="s">
        <v>4</v>
      </c>
      <c r="C227" s="95" t="s">
        <v>1499</v>
      </c>
      <c r="D227" s="96">
        <v>2414000</v>
      </c>
      <c r="E227" s="107">
        <f t="shared" si="23"/>
        <v>14</v>
      </c>
      <c r="F227">
        <f t="shared" si="24"/>
        <v>6</v>
      </c>
      <c r="H227" t="str">
        <f t="shared" si="25"/>
        <v>Arbetsmarknad och arbetsliv</v>
      </c>
      <c r="I227" t="str">
        <f t="shared" si="26"/>
        <v>1 Arbetsmarknad</v>
      </c>
      <c r="K227" t="str">
        <f t="shared" si="27"/>
        <v>Europeiska socialfonden m.m. för perioden 2014-2020</v>
      </c>
      <c r="L227">
        <f t="shared" si="29"/>
        <v>231.66986564299424</v>
      </c>
      <c r="M227">
        <f t="shared" si="28"/>
        <v>19.305822136916188</v>
      </c>
    </row>
    <row r="228" spans="1:13" hidden="1" x14ac:dyDescent="0.35">
      <c r="A228" t="s">
        <v>1544</v>
      </c>
      <c r="B228" s="95" t="s">
        <v>4</v>
      </c>
      <c r="C228" s="95" t="s">
        <v>956</v>
      </c>
      <c r="D228" s="96">
        <v>550000</v>
      </c>
      <c r="E228" s="107">
        <f t="shared" si="23"/>
        <v>14</v>
      </c>
      <c r="F228">
        <f t="shared" si="24"/>
        <v>7</v>
      </c>
      <c r="H228" t="str">
        <f t="shared" si="25"/>
        <v>Arbetsmarknad och arbetsliv</v>
      </c>
      <c r="I228" t="str">
        <f t="shared" si="26"/>
        <v>1 Arbetsmarknad</v>
      </c>
      <c r="K228" t="str">
        <f t="shared" si="27"/>
        <v>Europeiska socialfonden plus m.m. för perioden 2021–2027</v>
      </c>
      <c r="L228">
        <f t="shared" si="29"/>
        <v>52.783109404990405</v>
      </c>
      <c r="M228">
        <f t="shared" si="28"/>
        <v>4.3985924504158671</v>
      </c>
    </row>
    <row r="229" spans="1:13" hidden="1" x14ac:dyDescent="0.35">
      <c r="A229" t="s">
        <v>1544</v>
      </c>
      <c r="B229" s="95" t="s">
        <v>4</v>
      </c>
      <c r="C229" s="95" t="s">
        <v>957</v>
      </c>
      <c r="D229" s="96">
        <v>43666</v>
      </c>
      <c r="E229" s="107">
        <f t="shared" si="23"/>
        <v>14</v>
      </c>
      <c r="F229">
        <f t="shared" si="24"/>
        <v>8</v>
      </c>
      <c r="H229" t="str">
        <f t="shared" si="25"/>
        <v>Arbetsmarknad och arbetsliv</v>
      </c>
      <c r="I229" t="str">
        <f t="shared" si="26"/>
        <v>1 Arbetsmarknad</v>
      </c>
      <c r="K229" t="str">
        <f t="shared" si="27"/>
        <v>Institutet för arbetsmarknads- och utbildningspolitisk utvärdering</v>
      </c>
      <c r="L229">
        <f t="shared" si="29"/>
        <v>4.1905950095969287</v>
      </c>
      <c r="M229">
        <f t="shared" si="28"/>
        <v>0.34921625079974405</v>
      </c>
    </row>
    <row r="230" spans="1:13" hidden="1" x14ac:dyDescent="0.35">
      <c r="A230" t="s">
        <v>1544</v>
      </c>
      <c r="B230" s="95" t="s">
        <v>4</v>
      </c>
      <c r="C230" s="95" t="s">
        <v>958</v>
      </c>
      <c r="D230" s="96">
        <v>81327</v>
      </c>
      <c r="E230" s="107">
        <f t="shared" si="23"/>
        <v>14</v>
      </c>
      <c r="F230">
        <f t="shared" si="24"/>
        <v>9</v>
      </c>
      <c r="H230" t="str">
        <f t="shared" si="25"/>
        <v>Arbetsmarknad och arbetsliv</v>
      </c>
      <c r="I230" t="str">
        <f t="shared" si="26"/>
        <v>1 Arbetsmarknad</v>
      </c>
      <c r="K230" t="str">
        <f t="shared" si="27"/>
        <v>Inspektionen för arbetslöshetsförsäkringen</v>
      </c>
      <c r="L230">
        <f t="shared" si="29"/>
        <v>7.8048944337811896</v>
      </c>
      <c r="M230">
        <f t="shared" si="28"/>
        <v>0.65040786948176577</v>
      </c>
    </row>
    <row r="231" spans="1:13" hidden="1" x14ac:dyDescent="0.35">
      <c r="A231" t="s">
        <v>1544</v>
      </c>
      <c r="B231" s="95" t="s">
        <v>4</v>
      </c>
      <c r="C231" s="95" t="s">
        <v>959</v>
      </c>
      <c r="D231" s="96">
        <v>59956</v>
      </c>
      <c r="E231" s="107">
        <f t="shared" si="23"/>
        <v>14</v>
      </c>
      <c r="F231">
        <f t="shared" si="24"/>
        <v>10</v>
      </c>
      <c r="H231" t="str">
        <f t="shared" si="25"/>
        <v>Arbetsmarknad och arbetsliv</v>
      </c>
      <c r="I231" t="str">
        <f t="shared" si="26"/>
        <v>1 Arbetsmarknad</v>
      </c>
      <c r="K231" t="str">
        <f t="shared" si="27"/>
        <v>Bidrag till administration av grundbeloppet</v>
      </c>
      <c r="L231">
        <f t="shared" si="29"/>
        <v>5.7539347408829178</v>
      </c>
      <c r="M231">
        <f t="shared" si="28"/>
        <v>0.47949456174024313</v>
      </c>
    </row>
    <row r="232" spans="1:13" hidden="1" x14ac:dyDescent="0.35">
      <c r="A232" t="s">
        <v>1544</v>
      </c>
      <c r="B232" s="95" t="s">
        <v>4</v>
      </c>
      <c r="C232" s="95" t="s">
        <v>960</v>
      </c>
      <c r="D232" s="96">
        <v>8303</v>
      </c>
      <c r="E232" s="107">
        <f t="shared" si="23"/>
        <v>14</v>
      </c>
      <c r="F232">
        <f t="shared" si="24"/>
        <v>11</v>
      </c>
      <c r="H232" t="str">
        <f t="shared" si="25"/>
        <v>Arbetsmarknad och arbetsliv</v>
      </c>
      <c r="I232" t="str">
        <f t="shared" si="26"/>
        <v>1 Arbetsmarknad</v>
      </c>
      <c r="K232" t="str">
        <f t="shared" si="27"/>
        <v>Bidrag till Stiftelsen Utbildning Nordkalotten</v>
      </c>
      <c r="L232">
        <f t="shared" si="29"/>
        <v>0.79683301343570057</v>
      </c>
      <c r="M232">
        <f t="shared" si="28"/>
        <v>6.6402751119641709E-2</v>
      </c>
    </row>
    <row r="233" spans="1:13" hidden="1" x14ac:dyDescent="0.35">
      <c r="A233" t="s">
        <v>1544</v>
      </c>
      <c r="B233" s="95" t="s">
        <v>4</v>
      </c>
      <c r="C233" s="95" t="s">
        <v>961</v>
      </c>
      <c r="D233" s="96">
        <v>1678000</v>
      </c>
      <c r="E233" s="107">
        <f t="shared" si="23"/>
        <v>14</v>
      </c>
      <c r="F233">
        <f t="shared" si="24"/>
        <v>12</v>
      </c>
      <c r="H233" t="str">
        <f t="shared" si="25"/>
        <v>Arbetsmarknad och arbetsliv</v>
      </c>
      <c r="I233" t="str">
        <f t="shared" si="26"/>
        <v>1 Arbetsmarknad</v>
      </c>
      <c r="K233" t="str">
        <f t="shared" si="27"/>
        <v>Bidrag till lönegarantiersättning</v>
      </c>
      <c r="L233">
        <f t="shared" si="29"/>
        <v>161.03646833013437</v>
      </c>
      <c r="M233">
        <f t="shared" si="28"/>
        <v>13.419705694177864</v>
      </c>
    </row>
    <row r="234" spans="1:13" hidden="1" x14ac:dyDescent="0.35">
      <c r="A234" t="s">
        <v>1544</v>
      </c>
      <c r="B234" s="95" t="s">
        <v>4</v>
      </c>
      <c r="C234" s="95" t="s">
        <v>962</v>
      </c>
      <c r="D234" s="96">
        <v>8129311</v>
      </c>
      <c r="E234" s="107">
        <f t="shared" si="23"/>
        <v>14</v>
      </c>
      <c r="F234">
        <f t="shared" si="24"/>
        <v>13</v>
      </c>
      <c r="H234" t="str">
        <f t="shared" si="25"/>
        <v>Arbetsmarknad och arbetsliv</v>
      </c>
      <c r="I234" t="str">
        <f t="shared" si="26"/>
        <v>1 Arbetsmarknad</v>
      </c>
      <c r="K234" t="str">
        <f t="shared" si="27"/>
        <v>Nystartsjobb, etableringsjobb och stöd för yrkesintroduktionsanställningar</v>
      </c>
      <c r="L234">
        <f t="shared" si="29"/>
        <v>780.16420345489439</v>
      </c>
      <c r="M234">
        <f t="shared" si="28"/>
        <v>65.013683621241199</v>
      </c>
    </row>
    <row r="235" spans="1:13" hidden="1" x14ac:dyDescent="0.35">
      <c r="A235" t="s">
        <v>1544</v>
      </c>
      <c r="B235" s="95" t="s">
        <v>4</v>
      </c>
      <c r="C235" s="95" t="s">
        <v>963</v>
      </c>
      <c r="D235" s="96">
        <v>1119813</v>
      </c>
      <c r="E235" s="107">
        <f t="shared" si="23"/>
        <v>14</v>
      </c>
      <c r="F235">
        <f t="shared" si="24"/>
        <v>14</v>
      </c>
      <c r="H235" t="str">
        <f t="shared" si="25"/>
        <v>Arbetsmarknad och arbetsliv</v>
      </c>
      <c r="I235" t="str">
        <f t="shared" si="26"/>
        <v>1 Arbetsmarknad</v>
      </c>
      <c r="K235" t="str">
        <f t="shared" si="27"/>
        <v>Etableringsersättning till vissa nyanlända invandrare</v>
      </c>
      <c r="L235">
        <f t="shared" si="29"/>
        <v>107.46765834932822</v>
      </c>
      <c r="M235">
        <f t="shared" si="28"/>
        <v>8.9556381957773521</v>
      </c>
    </row>
    <row r="236" spans="1:13" hidden="1" x14ac:dyDescent="0.35">
      <c r="A236" t="s">
        <v>1544</v>
      </c>
      <c r="B236" s="95" t="s">
        <v>4</v>
      </c>
      <c r="C236" s="95" t="s">
        <v>964</v>
      </c>
      <c r="D236" s="96">
        <v>1000000</v>
      </c>
      <c r="E236" s="107">
        <f t="shared" si="23"/>
        <v>14</v>
      </c>
      <c r="F236">
        <f t="shared" si="24"/>
        <v>15</v>
      </c>
      <c r="H236" t="str">
        <f t="shared" si="25"/>
        <v>Arbetsmarknad och arbetsliv</v>
      </c>
      <c r="I236" t="str">
        <f t="shared" si="26"/>
        <v>1 Arbetsmarknad</v>
      </c>
      <c r="K236" t="str">
        <f t="shared" si="27"/>
        <v>Omställnings- och kompetensstöd genom den offentliga omställningsorganisationen</v>
      </c>
      <c r="L236">
        <f t="shared" si="29"/>
        <v>95.969289827255281</v>
      </c>
      <c r="M236">
        <f t="shared" si="28"/>
        <v>7.9974408189379398</v>
      </c>
    </row>
    <row r="237" spans="1:13" hidden="1" x14ac:dyDescent="0.35">
      <c r="A237" t="s">
        <v>1544</v>
      </c>
      <c r="B237" s="93" t="s">
        <v>4</v>
      </c>
      <c r="C237" s="93" t="s">
        <v>965</v>
      </c>
      <c r="D237" s="94">
        <v>1108191</v>
      </c>
      <c r="E237" s="107">
        <f t="shared" si="23"/>
        <v>14</v>
      </c>
      <c r="F237">
        <f t="shared" si="24"/>
        <v>2</v>
      </c>
      <c r="G237" t="s">
        <v>1536</v>
      </c>
      <c r="H237" t="str">
        <f t="shared" si="25"/>
        <v>Arbetsmarknad och arbetsliv</v>
      </c>
      <c r="I237" t="str">
        <f t="shared" si="26"/>
        <v>2 Arbetsliv</v>
      </c>
      <c r="K237" t="str">
        <f t="shared" si="27"/>
        <v>Arbetsliv</v>
      </c>
      <c r="L237">
        <f t="shared" si="29"/>
        <v>106.35230326295586</v>
      </c>
      <c r="M237">
        <f t="shared" si="28"/>
        <v>8.8626919385796548</v>
      </c>
    </row>
    <row r="238" spans="1:13" hidden="1" x14ac:dyDescent="0.35">
      <c r="A238" t="s">
        <v>1544</v>
      </c>
      <c r="B238" s="95" t="s">
        <v>4</v>
      </c>
      <c r="C238" s="95" t="s">
        <v>966</v>
      </c>
      <c r="D238" s="96">
        <v>819020</v>
      </c>
      <c r="E238" s="107">
        <f t="shared" si="23"/>
        <v>14</v>
      </c>
      <c r="F238">
        <f t="shared" si="24"/>
        <v>1</v>
      </c>
      <c r="H238" t="str">
        <f t="shared" si="25"/>
        <v>Arbetsmarknad och arbetsliv</v>
      </c>
      <c r="I238" t="str">
        <f t="shared" si="26"/>
        <v>2 Arbetsliv</v>
      </c>
      <c r="K238" t="str">
        <f t="shared" si="27"/>
        <v>Arbetsmiljöverket</v>
      </c>
      <c r="L238">
        <f t="shared" si="29"/>
        <v>78.600767754318625</v>
      </c>
      <c r="M238">
        <f t="shared" si="28"/>
        <v>6.5500639795265521</v>
      </c>
    </row>
    <row r="239" spans="1:13" hidden="1" x14ac:dyDescent="0.35">
      <c r="A239" t="s">
        <v>1544</v>
      </c>
      <c r="B239" s="95" t="s">
        <v>4</v>
      </c>
      <c r="C239" s="95" t="s">
        <v>967</v>
      </c>
      <c r="D239" s="96">
        <v>35798</v>
      </c>
      <c r="E239" s="107">
        <f t="shared" si="23"/>
        <v>14</v>
      </c>
      <c r="F239">
        <f t="shared" si="24"/>
        <v>2</v>
      </c>
      <c r="H239" t="str">
        <f t="shared" si="25"/>
        <v>Arbetsmarknad och arbetsliv</v>
      </c>
      <c r="I239" t="str">
        <f t="shared" si="26"/>
        <v>2 Arbetsliv</v>
      </c>
      <c r="K239" t="str">
        <f t="shared" si="27"/>
        <v>Arbetsdomstolen</v>
      </c>
      <c r="L239">
        <f t="shared" si="29"/>
        <v>3.4355086372360844</v>
      </c>
      <c r="M239">
        <f t="shared" si="28"/>
        <v>0.28629238643634036</v>
      </c>
    </row>
    <row r="240" spans="1:13" hidden="1" x14ac:dyDescent="0.35">
      <c r="A240" t="s">
        <v>1544</v>
      </c>
      <c r="B240" s="95" t="s">
        <v>4</v>
      </c>
      <c r="C240" s="95" t="s">
        <v>968</v>
      </c>
      <c r="D240" s="96">
        <v>33722</v>
      </c>
      <c r="E240" s="107">
        <f t="shared" si="23"/>
        <v>14</v>
      </c>
      <c r="F240">
        <f t="shared" si="24"/>
        <v>3</v>
      </c>
      <c r="H240" t="str">
        <f t="shared" si="25"/>
        <v>Arbetsmarknad och arbetsliv</v>
      </c>
      <c r="I240" t="str">
        <f t="shared" si="26"/>
        <v>2 Arbetsliv</v>
      </c>
      <c r="K240" t="str">
        <f t="shared" si="27"/>
        <v>Internationella arbetsorganisationen (ILO)</v>
      </c>
      <c r="L240">
        <f t="shared" si="29"/>
        <v>3.2362763915547026</v>
      </c>
      <c r="M240">
        <f t="shared" si="28"/>
        <v>0.26968969929622522</v>
      </c>
    </row>
    <row r="241" spans="1:13" hidden="1" x14ac:dyDescent="0.35">
      <c r="A241" t="s">
        <v>1544</v>
      </c>
      <c r="B241" s="95" t="s">
        <v>4</v>
      </c>
      <c r="C241" s="95" t="s">
        <v>969</v>
      </c>
      <c r="D241" s="96">
        <v>57683</v>
      </c>
      <c r="E241" s="107">
        <f t="shared" si="23"/>
        <v>14</v>
      </c>
      <c r="F241">
        <f t="shared" si="24"/>
        <v>4</v>
      </c>
      <c r="H241" t="str">
        <f t="shared" si="25"/>
        <v>Arbetsmarknad och arbetsliv</v>
      </c>
      <c r="I241" t="str">
        <f t="shared" si="26"/>
        <v>2 Arbetsliv</v>
      </c>
      <c r="K241" t="str">
        <f t="shared" si="27"/>
        <v>Medlingsinstitutet</v>
      </c>
      <c r="L241">
        <f t="shared" si="29"/>
        <v>5.5357965451055664</v>
      </c>
      <c r="M241">
        <f t="shared" si="28"/>
        <v>0.46131637875879722</v>
      </c>
    </row>
    <row r="242" spans="1:13" hidden="1" x14ac:dyDescent="0.35">
      <c r="A242" t="s">
        <v>1544</v>
      </c>
      <c r="B242" s="95" t="s">
        <v>4</v>
      </c>
      <c r="C242" s="95" t="s">
        <v>970</v>
      </c>
      <c r="D242" s="96">
        <v>49968</v>
      </c>
      <c r="E242" s="107">
        <f t="shared" si="23"/>
        <v>14</v>
      </c>
      <c r="F242">
        <f t="shared" si="24"/>
        <v>5</v>
      </c>
      <c r="H242" t="str">
        <f t="shared" si="25"/>
        <v>Arbetsmarknad och arbetsliv</v>
      </c>
      <c r="I242" t="str">
        <f t="shared" si="26"/>
        <v>2 Arbetsliv</v>
      </c>
      <c r="K242" t="str">
        <f t="shared" si="27"/>
        <v>Myndigheten för arbetsmiljökunskap</v>
      </c>
      <c r="L242">
        <f t="shared" si="29"/>
        <v>4.795393474088292</v>
      </c>
      <c r="M242">
        <f t="shared" si="28"/>
        <v>0.39961612284069098</v>
      </c>
    </row>
    <row r="243" spans="1:13" hidden="1" x14ac:dyDescent="0.35">
      <c r="A243" t="s">
        <v>1544</v>
      </c>
      <c r="B243" s="95" t="s">
        <v>4</v>
      </c>
      <c r="C243" s="95" t="s">
        <v>971</v>
      </c>
      <c r="D243" s="96">
        <v>112000</v>
      </c>
      <c r="E243" s="107">
        <f t="shared" si="23"/>
        <v>14</v>
      </c>
      <c r="F243">
        <f t="shared" si="24"/>
        <v>6</v>
      </c>
      <c r="H243" t="str">
        <f t="shared" si="25"/>
        <v>Arbetsmarknad och arbetsliv</v>
      </c>
      <c r="I243" t="str">
        <f t="shared" si="26"/>
        <v>2 Arbetsliv</v>
      </c>
      <c r="K243" t="str">
        <f t="shared" si="27"/>
        <v>Regional skyddsombudsverksamhet</v>
      </c>
      <c r="L243">
        <f t="shared" si="29"/>
        <v>10.748560460652591</v>
      </c>
      <c r="M243">
        <f t="shared" si="28"/>
        <v>0.89571337172104926</v>
      </c>
    </row>
    <row r="244" spans="1:13" hidden="1" x14ac:dyDescent="0.35">
      <c r="A244" t="s">
        <v>1544</v>
      </c>
      <c r="B244" s="93">
        <v>15</v>
      </c>
      <c r="C244" s="93" t="s">
        <v>77</v>
      </c>
      <c r="D244" s="94">
        <v>27912395</v>
      </c>
      <c r="E244" s="107">
        <f t="shared" si="23"/>
        <v>15</v>
      </c>
      <c r="F244" t="str">
        <f t="shared" si="24"/>
        <v/>
      </c>
      <c r="G244" t="s">
        <v>1536</v>
      </c>
      <c r="H244" t="str">
        <f t="shared" si="25"/>
        <v>Studiestöd</v>
      </c>
      <c r="I244" t="str">
        <f t="shared" si="26"/>
        <v/>
      </c>
      <c r="K244" t="str">
        <f t="shared" si="27"/>
        <v/>
      </c>
      <c r="L244">
        <f t="shared" si="29"/>
        <v>2678.732725527831</v>
      </c>
      <c r="M244">
        <f t="shared" si="28"/>
        <v>223.22772712731924</v>
      </c>
    </row>
    <row r="245" spans="1:13" hidden="1" x14ac:dyDescent="0.35">
      <c r="A245" t="s">
        <v>1544</v>
      </c>
      <c r="B245" s="95" t="s">
        <v>4</v>
      </c>
      <c r="C245" s="95" t="s">
        <v>972</v>
      </c>
      <c r="D245" s="96">
        <v>4499895</v>
      </c>
      <c r="E245" s="107">
        <f t="shared" si="23"/>
        <v>15</v>
      </c>
      <c r="F245">
        <f t="shared" si="24"/>
        <v>1</v>
      </c>
      <c r="H245" t="str">
        <f t="shared" si="25"/>
        <v>Studiestöd</v>
      </c>
      <c r="I245" t="str">
        <f t="shared" si="26"/>
        <v>Studiestöd</v>
      </c>
      <c r="K245" t="str">
        <f t="shared" si="27"/>
        <v>Studiehjälp</v>
      </c>
      <c r="L245">
        <f t="shared" si="29"/>
        <v>431.85172744721689</v>
      </c>
      <c r="M245">
        <f t="shared" si="28"/>
        <v>35.987643953934743</v>
      </c>
    </row>
    <row r="246" spans="1:13" hidden="1" x14ac:dyDescent="0.35">
      <c r="A246" t="s">
        <v>1544</v>
      </c>
      <c r="B246" s="95" t="s">
        <v>4</v>
      </c>
      <c r="C246" s="95" t="s">
        <v>973</v>
      </c>
      <c r="D246" s="96">
        <v>19738606</v>
      </c>
      <c r="E246" s="107">
        <f t="shared" si="23"/>
        <v>15</v>
      </c>
      <c r="F246">
        <f t="shared" si="24"/>
        <v>2</v>
      </c>
      <c r="H246" t="str">
        <f t="shared" si="25"/>
        <v>Studiestöd</v>
      </c>
      <c r="I246" t="str">
        <f t="shared" si="26"/>
        <v>Studiestöd</v>
      </c>
      <c r="K246" t="str">
        <f t="shared" si="27"/>
        <v>Studiemedel</v>
      </c>
      <c r="L246">
        <f t="shared" si="29"/>
        <v>1894.3</v>
      </c>
      <c r="M246">
        <f t="shared" si="28"/>
        <v>157.85833333333332</v>
      </c>
    </row>
    <row r="247" spans="1:13" hidden="1" x14ac:dyDescent="0.35">
      <c r="A247" t="s">
        <v>1544</v>
      </c>
      <c r="B247" s="95" t="s">
        <v>4</v>
      </c>
      <c r="C247" s="95" t="s">
        <v>1500</v>
      </c>
      <c r="D247" s="96">
        <v>1360000</v>
      </c>
      <c r="E247" s="107">
        <f t="shared" si="23"/>
        <v>15</v>
      </c>
      <c r="F247">
        <f t="shared" si="24"/>
        <v>3</v>
      </c>
      <c r="H247" t="str">
        <f t="shared" si="25"/>
        <v>Studiestöd</v>
      </c>
      <c r="I247" t="str">
        <f t="shared" si="26"/>
        <v>Studiestöd</v>
      </c>
      <c r="K247" t="str">
        <f t="shared" si="27"/>
        <v>Omställningsstudiestöd</v>
      </c>
      <c r="L247">
        <f t="shared" si="29"/>
        <v>130.51823416506718</v>
      </c>
      <c r="M247">
        <f t="shared" si="28"/>
        <v>10.876519513755598</v>
      </c>
    </row>
    <row r="248" spans="1:13" hidden="1" x14ac:dyDescent="0.35">
      <c r="A248" t="s">
        <v>1544</v>
      </c>
      <c r="B248" s="95" t="s">
        <v>4</v>
      </c>
      <c r="C248" s="95" t="s">
        <v>975</v>
      </c>
      <c r="D248" s="96">
        <v>734890</v>
      </c>
      <c r="E248" s="107">
        <f t="shared" si="23"/>
        <v>15</v>
      </c>
      <c r="F248">
        <f t="shared" si="24"/>
        <v>4</v>
      </c>
      <c r="H248" t="str">
        <f t="shared" si="25"/>
        <v>Studiestöd</v>
      </c>
      <c r="I248" t="str">
        <f t="shared" si="26"/>
        <v>Studiestöd</v>
      </c>
      <c r="K248" t="str">
        <f t="shared" si="27"/>
        <v>Statens utgifter för studiemedelsräntor</v>
      </c>
      <c r="L248">
        <f t="shared" si="29"/>
        <v>70.526871401151638</v>
      </c>
      <c r="M248">
        <f t="shared" si="28"/>
        <v>5.8772392834293035</v>
      </c>
    </row>
    <row r="249" spans="1:13" hidden="1" x14ac:dyDescent="0.35">
      <c r="A249" t="s">
        <v>1544</v>
      </c>
      <c r="B249" s="95" t="s">
        <v>4</v>
      </c>
      <c r="C249" s="95" t="s">
        <v>976</v>
      </c>
      <c r="D249" s="96">
        <v>62150</v>
      </c>
      <c r="E249" s="107">
        <f t="shared" si="23"/>
        <v>15</v>
      </c>
      <c r="F249">
        <f t="shared" si="24"/>
        <v>5</v>
      </c>
      <c r="H249" t="str">
        <f t="shared" si="25"/>
        <v>Studiestöd</v>
      </c>
      <c r="I249" t="str">
        <f t="shared" si="26"/>
        <v>Studiestöd</v>
      </c>
      <c r="K249" t="str">
        <f t="shared" si="27"/>
        <v>Bidrag till kostnader vid viss gymnasieutbildning och vid viss föräldrautbildning i teckenspråk</v>
      </c>
      <c r="L249">
        <f t="shared" si="29"/>
        <v>5.9644913627639156</v>
      </c>
      <c r="M249">
        <f t="shared" si="28"/>
        <v>0.49704094689699296</v>
      </c>
    </row>
    <row r="250" spans="1:13" hidden="1" x14ac:dyDescent="0.35">
      <c r="A250" t="s">
        <v>1544</v>
      </c>
      <c r="B250" s="95" t="s">
        <v>4</v>
      </c>
      <c r="C250" s="95" t="s">
        <v>977</v>
      </c>
      <c r="D250" s="96">
        <v>27000</v>
      </c>
      <c r="E250" s="107">
        <f t="shared" si="23"/>
        <v>15</v>
      </c>
      <c r="F250">
        <f t="shared" si="24"/>
        <v>6</v>
      </c>
      <c r="H250" t="str">
        <f t="shared" si="25"/>
        <v>Studiestöd</v>
      </c>
      <c r="I250" t="str">
        <f t="shared" si="26"/>
        <v>Studiestöd</v>
      </c>
      <c r="K250" t="str">
        <f t="shared" si="27"/>
        <v>Bidrag till vissa studiesociala ändamål</v>
      </c>
      <c r="L250">
        <f t="shared" si="29"/>
        <v>2.5911708253358925</v>
      </c>
      <c r="M250">
        <f t="shared" si="28"/>
        <v>0.21593090211132437</v>
      </c>
    </row>
    <row r="251" spans="1:13" hidden="1" x14ac:dyDescent="0.35">
      <c r="A251" t="s">
        <v>1544</v>
      </c>
      <c r="B251" s="95" t="s">
        <v>4</v>
      </c>
      <c r="C251" s="95" t="s">
        <v>978</v>
      </c>
      <c r="D251" s="96">
        <v>400000</v>
      </c>
      <c r="E251" s="107">
        <f t="shared" si="23"/>
        <v>15</v>
      </c>
      <c r="F251">
        <f t="shared" si="24"/>
        <v>7</v>
      </c>
      <c r="H251" t="str">
        <f t="shared" si="25"/>
        <v>Studiestöd</v>
      </c>
      <c r="I251" t="str">
        <f t="shared" si="26"/>
        <v>Studiestöd</v>
      </c>
      <c r="K251" t="str">
        <f t="shared" si="27"/>
        <v>Studiestartsstöd</v>
      </c>
      <c r="L251">
        <f t="shared" si="29"/>
        <v>38.387715930902111</v>
      </c>
      <c r="M251">
        <f t="shared" si="28"/>
        <v>3.1989763275751759</v>
      </c>
    </row>
    <row r="252" spans="1:13" hidden="1" x14ac:dyDescent="0.35">
      <c r="A252" t="s">
        <v>1544</v>
      </c>
      <c r="B252" s="95" t="s">
        <v>4</v>
      </c>
      <c r="C252" s="95" t="s">
        <v>979</v>
      </c>
      <c r="D252" s="96">
        <v>1071379</v>
      </c>
      <c r="E252" s="107">
        <f t="shared" si="23"/>
        <v>15</v>
      </c>
      <c r="F252">
        <f t="shared" si="24"/>
        <v>8</v>
      </c>
      <c r="H252" t="str">
        <f t="shared" si="25"/>
        <v>Studiestöd</v>
      </c>
      <c r="I252" t="str">
        <f t="shared" si="26"/>
        <v>Studiestöd</v>
      </c>
      <c r="K252" t="str">
        <f t="shared" si="27"/>
        <v>Centrala studiestödsnämnden</v>
      </c>
      <c r="L252">
        <f t="shared" si="29"/>
        <v>102.81948176583494</v>
      </c>
      <c r="M252">
        <f t="shared" si="28"/>
        <v>8.5682901471529114</v>
      </c>
    </row>
    <row r="253" spans="1:13" hidden="1" x14ac:dyDescent="0.35">
      <c r="A253" t="s">
        <v>1544</v>
      </c>
      <c r="B253" s="95" t="s">
        <v>4</v>
      </c>
      <c r="C253" s="95" t="s">
        <v>980</v>
      </c>
      <c r="D253" s="96">
        <v>18475</v>
      </c>
      <c r="E253" s="107">
        <f t="shared" si="23"/>
        <v>15</v>
      </c>
      <c r="F253">
        <f t="shared" si="24"/>
        <v>9</v>
      </c>
      <c r="H253" t="str">
        <f t="shared" si="25"/>
        <v>Studiestöd</v>
      </c>
      <c r="I253" t="str">
        <f t="shared" si="26"/>
        <v>Studiestöd</v>
      </c>
      <c r="K253" t="str">
        <f t="shared" si="27"/>
        <v>Överklagandenämnden för studiestöd</v>
      </c>
      <c r="L253">
        <f t="shared" si="29"/>
        <v>1.7730326295585412</v>
      </c>
      <c r="M253">
        <f t="shared" si="28"/>
        <v>0.14775271912987845</v>
      </c>
    </row>
    <row r="254" spans="1:13" hidden="1" x14ac:dyDescent="0.35">
      <c r="A254" t="s">
        <v>1544</v>
      </c>
      <c r="B254" s="93">
        <v>16</v>
      </c>
      <c r="C254" s="93" t="s">
        <v>81</v>
      </c>
      <c r="D254" s="94">
        <v>94991971</v>
      </c>
      <c r="E254" s="107">
        <f t="shared" si="23"/>
        <v>16</v>
      </c>
      <c r="F254" t="str">
        <f t="shared" si="24"/>
        <v/>
      </c>
      <c r="G254" t="s">
        <v>1536</v>
      </c>
      <c r="H254" t="str">
        <f t="shared" si="25"/>
        <v>Utbildning och universitetsforskning</v>
      </c>
      <c r="I254" t="str">
        <f t="shared" si="26"/>
        <v/>
      </c>
      <c r="K254" t="str">
        <f t="shared" si="27"/>
        <v>och universitetsforskning</v>
      </c>
      <c r="L254">
        <f t="shared" si="29"/>
        <v>9116.3119961612283</v>
      </c>
      <c r="M254">
        <f t="shared" si="28"/>
        <v>759.69266634676899</v>
      </c>
    </row>
    <row r="255" spans="1:13" hidden="1" x14ac:dyDescent="0.35">
      <c r="A255" t="s">
        <v>1544</v>
      </c>
      <c r="B255" s="93" t="s">
        <v>4</v>
      </c>
      <c r="C255" s="93" t="s">
        <v>981</v>
      </c>
      <c r="D255" s="94">
        <v>33064097</v>
      </c>
      <c r="E255" s="107">
        <f t="shared" si="23"/>
        <v>16</v>
      </c>
      <c r="F255">
        <f t="shared" si="24"/>
        <v>1</v>
      </c>
      <c r="G255" t="s">
        <v>1536</v>
      </c>
      <c r="H255" t="str">
        <f t="shared" si="25"/>
        <v>Utbildning och universitetsforskning</v>
      </c>
      <c r="I255" t="str">
        <f t="shared" si="26"/>
        <v>1 Barn-, ungdoms- och vuxenutbildning</v>
      </c>
      <c r="K255" t="str">
        <f t="shared" si="27"/>
        <v>Barn-, ungdoms- och vuxenutbildning</v>
      </c>
      <c r="L255">
        <f t="shared" si="29"/>
        <v>3173.1379078694818</v>
      </c>
      <c r="M255">
        <f t="shared" si="28"/>
        <v>264.42815898912346</v>
      </c>
    </row>
    <row r="256" spans="1:13" hidden="1" x14ac:dyDescent="0.35">
      <c r="A256" t="s">
        <v>1544</v>
      </c>
      <c r="B256" s="95" t="s">
        <v>4</v>
      </c>
      <c r="C256" s="95" t="s">
        <v>982</v>
      </c>
      <c r="D256" s="96">
        <v>1319762</v>
      </c>
      <c r="E256" s="107">
        <f t="shared" si="23"/>
        <v>16</v>
      </c>
      <c r="F256">
        <f t="shared" si="24"/>
        <v>1</v>
      </c>
      <c r="H256" t="str">
        <f t="shared" si="25"/>
        <v>Utbildning och universitetsforskning</v>
      </c>
      <c r="I256" t="str">
        <f t="shared" si="26"/>
        <v>1 Barn-, ungdoms- och vuxenutbildning</v>
      </c>
      <c r="K256" t="str">
        <f t="shared" si="27"/>
        <v>Statens skolverk</v>
      </c>
      <c r="L256">
        <f t="shared" si="29"/>
        <v>126.65662188099807</v>
      </c>
      <c r="M256">
        <f t="shared" si="28"/>
        <v>10.554718490083173</v>
      </c>
    </row>
    <row r="257" spans="1:13" hidden="1" x14ac:dyDescent="0.35">
      <c r="A257" t="s">
        <v>1544</v>
      </c>
      <c r="B257" s="95" t="s">
        <v>4</v>
      </c>
      <c r="C257" s="95" t="s">
        <v>983</v>
      </c>
      <c r="D257" s="96">
        <v>546884</v>
      </c>
      <c r="E257" s="107">
        <f t="shared" si="23"/>
        <v>16</v>
      </c>
      <c r="F257">
        <f t="shared" si="24"/>
        <v>2</v>
      </c>
      <c r="H257" t="str">
        <f t="shared" si="25"/>
        <v>Utbildning och universitetsforskning</v>
      </c>
      <c r="I257" t="str">
        <f t="shared" si="26"/>
        <v>1 Barn-, ungdoms- och vuxenutbildning</v>
      </c>
      <c r="K257" t="str">
        <f t="shared" si="27"/>
        <v>Statens skolinspektion</v>
      </c>
      <c r="L257">
        <f t="shared" si="29"/>
        <v>52.484069097888678</v>
      </c>
      <c r="M257">
        <f t="shared" si="28"/>
        <v>4.3736724248240568</v>
      </c>
    </row>
    <row r="258" spans="1:13" hidden="1" x14ac:dyDescent="0.35">
      <c r="A258" t="s">
        <v>1544</v>
      </c>
      <c r="B258" s="95" t="s">
        <v>4</v>
      </c>
      <c r="C258" s="95" t="s">
        <v>984</v>
      </c>
      <c r="D258" s="96">
        <v>803307</v>
      </c>
      <c r="E258" s="107">
        <f t="shared" si="23"/>
        <v>16</v>
      </c>
      <c r="F258">
        <f t="shared" si="24"/>
        <v>3</v>
      </c>
      <c r="H258" t="str">
        <f t="shared" si="25"/>
        <v>Utbildning och universitetsforskning</v>
      </c>
      <c r="I258" t="str">
        <f t="shared" si="26"/>
        <v>1 Barn-, ungdoms- och vuxenutbildning</v>
      </c>
      <c r="K258" t="str">
        <f t="shared" si="27"/>
        <v>Specialpedagogiska skolmyndigheten</v>
      </c>
      <c r="L258">
        <f t="shared" si="29"/>
        <v>77.092802303262957</v>
      </c>
      <c r="M258">
        <f t="shared" si="28"/>
        <v>6.42440019193858</v>
      </c>
    </row>
    <row r="259" spans="1:13" hidden="1" x14ac:dyDescent="0.35">
      <c r="A259" t="s">
        <v>1544</v>
      </c>
      <c r="B259" s="95" t="s">
        <v>4</v>
      </c>
      <c r="C259" s="95" t="s">
        <v>985</v>
      </c>
      <c r="D259" s="96">
        <v>59667</v>
      </c>
      <c r="E259" s="107">
        <f t="shared" si="23"/>
        <v>16</v>
      </c>
      <c r="F259">
        <f t="shared" si="24"/>
        <v>4</v>
      </c>
      <c r="H259" t="str">
        <f t="shared" si="25"/>
        <v>Utbildning och universitetsforskning</v>
      </c>
      <c r="I259" t="str">
        <f t="shared" si="26"/>
        <v>1 Barn-, ungdoms- och vuxenutbildning</v>
      </c>
      <c r="K259" t="str">
        <f t="shared" si="27"/>
        <v>Sameskolstyrelsen</v>
      </c>
      <c r="L259">
        <f t="shared" si="29"/>
        <v>5.726199616122841</v>
      </c>
      <c r="M259">
        <f t="shared" si="28"/>
        <v>0.47718330134357007</v>
      </c>
    </row>
    <row r="260" spans="1:13" hidden="1" x14ac:dyDescent="0.35">
      <c r="A260" t="s">
        <v>1544</v>
      </c>
      <c r="B260" s="95" t="s">
        <v>4</v>
      </c>
      <c r="C260" s="95" t="s">
        <v>986</v>
      </c>
      <c r="D260" s="96">
        <v>3906193</v>
      </c>
      <c r="E260" s="107">
        <f t="shared" si="23"/>
        <v>16</v>
      </c>
      <c r="F260">
        <f t="shared" si="24"/>
        <v>5</v>
      </c>
      <c r="H260" t="str">
        <f t="shared" si="25"/>
        <v>Utbildning och universitetsforskning</v>
      </c>
      <c r="I260" t="str">
        <f t="shared" si="26"/>
        <v>1 Barn-, ungdoms- och vuxenutbildning</v>
      </c>
      <c r="K260" t="str">
        <f t="shared" si="27"/>
        <v>Utveckling av skolväsendet och annan pedagogisk verksamhet</v>
      </c>
      <c r="L260">
        <f t="shared" si="29"/>
        <v>374.8745681381958</v>
      </c>
      <c r="M260">
        <f t="shared" si="28"/>
        <v>31.239547344849651</v>
      </c>
    </row>
    <row r="261" spans="1:13" hidden="1" x14ac:dyDescent="0.35">
      <c r="A261" t="s">
        <v>1544</v>
      </c>
      <c r="B261" s="95" t="s">
        <v>4</v>
      </c>
      <c r="C261" s="95" t="s">
        <v>987</v>
      </c>
      <c r="D261" s="96">
        <v>259837</v>
      </c>
      <c r="E261" s="107">
        <f t="shared" si="23"/>
        <v>16</v>
      </c>
      <c r="F261">
        <f t="shared" si="24"/>
        <v>6</v>
      </c>
      <c r="H261" t="str">
        <f t="shared" si="25"/>
        <v>Utbildning och universitetsforskning</v>
      </c>
      <c r="I261" t="str">
        <f t="shared" si="26"/>
        <v>1 Barn-, ungdoms- och vuxenutbildning</v>
      </c>
      <c r="K261" t="str">
        <f t="shared" si="27"/>
        <v>Statligt stöd till särskild utbildning i gymnasieskolan</v>
      </c>
      <c r="L261">
        <f t="shared" si="29"/>
        <v>24.93637236084453</v>
      </c>
      <c r="M261">
        <f t="shared" si="28"/>
        <v>2.0780310300703775</v>
      </c>
    </row>
    <row r="262" spans="1:13" ht="21.5" hidden="1" x14ac:dyDescent="0.35">
      <c r="A262" t="s">
        <v>1544</v>
      </c>
      <c r="B262" s="95" t="s">
        <v>4</v>
      </c>
      <c r="C262" s="95" t="s">
        <v>1501</v>
      </c>
      <c r="D262" s="96">
        <v>4999000</v>
      </c>
      <c r="E262" s="107">
        <f t="shared" si="23"/>
        <v>16</v>
      </c>
      <c r="F262">
        <f t="shared" si="24"/>
        <v>7</v>
      </c>
      <c r="H262" t="str">
        <f t="shared" si="25"/>
        <v>Utbildning och universitetsforskning</v>
      </c>
      <c r="I262" t="str">
        <f t="shared" si="26"/>
        <v>1 Barn-, ungdoms- och vuxenutbildning</v>
      </c>
      <c r="K262" t="str">
        <f t="shared" si="27"/>
        <v>Maxtaxa i förskola, fritidshem och annan pedagogisk verksamhet samt kvalitetshöjande åtgärder inom förskola</v>
      </c>
      <c r="L262">
        <f t="shared" si="29"/>
        <v>479.75047984644914</v>
      </c>
      <c r="M262">
        <f t="shared" si="28"/>
        <v>39.979206653870762</v>
      </c>
    </row>
    <row r="263" spans="1:13" hidden="1" x14ac:dyDescent="0.35">
      <c r="A263" t="s">
        <v>1544</v>
      </c>
      <c r="B263" s="95" t="s">
        <v>4</v>
      </c>
      <c r="C263" s="95" t="s">
        <v>989</v>
      </c>
      <c r="D263" s="96">
        <v>200720</v>
      </c>
      <c r="E263" s="107">
        <f t="shared" si="23"/>
        <v>16</v>
      </c>
      <c r="F263">
        <f t="shared" si="24"/>
        <v>8</v>
      </c>
      <c r="H263" t="str">
        <f t="shared" si="25"/>
        <v>Utbildning och universitetsforskning</v>
      </c>
      <c r="I263" t="str">
        <f t="shared" si="26"/>
        <v>1 Barn-, ungdoms- och vuxenutbildning</v>
      </c>
      <c r="K263" t="str">
        <f t="shared" si="27"/>
        <v>Bidrag till viss verksamhet inom skolväsendet, m.m.</v>
      </c>
      <c r="L263">
        <f t="shared" si="29"/>
        <v>19.26295585412668</v>
      </c>
      <c r="M263">
        <f t="shared" si="28"/>
        <v>1.6052463211772234</v>
      </c>
    </row>
    <row r="264" spans="1:13" hidden="1" x14ac:dyDescent="0.35">
      <c r="A264" t="s">
        <v>1544</v>
      </c>
      <c r="B264" s="95" t="s">
        <v>4</v>
      </c>
      <c r="C264" s="95" t="s">
        <v>990</v>
      </c>
      <c r="D264" s="96">
        <v>112082</v>
      </c>
      <c r="E264" s="107">
        <f t="shared" si="23"/>
        <v>16</v>
      </c>
      <c r="F264">
        <f t="shared" si="24"/>
        <v>9</v>
      </c>
      <c r="H264" t="str">
        <f t="shared" si="25"/>
        <v>Utbildning och universitetsforskning</v>
      </c>
      <c r="I264" t="str">
        <f t="shared" si="26"/>
        <v>1 Barn-, ungdoms- och vuxenutbildning</v>
      </c>
      <c r="K264" t="str">
        <f t="shared" si="27"/>
        <v>Bidrag till svensk undervisning i utlandet</v>
      </c>
      <c r="L264">
        <f t="shared" si="29"/>
        <v>10.756429942418427</v>
      </c>
      <c r="M264">
        <f t="shared" si="28"/>
        <v>0.89636916186820226</v>
      </c>
    </row>
    <row r="265" spans="1:13" hidden="1" x14ac:dyDescent="0.35">
      <c r="A265" t="s">
        <v>1544</v>
      </c>
      <c r="B265" s="95" t="s">
        <v>4</v>
      </c>
      <c r="C265" s="95" t="s">
        <v>991</v>
      </c>
      <c r="D265" s="96">
        <v>1151526</v>
      </c>
      <c r="E265" s="107">
        <f t="shared" si="23"/>
        <v>16</v>
      </c>
      <c r="F265">
        <f t="shared" si="24"/>
        <v>10</v>
      </c>
      <c r="H265" t="str">
        <f t="shared" si="25"/>
        <v>Utbildning och universitetsforskning</v>
      </c>
      <c r="I265" t="str">
        <f t="shared" si="26"/>
        <v>1 Barn-, ungdoms- och vuxenutbildning</v>
      </c>
      <c r="K265" t="str">
        <f t="shared" si="27"/>
        <v>Fortbildning av lärare och förskolepersonal</v>
      </c>
      <c r="L265">
        <f t="shared" si="29"/>
        <v>110.51113243761996</v>
      </c>
      <c r="M265">
        <f t="shared" si="28"/>
        <v>9.2092610364683303</v>
      </c>
    </row>
    <row r="266" spans="1:13" hidden="1" x14ac:dyDescent="0.35">
      <c r="A266" t="s">
        <v>1544</v>
      </c>
      <c r="B266" s="95" t="s">
        <v>4</v>
      </c>
      <c r="C266" s="95" t="s">
        <v>992</v>
      </c>
      <c r="D266" s="96">
        <v>25714</v>
      </c>
      <c r="E266" s="107">
        <f t="shared" si="23"/>
        <v>16</v>
      </c>
      <c r="F266">
        <f t="shared" si="24"/>
        <v>11</v>
      </c>
      <c r="H266" t="str">
        <f t="shared" si="25"/>
        <v>Utbildning och universitetsforskning</v>
      </c>
      <c r="I266" t="str">
        <f t="shared" si="26"/>
        <v>1 Barn-, ungdoms- och vuxenutbildning</v>
      </c>
      <c r="K266" t="str">
        <f t="shared" si="27"/>
        <v>Skolforskningsinstitutet</v>
      </c>
      <c r="L266">
        <f t="shared" si="29"/>
        <v>2.4677543186180424</v>
      </c>
      <c r="M266">
        <f t="shared" si="28"/>
        <v>0.20564619321817021</v>
      </c>
    </row>
    <row r="267" spans="1:13" hidden="1" x14ac:dyDescent="0.35">
      <c r="A267" t="s">
        <v>1544</v>
      </c>
      <c r="B267" s="95" t="s">
        <v>4</v>
      </c>
      <c r="C267" s="95" t="s">
        <v>993</v>
      </c>
      <c r="D267" s="96">
        <v>36043</v>
      </c>
      <c r="E267" s="107">
        <f t="shared" ref="E267:E330" si="30">IF(B267="",E266,B267)</f>
        <v>16</v>
      </c>
      <c r="F267">
        <f t="shared" ref="F267:F330" si="31">IFERROR(LEFT(C267,FIND(" ",C267)-1)*1,"")</f>
        <v>12</v>
      </c>
      <c r="H267" t="str">
        <f t="shared" ref="H267:H330" si="32">IF(B267="",H266,C267)</f>
        <v>Utbildning och universitetsforskning</v>
      </c>
      <c r="I267" t="str">
        <f t="shared" ref="I267:I330" si="33">IF(B267="",IF(G267="Sum",C267,IF(I266="",H267,I266)),"")</f>
        <v>1 Barn-, ungdoms- och vuxenutbildning</v>
      </c>
      <c r="K267" t="str">
        <f t="shared" ref="K267:K330" si="34">IFERROR(RIGHT(C267,LEN(C267)-FIND(" ",C267)),"")</f>
        <v>Praktiknära skolforskning</v>
      </c>
      <c r="L267">
        <f t="shared" si="29"/>
        <v>3.4590211132437618</v>
      </c>
      <c r="M267">
        <f t="shared" ref="M267:M330" si="35">L267/12</f>
        <v>0.28825175943698017</v>
      </c>
    </row>
    <row r="268" spans="1:13" hidden="1" x14ac:dyDescent="0.35">
      <c r="A268" t="s">
        <v>1544</v>
      </c>
      <c r="B268" s="95" t="s">
        <v>4</v>
      </c>
      <c r="C268" s="95" t="s">
        <v>994</v>
      </c>
      <c r="D268" s="96">
        <v>4875000</v>
      </c>
      <c r="E268" s="107">
        <f t="shared" si="30"/>
        <v>16</v>
      </c>
      <c r="F268">
        <f t="shared" si="31"/>
        <v>13</v>
      </c>
      <c r="H268" t="str">
        <f t="shared" si="32"/>
        <v>Utbildning och universitetsforskning</v>
      </c>
      <c r="I268" t="str">
        <f t="shared" si="33"/>
        <v>1 Barn-, ungdoms- och vuxenutbildning</v>
      </c>
      <c r="K268" t="str">
        <f t="shared" si="34"/>
        <v>Bidrag till lärarlöner</v>
      </c>
      <c r="L268">
        <f t="shared" si="29"/>
        <v>467.85028790786947</v>
      </c>
      <c r="M268">
        <f t="shared" si="35"/>
        <v>38.987523992322458</v>
      </c>
    </row>
    <row r="269" spans="1:13" hidden="1" x14ac:dyDescent="0.35">
      <c r="A269" t="s">
        <v>1544</v>
      </c>
      <c r="B269" s="95" t="s">
        <v>4</v>
      </c>
      <c r="C269" s="95" t="s">
        <v>995</v>
      </c>
      <c r="D269" s="96">
        <v>203418</v>
      </c>
      <c r="E269" s="107">
        <f t="shared" si="30"/>
        <v>16</v>
      </c>
      <c r="F269">
        <f t="shared" si="31"/>
        <v>14</v>
      </c>
      <c r="H269" t="str">
        <f t="shared" si="32"/>
        <v>Utbildning och universitetsforskning</v>
      </c>
      <c r="I269" t="str">
        <f t="shared" si="33"/>
        <v>1 Barn-, ungdoms- och vuxenutbildning</v>
      </c>
      <c r="K269" t="str">
        <f t="shared" si="34"/>
        <v>Särskilda insatser inom skolområdet</v>
      </c>
      <c r="L269">
        <f t="shared" ref="L269:L332" si="36">D269/IF(A269=$K$3,$L$3,$L$4)</f>
        <v>19.521880998080615</v>
      </c>
      <c r="M269">
        <f t="shared" si="35"/>
        <v>1.6268234165067179</v>
      </c>
    </row>
    <row r="270" spans="1:13" hidden="1" x14ac:dyDescent="0.35">
      <c r="A270" t="s">
        <v>1544</v>
      </c>
      <c r="B270" s="95" t="s">
        <v>4</v>
      </c>
      <c r="C270" s="95" t="s">
        <v>996</v>
      </c>
      <c r="D270" s="96">
        <v>6658000</v>
      </c>
      <c r="E270" s="107">
        <f t="shared" si="30"/>
        <v>16</v>
      </c>
      <c r="F270">
        <f t="shared" si="31"/>
        <v>15</v>
      </c>
      <c r="H270" t="str">
        <f t="shared" si="32"/>
        <v>Utbildning och universitetsforskning</v>
      </c>
      <c r="I270" t="str">
        <f t="shared" si="33"/>
        <v>1 Barn-, ungdoms- och vuxenutbildning</v>
      </c>
      <c r="K270" t="str">
        <f t="shared" si="34"/>
        <v>Statligt stöd för stärkt likvärdighet och kunskapsutveckling</v>
      </c>
      <c r="L270">
        <f t="shared" si="36"/>
        <v>638.96353166986569</v>
      </c>
      <c r="M270">
        <f t="shared" si="35"/>
        <v>53.246960972488807</v>
      </c>
    </row>
    <row r="271" spans="1:13" hidden="1" x14ac:dyDescent="0.35">
      <c r="A271" t="s">
        <v>1544</v>
      </c>
      <c r="B271" s="95" t="s">
        <v>4</v>
      </c>
      <c r="C271" s="95" t="s">
        <v>997</v>
      </c>
      <c r="D271" s="96">
        <v>17525</v>
      </c>
      <c r="E271" s="107">
        <f t="shared" si="30"/>
        <v>16</v>
      </c>
      <c r="F271">
        <f t="shared" si="31"/>
        <v>16</v>
      </c>
      <c r="H271" t="str">
        <f t="shared" si="32"/>
        <v>Utbildning och universitetsforskning</v>
      </c>
      <c r="I271" t="str">
        <f t="shared" si="33"/>
        <v>1 Barn-, ungdoms- och vuxenutbildning</v>
      </c>
      <c r="K271" t="str">
        <f t="shared" si="34"/>
        <v>Bidrag till vissa studier</v>
      </c>
      <c r="L271">
        <f t="shared" si="36"/>
        <v>1.6818618042226487</v>
      </c>
      <c r="M271">
        <f t="shared" si="35"/>
        <v>0.14015515035188739</v>
      </c>
    </row>
    <row r="272" spans="1:13" hidden="1" x14ac:dyDescent="0.35">
      <c r="A272" t="s">
        <v>1544</v>
      </c>
      <c r="B272" s="95" t="s">
        <v>4</v>
      </c>
      <c r="C272" s="95" t="s">
        <v>998</v>
      </c>
      <c r="D272" s="96">
        <v>3994422</v>
      </c>
      <c r="E272" s="107">
        <f t="shared" si="30"/>
        <v>16</v>
      </c>
      <c r="F272">
        <f t="shared" si="31"/>
        <v>17</v>
      </c>
      <c r="H272" t="str">
        <f t="shared" si="32"/>
        <v>Utbildning och universitetsforskning</v>
      </c>
      <c r="I272" t="str">
        <f t="shared" si="33"/>
        <v>1 Barn-, ungdoms- och vuxenutbildning</v>
      </c>
      <c r="K272" t="str">
        <f t="shared" si="34"/>
        <v>Statligt stöd till vuxenutbildning</v>
      </c>
      <c r="L272">
        <f t="shared" si="36"/>
        <v>383.34184261036467</v>
      </c>
      <c r="M272">
        <f t="shared" si="35"/>
        <v>31.945153550863722</v>
      </c>
    </row>
    <row r="273" spans="1:13" hidden="1" x14ac:dyDescent="0.35">
      <c r="A273" t="s">
        <v>1544</v>
      </c>
      <c r="B273" s="95" t="s">
        <v>4</v>
      </c>
      <c r="C273" s="95" t="s">
        <v>999</v>
      </c>
      <c r="D273" s="96">
        <v>140761</v>
      </c>
      <c r="E273" s="107">
        <f t="shared" si="30"/>
        <v>16</v>
      </c>
      <c r="F273">
        <f t="shared" si="31"/>
        <v>18</v>
      </c>
      <c r="H273" t="str">
        <f t="shared" si="32"/>
        <v>Utbildning och universitetsforskning</v>
      </c>
      <c r="I273" t="str">
        <f t="shared" si="33"/>
        <v>1 Barn-, ungdoms- och vuxenutbildning</v>
      </c>
      <c r="K273" t="str">
        <f t="shared" si="34"/>
        <v>Myndigheten för yrkeshögskolan</v>
      </c>
      <c r="L273">
        <f t="shared" si="36"/>
        <v>13.508733205374281</v>
      </c>
      <c r="M273">
        <f t="shared" si="35"/>
        <v>1.1257277671145234</v>
      </c>
    </row>
    <row r="274" spans="1:13" hidden="1" x14ac:dyDescent="0.35">
      <c r="A274" t="s">
        <v>1544</v>
      </c>
      <c r="B274" s="95" t="s">
        <v>4</v>
      </c>
      <c r="C274" s="95" t="s">
        <v>1000</v>
      </c>
      <c r="D274" s="96">
        <v>3754236</v>
      </c>
      <c r="E274" s="107">
        <f t="shared" si="30"/>
        <v>16</v>
      </c>
      <c r="F274">
        <f t="shared" si="31"/>
        <v>19</v>
      </c>
      <c r="H274" t="str">
        <f t="shared" si="32"/>
        <v>Utbildning och universitetsforskning</v>
      </c>
      <c r="I274" t="str">
        <f t="shared" si="33"/>
        <v>1 Barn-, ungdoms- och vuxenutbildning</v>
      </c>
      <c r="K274" t="str">
        <f t="shared" si="34"/>
        <v>Statligt stöd till yrkeshögskoleutbildning</v>
      </c>
      <c r="L274">
        <f t="shared" si="36"/>
        <v>360.29136276391557</v>
      </c>
      <c r="M274">
        <f t="shared" si="35"/>
        <v>30.024280230326298</v>
      </c>
    </row>
    <row r="275" spans="1:13" hidden="1" x14ac:dyDescent="0.35">
      <c r="A275" t="s">
        <v>1544</v>
      </c>
      <c r="B275" s="93" t="s">
        <v>4</v>
      </c>
      <c r="C275" s="93" t="s">
        <v>1001</v>
      </c>
      <c r="D275" s="94">
        <v>51652865</v>
      </c>
      <c r="E275" s="107">
        <f t="shared" si="30"/>
        <v>16</v>
      </c>
      <c r="F275">
        <f t="shared" si="31"/>
        <v>2</v>
      </c>
      <c r="G275" t="s">
        <v>1536</v>
      </c>
      <c r="H275" t="str">
        <f t="shared" si="32"/>
        <v>Utbildning och universitetsforskning</v>
      </c>
      <c r="I275" t="str">
        <f t="shared" si="33"/>
        <v>2 Universitet och högskolor</v>
      </c>
      <c r="K275" t="str">
        <f t="shared" si="34"/>
        <v>Universitet och högskolor</v>
      </c>
      <c r="L275">
        <f t="shared" si="36"/>
        <v>4957.0887715930903</v>
      </c>
      <c r="M275">
        <f t="shared" si="35"/>
        <v>413.09073096609086</v>
      </c>
    </row>
    <row r="276" spans="1:13" hidden="1" x14ac:dyDescent="0.35">
      <c r="A276" t="s">
        <v>1544</v>
      </c>
      <c r="B276" s="95" t="s">
        <v>4</v>
      </c>
      <c r="C276" s="95" t="s">
        <v>1002</v>
      </c>
      <c r="D276" s="96">
        <v>173509</v>
      </c>
      <c r="E276" s="107">
        <f t="shared" si="30"/>
        <v>16</v>
      </c>
      <c r="F276">
        <f t="shared" si="31"/>
        <v>1</v>
      </c>
      <c r="H276" t="str">
        <f t="shared" si="32"/>
        <v>Utbildning och universitetsforskning</v>
      </c>
      <c r="I276" t="str">
        <f t="shared" si="33"/>
        <v>2 Universitet och högskolor</v>
      </c>
      <c r="K276" t="str">
        <f t="shared" si="34"/>
        <v>Universitetskanslersämbetet</v>
      </c>
      <c r="L276">
        <f t="shared" si="36"/>
        <v>16.651535508637235</v>
      </c>
      <c r="M276">
        <f t="shared" si="35"/>
        <v>1.3876279590531029</v>
      </c>
    </row>
    <row r="277" spans="1:13" hidden="1" x14ac:dyDescent="0.35">
      <c r="A277" t="s">
        <v>1544</v>
      </c>
      <c r="B277" s="95" t="s">
        <v>4</v>
      </c>
      <c r="C277" s="95" t="s">
        <v>1003</v>
      </c>
      <c r="D277" s="96">
        <v>243502</v>
      </c>
      <c r="E277" s="107">
        <f t="shared" si="30"/>
        <v>16</v>
      </c>
      <c r="F277">
        <f t="shared" si="31"/>
        <v>2</v>
      </c>
      <c r="H277" t="str">
        <f t="shared" si="32"/>
        <v>Utbildning och universitetsforskning</v>
      </c>
      <c r="I277" t="str">
        <f t="shared" si="33"/>
        <v>2 Universitet och högskolor</v>
      </c>
      <c r="K277" t="str">
        <f t="shared" si="34"/>
        <v>Universitets- och högskolerådet</v>
      </c>
      <c r="L277">
        <f t="shared" si="36"/>
        <v>23.368714011516314</v>
      </c>
      <c r="M277">
        <f t="shared" si="35"/>
        <v>1.9473928342930262</v>
      </c>
    </row>
    <row r="278" spans="1:13" hidden="1" x14ac:dyDescent="0.35">
      <c r="A278" t="s">
        <v>1544</v>
      </c>
      <c r="B278" s="95" t="s">
        <v>4</v>
      </c>
      <c r="C278" s="95" t="s">
        <v>1004</v>
      </c>
      <c r="D278" s="96">
        <v>2028199</v>
      </c>
      <c r="E278" s="107">
        <f t="shared" si="30"/>
        <v>16</v>
      </c>
      <c r="F278">
        <f t="shared" si="31"/>
        <v>3</v>
      </c>
      <c r="H278" t="str">
        <f t="shared" si="32"/>
        <v>Utbildning och universitetsforskning</v>
      </c>
      <c r="I278" t="str">
        <f t="shared" si="33"/>
        <v>2 Universitet och högskolor</v>
      </c>
      <c r="K278" t="str">
        <f t="shared" si="34"/>
        <v>Uppsala universitet: Utbildning på grundnivå och avancerad nivå</v>
      </c>
      <c r="L278">
        <f t="shared" si="36"/>
        <v>194.64481765834933</v>
      </c>
      <c r="M278">
        <f t="shared" si="35"/>
        <v>16.220401471529112</v>
      </c>
    </row>
    <row r="279" spans="1:13" hidden="1" x14ac:dyDescent="0.35">
      <c r="A279" t="s">
        <v>1544</v>
      </c>
      <c r="B279" s="95" t="s">
        <v>4</v>
      </c>
      <c r="C279" s="95" t="s">
        <v>1005</v>
      </c>
      <c r="D279" s="96">
        <v>2366674</v>
      </c>
      <c r="E279" s="107">
        <f t="shared" si="30"/>
        <v>16</v>
      </c>
      <c r="F279">
        <f t="shared" si="31"/>
        <v>4</v>
      </c>
      <c r="H279" t="str">
        <f t="shared" si="32"/>
        <v>Utbildning och universitetsforskning</v>
      </c>
      <c r="I279" t="str">
        <f t="shared" si="33"/>
        <v>2 Universitet och högskolor</v>
      </c>
      <c r="K279" t="str">
        <f t="shared" si="34"/>
        <v>Uppsala universitet: Forskning och utbildning på forskarnivå</v>
      </c>
      <c r="L279">
        <f t="shared" si="36"/>
        <v>227.12802303262956</v>
      </c>
      <c r="M279">
        <f t="shared" si="35"/>
        <v>18.927335252719129</v>
      </c>
    </row>
    <row r="280" spans="1:13" hidden="1" x14ac:dyDescent="0.35">
      <c r="A280" t="s">
        <v>1544</v>
      </c>
      <c r="B280" s="95" t="s">
        <v>4</v>
      </c>
      <c r="C280" s="95" t="s">
        <v>1006</v>
      </c>
      <c r="D280" s="96">
        <v>2350343</v>
      </c>
      <c r="E280" s="107">
        <f t="shared" si="30"/>
        <v>16</v>
      </c>
      <c r="F280">
        <f t="shared" si="31"/>
        <v>5</v>
      </c>
      <c r="H280" t="str">
        <f t="shared" si="32"/>
        <v>Utbildning och universitetsforskning</v>
      </c>
      <c r="I280" t="str">
        <f t="shared" si="33"/>
        <v>2 Universitet och högskolor</v>
      </c>
      <c r="K280" t="str">
        <f t="shared" si="34"/>
        <v>Lunds universitet: Utbildning på grundnivå och avancerad nivå</v>
      </c>
      <c r="L280">
        <f t="shared" si="36"/>
        <v>225.56074856046067</v>
      </c>
      <c r="M280">
        <f t="shared" si="35"/>
        <v>18.796729046705057</v>
      </c>
    </row>
    <row r="281" spans="1:13" hidden="1" x14ac:dyDescent="0.35">
      <c r="A281" t="s">
        <v>1544</v>
      </c>
      <c r="B281" s="95" t="s">
        <v>4</v>
      </c>
      <c r="C281" s="95" t="s">
        <v>1007</v>
      </c>
      <c r="D281" s="96">
        <v>2466462</v>
      </c>
      <c r="E281" s="107">
        <f t="shared" si="30"/>
        <v>16</v>
      </c>
      <c r="F281">
        <f t="shared" si="31"/>
        <v>6</v>
      </c>
      <c r="H281" t="str">
        <f t="shared" si="32"/>
        <v>Utbildning och universitetsforskning</v>
      </c>
      <c r="I281" t="str">
        <f t="shared" si="33"/>
        <v>2 Universitet och högskolor</v>
      </c>
      <c r="K281" t="str">
        <f t="shared" si="34"/>
        <v>Lunds universitet: Forskning och utbildning på forskarnivå</v>
      </c>
      <c r="L281">
        <f t="shared" si="36"/>
        <v>236.70460652591171</v>
      </c>
      <c r="M281">
        <f t="shared" si="35"/>
        <v>19.72538387715931</v>
      </c>
    </row>
    <row r="282" spans="1:13" hidden="1" x14ac:dyDescent="0.35">
      <c r="A282" t="s">
        <v>1544</v>
      </c>
      <c r="B282" s="95" t="s">
        <v>4</v>
      </c>
      <c r="C282" s="95" t="s">
        <v>1008</v>
      </c>
      <c r="D282" s="96">
        <v>2379997</v>
      </c>
      <c r="E282" s="107">
        <f t="shared" si="30"/>
        <v>16</v>
      </c>
      <c r="F282">
        <f t="shared" si="31"/>
        <v>7</v>
      </c>
      <c r="H282" t="str">
        <f t="shared" si="32"/>
        <v>Utbildning och universitetsforskning</v>
      </c>
      <c r="I282" t="str">
        <f t="shared" si="33"/>
        <v>2 Universitet och högskolor</v>
      </c>
      <c r="K282" t="str">
        <f t="shared" si="34"/>
        <v>Göteborgs universitet: Utbildning på grundnivå och avancerad nivå</v>
      </c>
      <c r="L282">
        <f t="shared" si="36"/>
        <v>228.40662188099807</v>
      </c>
      <c r="M282">
        <f t="shared" si="35"/>
        <v>19.033885156749839</v>
      </c>
    </row>
    <row r="283" spans="1:13" hidden="1" x14ac:dyDescent="0.35">
      <c r="A283" t="s">
        <v>1544</v>
      </c>
      <c r="B283" s="95" t="s">
        <v>4</v>
      </c>
      <c r="C283" s="95" t="s">
        <v>1009</v>
      </c>
      <c r="D283" s="96">
        <v>1767794</v>
      </c>
      <c r="E283" s="107">
        <f t="shared" si="30"/>
        <v>16</v>
      </c>
      <c r="F283">
        <f t="shared" si="31"/>
        <v>8</v>
      </c>
      <c r="H283" t="str">
        <f t="shared" si="32"/>
        <v>Utbildning och universitetsforskning</v>
      </c>
      <c r="I283" t="str">
        <f t="shared" si="33"/>
        <v>2 Universitet och högskolor</v>
      </c>
      <c r="K283" t="str">
        <f t="shared" si="34"/>
        <v>Göteborgs universitet: Forskning och utbildning på forskarnivå</v>
      </c>
      <c r="L283">
        <f t="shared" si="36"/>
        <v>169.65393474088293</v>
      </c>
      <c r="M283">
        <f t="shared" si="35"/>
        <v>14.137827895073578</v>
      </c>
    </row>
    <row r="284" spans="1:13" hidden="1" x14ac:dyDescent="0.35">
      <c r="A284" t="s">
        <v>1544</v>
      </c>
      <c r="B284" s="95" t="s">
        <v>4</v>
      </c>
      <c r="C284" s="95" t="s">
        <v>1010</v>
      </c>
      <c r="D284" s="96">
        <v>1964583</v>
      </c>
      <c r="E284" s="107">
        <f t="shared" si="30"/>
        <v>16</v>
      </c>
      <c r="F284">
        <f t="shared" si="31"/>
        <v>9</v>
      </c>
      <c r="H284" t="str">
        <f t="shared" si="32"/>
        <v>Utbildning och universitetsforskning</v>
      </c>
      <c r="I284" t="str">
        <f t="shared" si="33"/>
        <v>2 Universitet och högskolor</v>
      </c>
      <c r="K284" t="str">
        <f t="shared" si="34"/>
        <v>Stockholms universitet: Utbildning på grundnivå och avancerad nivå</v>
      </c>
      <c r="L284">
        <f t="shared" si="36"/>
        <v>188.53963531669865</v>
      </c>
      <c r="M284">
        <f t="shared" si="35"/>
        <v>15.711636276391554</v>
      </c>
    </row>
    <row r="285" spans="1:13" hidden="1" x14ac:dyDescent="0.35">
      <c r="A285" t="s">
        <v>1544</v>
      </c>
      <c r="B285" s="95" t="s">
        <v>4</v>
      </c>
      <c r="C285" s="95" t="s">
        <v>1011</v>
      </c>
      <c r="D285" s="96">
        <v>1803777</v>
      </c>
      <c r="E285" s="107">
        <f t="shared" si="30"/>
        <v>16</v>
      </c>
      <c r="F285">
        <f t="shared" si="31"/>
        <v>10</v>
      </c>
      <c r="H285" t="str">
        <f t="shared" si="32"/>
        <v>Utbildning och universitetsforskning</v>
      </c>
      <c r="I285" t="str">
        <f t="shared" si="33"/>
        <v>2 Universitet och högskolor</v>
      </c>
      <c r="K285" t="str">
        <f t="shared" si="34"/>
        <v>Stockholms universitet: Forskning och utbildning på forskarnivå</v>
      </c>
      <c r="L285">
        <f t="shared" si="36"/>
        <v>173.10719769673705</v>
      </c>
      <c r="M285">
        <f t="shared" si="35"/>
        <v>14.425599808061421</v>
      </c>
    </row>
    <row r="286" spans="1:13" hidden="1" x14ac:dyDescent="0.35">
      <c r="A286" t="s">
        <v>1544</v>
      </c>
      <c r="B286" s="95" t="s">
        <v>4</v>
      </c>
      <c r="C286" s="95" t="s">
        <v>1012</v>
      </c>
      <c r="D286" s="96">
        <v>1592610</v>
      </c>
      <c r="E286" s="107">
        <f t="shared" si="30"/>
        <v>16</v>
      </c>
      <c r="F286">
        <f t="shared" si="31"/>
        <v>11</v>
      </c>
      <c r="H286" t="str">
        <f t="shared" si="32"/>
        <v>Utbildning och universitetsforskning</v>
      </c>
      <c r="I286" t="str">
        <f t="shared" si="33"/>
        <v>2 Universitet och högskolor</v>
      </c>
      <c r="K286" t="str">
        <f t="shared" si="34"/>
        <v>Umeå universitet: Utbildning på grundnivå och avancerad nivå</v>
      </c>
      <c r="L286">
        <f t="shared" si="36"/>
        <v>152.84165067178503</v>
      </c>
      <c r="M286">
        <f t="shared" si="35"/>
        <v>12.736804222648752</v>
      </c>
    </row>
    <row r="287" spans="1:13" hidden="1" x14ac:dyDescent="0.35">
      <c r="A287" t="s">
        <v>1544</v>
      </c>
      <c r="B287" s="95" t="s">
        <v>4</v>
      </c>
      <c r="C287" s="95" t="s">
        <v>1013</v>
      </c>
      <c r="D287" s="96">
        <v>1249048</v>
      </c>
      <c r="E287" s="107">
        <f t="shared" si="30"/>
        <v>16</v>
      </c>
      <c r="F287">
        <f t="shared" si="31"/>
        <v>12</v>
      </c>
      <c r="H287" t="str">
        <f t="shared" si="32"/>
        <v>Utbildning och universitetsforskning</v>
      </c>
      <c r="I287" t="str">
        <f t="shared" si="33"/>
        <v>2 Universitet och högskolor</v>
      </c>
      <c r="K287" t="str">
        <f t="shared" si="34"/>
        <v>Umeå universitet: Forskning och utbildning på forskarnivå</v>
      </c>
      <c r="L287">
        <f t="shared" si="36"/>
        <v>119.87024952015355</v>
      </c>
      <c r="M287">
        <f t="shared" si="35"/>
        <v>9.9891874600127952</v>
      </c>
    </row>
    <row r="288" spans="1:13" hidden="1" x14ac:dyDescent="0.35">
      <c r="A288" t="s">
        <v>1544</v>
      </c>
      <c r="B288" s="95" t="s">
        <v>4</v>
      </c>
      <c r="C288" s="95" t="s">
        <v>1014</v>
      </c>
      <c r="D288" s="96">
        <v>1745359</v>
      </c>
      <c r="E288" s="107">
        <f t="shared" si="30"/>
        <v>16</v>
      </c>
      <c r="F288">
        <f t="shared" si="31"/>
        <v>13</v>
      </c>
      <c r="H288" t="str">
        <f t="shared" si="32"/>
        <v>Utbildning och universitetsforskning</v>
      </c>
      <c r="I288" t="str">
        <f t="shared" si="33"/>
        <v>2 Universitet och högskolor</v>
      </c>
      <c r="K288" t="str">
        <f t="shared" si="34"/>
        <v>Linköpings universitet: Utbildning på grundnivå och avancerad nivå</v>
      </c>
      <c r="L288">
        <f t="shared" si="36"/>
        <v>167.50086372360843</v>
      </c>
      <c r="M288">
        <f t="shared" si="35"/>
        <v>13.958405310300703</v>
      </c>
    </row>
    <row r="289" spans="1:13" hidden="1" x14ac:dyDescent="0.35">
      <c r="A289" t="s">
        <v>1544</v>
      </c>
      <c r="B289" s="95" t="s">
        <v>4</v>
      </c>
      <c r="C289" s="95" t="s">
        <v>1015</v>
      </c>
      <c r="D289" s="96">
        <v>1081958</v>
      </c>
      <c r="E289" s="107">
        <f t="shared" si="30"/>
        <v>16</v>
      </c>
      <c r="F289">
        <f t="shared" si="31"/>
        <v>14</v>
      </c>
      <c r="H289" t="str">
        <f t="shared" si="32"/>
        <v>Utbildning och universitetsforskning</v>
      </c>
      <c r="I289" t="str">
        <f t="shared" si="33"/>
        <v>2 Universitet och högskolor</v>
      </c>
      <c r="K289" t="str">
        <f t="shared" si="34"/>
        <v>Linköpings universitet: Forskning och utbildning på forskarnivå</v>
      </c>
      <c r="L289">
        <f t="shared" si="36"/>
        <v>103.83474088291747</v>
      </c>
      <c r="M289">
        <f t="shared" si="35"/>
        <v>8.652895073576456</v>
      </c>
    </row>
    <row r="290" spans="1:13" hidden="1" x14ac:dyDescent="0.35">
      <c r="A290" t="s">
        <v>1544</v>
      </c>
      <c r="B290" s="95" t="s">
        <v>4</v>
      </c>
      <c r="C290" s="95" t="s">
        <v>1016</v>
      </c>
      <c r="D290" s="96">
        <v>802164</v>
      </c>
      <c r="E290" s="107">
        <f t="shared" si="30"/>
        <v>16</v>
      </c>
      <c r="F290">
        <f t="shared" si="31"/>
        <v>15</v>
      </c>
      <c r="H290" t="str">
        <f t="shared" si="32"/>
        <v>Utbildning och universitetsforskning</v>
      </c>
      <c r="I290" t="str">
        <f t="shared" si="33"/>
        <v>2 Universitet och högskolor</v>
      </c>
      <c r="K290" t="str">
        <f t="shared" si="34"/>
        <v>Karolinska institutet: Utbildning på grundnivå och avancerad nivå</v>
      </c>
      <c r="L290">
        <f t="shared" si="36"/>
        <v>76.983109404990401</v>
      </c>
      <c r="M290">
        <f t="shared" si="35"/>
        <v>6.4152591170825337</v>
      </c>
    </row>
    <row r="291" spans="1:13" hidden="1" x14ac:dyDescent="0.35">
      <c r="A291" t="s">
        <v>1544</v>
      </c>
      <c r="B291" s="95" t="s">
        <v>4</v>
      </c>
      <c r="C291" s="95" t="s">
        <v>1017</v>
      </c>
      <c r="D291" s="96">
        <v>1773802</v>
      </c>
      <c r="E291" s="107">
        <f t="shared" si="30"/>
        <v>16</v>
      </c>
      <c r="F291">
        <f t="shared" si="31"/>
        <v>16</v>
      </c>
      <c r="H291" t="str">
        <f t="shared" si="32"/>
        <v>Utbildning och universitetsforskning</v>
      </c>
      <c r="I291" t="str">
        <f t="shared" si="33"/>
        <v>2 Universitet och högskolor</v>
      </c>
      <c r="K291" t="str">
        <f t="shared" si="34"/>
        <v>Karolinska institutet: Forskning och utbildning på forskarnivå</v>
      </c>
      <c r="L291">
        <f t="shared" si="36"/>
        <v>170.23051823416506</v>
      </c>
      <c r="M291">
        <f t="shared" si="35"/>
        <v>14.185876519513755</v>
      </c>
    </row>
    <row r="292" spans="1:13" hidden="1" x14ac:dyDescent="0.35">
      <c r="A292" t="s">
        <v>1544</v>
      </c>
      <c r="B292" s="95" t="s">
        <v>4</v>
      </c>
      <c r="C292" s="95" t="s">
        <v>1018</v>
      </c>
      <c r="D292" s="96">
        <v>1327305</v>
      </c>
      <c r="E292" s="107">
        <f t="shared" si="30"/>
        <v>16</v>
      </c>
      <c r="F292">
        <f t="shared" si="31"/>
        <v>17</v>
      </c>
      <c r="H292" t="str">
        <f t="shared" si="32"/>
        <v>Utbildning och universitetsforskning</v>
      </c>
      <c r="I292" t="str">
        <f t="shared" si="33"/>
        <v>2 Universitet och högskolor</v>
      </c>
      <c r="K292" t="str">
        <f t="shared" si="34"/>
        <v>Kungl. Tekniska högskolan: Utbildning på grundnivå och avancerad nivå</v>
      </c>
      <c r="L292">
        <f t="shared" si="36"/>
        <v>127.38051823416507</v>
      </c>
      <c r="M292">
        <f t="shared" si="35"/>
        <v>10.615043186180422</v>
      </c>
    </row>
    <row r="293" spans="1:13" hidden="1" x14ac:dyDescent="0.35">
      <c r="A293" t="s">
        <v>1544</v>
      </c>
      <c r="B293" s="95" t="s">
        <v>4</v>
      </c>
      <c r="C293" s="95" t="s">
        <v>1019</v>
      </c>
      <c r="D293" s="96">
        <v>1869222</v>
      </c>
      <c r="E293" s="107">
        <f t="shared" si="30"/>
        <v>16</v>
      </c>
      <c r="F293">
        <f t="shared" si="31"/>
        <v>18</v>
      </c>
      <c r="H293" t="str">
        <f t="shared" si="32"/>
        <v>Utbildning och universitetsforskning</v>
      </c>
      <c r="I293" t="str">
        <f t="shared" si="33"/>
        <v>2 Universitet och högskolor</v>
      </c>
      <c r="K293" t="str">
        <f t="shared" si="34"/>
        <v>Kungl. Tekniska högskolan: Forskning och utbildning på forskarnivå</v>
      </c>
      <c r="L293">
        <f t="shared" si="36"/>
        <v>179.38790786948178</v>
      </c>
      <c r="M293">
        <f t="shared" si="35"/>
        <v>14.948992322456816</v>
      </c>
    </row>
    <row r="294" spans="1:13" hidden="1" x14ac:dyDescent="0.35">
      <c r="A294" t="s">
        <v>1544</v>
      </c>
      <c r="B294" s="95" t="s">
        <v>4</v>
      </c>
      <c r="C294" s="95" t="s">
        <v>1020</v>
      </c>
      <c r="D294" s="96">
        <v>761365</v>
      </c>
      <c r="E294" s="107">
        <f t="shared" si="30"/>
        <v>16</v>
      </c>
      <c r="F294">
        <f t="shared" si="31"/>
        <v>19</v>
      </c>
      <c r="H294" t="str">
        <f t="shared" si="32"/>
        <v>Utbildning och universitetsforskning</v>
      </c>
      <c r="I294" t="str">
        <f t="shared" si="33"/>
        <v>2 Universitet och högskolor</v>
      </c>
      <c r="K294" t="str">
        <f t="shared" si="34"/>
        <v>Luleå tekniska universitet: Utbildning på grundnivå och avancerad nivå</v>
      </c>
      <c r="L294">
        <f t="shared" si="36"/>
        <v>73.067658349328212</v>
      </c>
      <c r="M294">
        <f t="shared" si="35"/>
        <v>6.0889715291106841</v>
      </c>
    </row>
    <row r="295" spans="1:13" hidden="1" x14ac:dyDescent="0.35">
      <c r="A295" t="s">
        <v>1544</v>
      </c>
      <c r="B295" s="95" t="s">
        <v>4</v>
      </c>
      <c r="C295" s="95" t="s">
        <v>1021</v>
      </c>
      <c r="D295" s="96">
        <v>439523</v>
      </c>
      <c r="E295" s="107">
        <f t="shared" si="30"/>
        <v>16</v>
      </c>
      <c r="F295">
        <f t="shared" si="31"/>
        <v>20</v>
      </c>
      <c r="H295" t="str">
        <f t="shared" si="32"/>
        <v>Utbildning och universitetsforskning</v>
      </c>
      <c r="I295" t="str">
        <f t="shared" si="33"/>
        <v>2 Universitet och högskolor</v>
      </c>
      <c r="K295" t="str">
        <f t="shared" si="34"/>
        <v>Luleå tekniska universitet: Forskning och utbildning på forskarnivå</v>
      </c>
      <c r="L295">
        <f t="shared" si="36"/>
        <v>42.180710172744725</v>
      </c>
      <c r="M295">
        <f t="shared" si="35"/>
        <v>3.5150591810620604</v>
      </c>
    </row>
    <row r="296" spans="1:13" hidden="1" x14ac:dyDescent="0.35">
      <c r="A296" t="s">
        <v>1544</v>
      </c>
      <c r="B296" s="95" t="s">
        <v>4</v>
      </c>
      <c r="C296" s="95" t="s">
        <v>1022</v>
      </c>
      <c r="D296" s="96">
        <v>774514</v>
      </c>
      <c r="E296" s="107">
        <f t="shared" si="30"/>
        <v>16</v>
      </c>
      <c r="F296">
        <f t="shared" si="31"/>
        <v>21</v>
      </c>
      <c r="H296" t="str">
        <f t="shared" si="32"/>
        <v>Utbildning och universitetsforskning</v>
      </c>
      <c r="I296" t="str">
        <f t="shared" si="33"/>
        <v>2 Universitet och högskolor</v>
      </c>
      <c r="K296" t="str">
        <f t="shared" si="34"/>
        <v>Karlstads universitet: Utbildning på grundnivå och avancerad nivå</v>
      </c>
      <c r="L296">
        <f t="shared" si="36"/>
        <v>74.329558541266792</v>
      </c>
      <c r="M296">
        <f t="shared" si="35"/>
        <v>6.1941298784388996</v>
      </c>
    </row>
    <row r="297" spans="1:13" hidden="1" x14ac:dyDescent="0.35">
      <c r="A297" t="s">
        <v>1544</v>
      </c>
      <c r="B297" s="95" t="s">
        <v>4</v>
      </c>
      <c r="C297" s="95" t="s">
        <v>1023</v>
      </c>
      <c r="D297" s="96">
        <v>289358</v>
      </c>
      <c r="E297" s="107">
        <f t="shared" si="30"/>
        <v>16</v>
      </c>
      <c r="F297">
        <f t="shared" si="31"/>
        <v>22</v>
      </c>
      <c r="H297" t="str">
        <f t="shared" si="32"/>
        <v>Utbildning och universitetsforskning</v>
      </c>
      <c r="I297" t="str">
        <f t="shared" si="33"/>
        <v>2 Universitet och högskolor</v>
      </c>
      <c r="K297" t="str">
        <f t="shared" si="34"/>
        <v>Karlstads universitet: Forskning och utbildning på forskarnivå</v>
      </c>
      <c r="L297">
        <f t="shared" si="36"/>
        <v>27.769481765834932</v>
      </c>
      <c r="M297">
        <f t="shared" si="35"/>
        <v>2.3141234804862445</v>
      </c>
    </row>
    <row r="298" spans="1:13" hidden="1" x14ac:dyDescent="0.35">
      <c r="A298" t="s">
        <v>1544</v>
      </c>
      <c r="B298" s="95" t="s">
        <v>4</v>
      </c>
      <c r="C298" s="95" t="s">
        <v>1024</v>
      </c>
      <c r="D298" s="96">
        <v>1204546</v>
      </c>
      <c r="E298" s="107">
        <f t="shared" si="30"/>
        <v>16</v>
      </c>
      <c r="F298">
        <f t="shared" si="31"/>
        <v>23</v>
      </c>
      <c r="H298" t="str">
        <f t="shared" si="32"/>
        <v>Utbildning och universitetsforskning</v>
      </c>
      <c r="I298" t="str">
        <f t="shared" si="33"/>
        <v>2 Universitet och högskolor</v>
      </c>
      <c r="K298" t="str">
        <f t="shared" si="34"/>
        <v>Linnéuniversitetet: Utbildning på grundnivå och avancerad nivå</v>
      </c>
      <c r="L298">
        <f t="shared" si="36"/>
        <v>115.59942418426104</v>
      </c>
      <c r="M298">
        <f t="shared" si="35"/>
        <v>9.6332853486884193</v>
      </c>
    </row>
    <row r="299" spans="1:13" hidden="1" x14ac:dyDescent="0.35">
      <c r="A299" t="s">
        <v>1544</v>
      </c>
      <c r="B299" s="95" t="s">
        <v>4</v>
      </c>
      <c r="C299" s="95" t="s">
        <v>1025</v>
      </c>
      <c r="D299" s="96">
        <v>395801</v>
      </c>
      <c r="E299" s="107">
        <f t="shared" si="30"/>
        <v>16</v>
      </c>
      <c r="F299">
        <f t="shared" si="31"/>
        <v>24</v>
      </c>
      <c r="H299" t="str">
        <f t="shared" si="32"/>
        <v>Utbildning och universitetsforskning</v>
      </c>
      <c r="I299" t="str">
        <f t="shared" si="33"/>
        <v>2 Universitet och högskolor</v>
      </c>
      <c r="K299" t="str">
        <f t="shared" si="34"/>
        <v>Linnéuniversitetet: Forskning och utbildning på forskarnivå</v>
      </c>
      <c r="L299">
        <f t="shared" si="36"/>
        <v>37.984740882917464</v>
      </c>
      <c r="M299">
        <f t="shared" si="35"/>
        <v>3.1653950735764553</v>
      </c>
    </row>
    <row r="300" spans="1:13" hidden="1" x14ac:dyDescent="0.35">
      <c r="A300" t="s">
        <v>1544</v>
      </c>
      <c r="B300" s="95" t="s">
        <v>4</v>
      </c>
      <c r="C300" s="95" t="s">
        <v>1026</v>
      </c>
      <c r="D300" s="96">
        <v>899925</v>
      </c>
      <c r="E300" s="107">
        <f t="shared" si="30"/>
        <v>16</v>
      </c>
      <c r="F300">
        <f t="shared" si="31"/>
        <v>25</v>
      </c>
      <c r="H300" t="str">
        <f t="shared" si="32"/>
        <v>Utbildning och universitetsforskning</v>
      </c>
      <c r="I300" t="str">
        <f t="shared" si="33"/>
        <v>2 Universitet och högskolor</v>
      </c>
      <c r="K300" t="str">
        <f t="shared" si="34"/>
        <v>Örebro universitet: Utbildning på grundnivå och avancerad nivå</v>
      </c>
      <c r="L300">
        <f t="shared" si="36"/>
        <v>86.3651631477927</v>
      </c>
      <c r="M300">
        <f t="shared" si="35"/>
        <v>7.1970969289827247</v>
      </c>
    </row>
    <row r="301" spans="1:13" hidden="1" x14ac:dyDescent="0.35">
      <c r="A301" t="s">
        <v>1544</v>
      </c>
      <c r="B301" s="95" t="s">
        <v>4</v>
      </c>
      <c r="C301" s="95" t="s">
        <v>1027</v>
      </c>
      <c r="D301" s="96">
        <v>326772</v>
      </c>
      <c r="E301" s="107">
        <f t="shared" si="30"/>
        <v>16</v>
      </c>
      <c r="F301">
        <f t="shared" si="31"/>
        <v>26</v>
      </c>
      <c r="H301" t="str">
        <f t="shared" si="32"/>
        <v>Utbildning och universitetsforskning</v>
      </c>
      <c r="I301" t="str">
        <f t="shared" si="33"/>
        <v>2 Universitet och högskolor</v>
      </c>
      <c r="K301" t="str">
        <f t="shared" si="34"/>
        <v>Örebro universitet: Forskning och utbildning på forskarnivå</v>
      </c>
      <c r="L301">
        <f t="shared" si="36"/>
        <v>31.36007677543186</v>
      </c>
      <c r="M301">
        <f t="shared" si="35"/>
        <v>2.6133397312859885</v>
      </c>
    </row>
    <row r="302" spans="1:13" hidden="1" x14ac:dyDescent="0.35">
      <c r="A302" t="s">
        <v>1544</v>
      </c>
      <c r="B302" s="95" t="s">
        <v>4</v>
      </c>
      <c r="C302" s="95" t="s">
        <v>1028</v>
      </c>
      <c r="D302" s="96">
        <v>637737</v>
      </c>
      <c r="E302" s="107">
        <f t="shared" si="30"/>
        <v>16</v>
      </c>
      <c r="F302">
        <f t="shared" si="31"/>
        <v>27</v>
      </c>
      <c r="H302" t="str">
        <f t="shared" si="32"/>
        <v>Utbildning och universitetsforskning</v>
      </c>
      <c r="I302" t="str">
        <f t="shared" si="33"/>
        <v>2 Universitet och högskolor</v>
      </c>
      <c r="K302" t="str">
        <f t="shared" si="34"/>
        <v>Mittuniversitetet: Utbildning på grundnivå och avancerad nivå</v>
      </c>
      <c r="L302">
        <f t="shared" si="36"/>
        <v>61.203166986564298</v>
      </c>
      <c r="M302">
        <f t="shared" si="35"/>
        <v>5.1002639155470249</v>
      </c>
    </row>
    <row r="303" spans="1:13" hidden="1" x14ac:dyDescent="0.35">
      <c r="A303" t="s">
        <v>1544</v>
      </c>
      <c r="B303" s="95" t="s">
        <v>4</v>
      </c>
      <c r="C303" s="95" t="s">
        <v>1029</v>
      </c>
      <c r="D303" s="96">
        <v>291374</v>
      </c>
      <c r="E303" s="107">
        <f t="shared" si="30"/>
        <v>16</v>
      </c>
      <c r="F303">
        <f t="shared" si="31"/>
        <v>28</v>
      </c>
      <c r="H303" t="str">
        <f t="shared" si="32"/>
        <v>Utbildning och universitetsforskning</v>
      </c>
      <c r="I303" t="str">
        <f t="shared" si="33"/>
        <v>2 Universitet och högskolor</v>
      </c>
      <c r="K303" t="str">
        <f t="shared" si="34"/>
        <v>Mittuniversitetet: Forskning och utbildning på forskarnivå</v>
      </c>
      <c r="L303">
        <f t="shared" si="36"/>
        <v>27.96295585412668</v>
      </c>
      <c r="M303">
        <f t="shared" si="35"/>
        <v>2.3302463211772233</v>
      </c>
    </row>
    <row r="304" spans="1:13" hidden="1" x14ac:dyDescent="0.35">
      <c r="A304" t="s">
        <v>1544</v>
      </c>
      <c r="B304" s="95" t="s">
        <v>4</v>
      </c>
      <c r="C304" s="95" t="s">
        <v>1030</v>
      </c>
      <c r="D304" s="96">
        <v>1078634</v>
      </c>
      <c r="E304" s="107">
        <f t="shared" si="30"/>
        <v>16</v>
      </c>
      <c r="F304">
        <f t="shared" si="31"/>
        <v>29</v>
      </c>
      <c r="H304" t="str">
        <f t="shared" si="32"/>
        <v>Utbildning och universitetsforskning</v>
      </c>
      <c r="I304" t="str">
        <f t="shared" si="33"/>
        <v>2 Universitet och högskolor</v>
      </c>
      <c r="K304" t="str">
        <f t="shared" si="34"/>
        <v>Malmö universitet: Utbildning på grundnivå och avancerad nivå</v>
      </c>
      <c r="L304">
        <f t="shared" si="36"/>
        <v>103.51573896353167</v>
      </c>
      <c r="M304">
        <f t="shared" si="35"/>
        <v>8.6263115802943062</v>
      </c>
    </row>
    <row r="305" spans="1:13" hidden="1" x14ac:dyDescent="0.35">
      <c r="A305" t="s">
        <v>1544</v>
      </c>
      <c r="B305" s="95" t="s">
        <v>4</v>
      </c>
      <c r="C305" s="95" t="s">
        <v>1031</v>
      </c>
      <c r="D305" s="96">
        <v>304322</v>
      </c>
      <c r="E305" s="107">
        <f t="shared" si="30"/>
        <v>16</v>
      </c>
      <c r="F305">
        <f t="shared" si="31"/>
        <v>30</v>
      </c>
      <c r="H305" t="str">
        <f t="shared" si="32"/>
        <v>Utbildning och universitetsforskning</v>
      </c>
      <c r="I305" t="str">
        <f t="shared" si="33"/>
        <v>2 Universitet och högskolor</v>
      </c>
      <c r="K305" t="str">
        <f t="shared" si="34"/>
        <v>Malmö universitet: Forskning och utbildning på forskarnivå</v>
      </c>
      <c r="L305">
        <f t="shared" si="36"/>
        <v>29.205566218809981</v>
      </c>
      <c r="M305">
        <f t="shared" si="35"/>
        <v>2.4337971849008317</v>
      </c>
    </row>
    <row r="306" spans="1:13" hidden="1" x14ac:dyDescent="0.35">
      <c r="A306" t="s">
        <v>1544</v>
      </c>
      <c r="B306" s="95" t="s">
        <v>4</v>
      </c>
      <c r="C306" s="95" t="s">
        <v>1032</v>
      </c>
      <c r="D306" s="96">
        <v>695645</v>
      </c>
      <c r="E306" s="107">
        <f t="shared" si="30"/>
        <v>16</v>
      </c>
      <c r="F306">
        <f t="shared" si="31"/>
        <v>31</v>
      </c>
      <c r="H306" t="str">
        <f t="shared" si="32"/>
        <v>Utbildning och universitetsforskning</v>
      </c>
      <c r="I306" t="str">
        <f t="shared" si="33"/>
        <v>2 Universitet och högskolor</v>
      </c>
      <c r="K306" t="str">
        <f t="shared" si="34"/>
        <v>Mälardalens universitet: Utbildning på grundnivå och avancerad nivå</v>
      </c>
      <c r="L306">
        <f t="shared" si="36"/>
        <v>66.760556621880994</v>
      </c>
      <c r="M306">
        <f t="shared" si="35"/>
        <v>5.5633797184900828</v>
      </c>
    </row>
    <row r="307" spans="1:13" hidden="1" x14ac:dyDescent="0.35">
      <c r="A307" t="s">
        <v>1544</v>
      </c>
      <c r="B307" s="95" t="s">
        <v>4</v>
      </c>
      <c r="C307" s="95" t="s">
        <v>1033</v>
      </c>
      <c r="D307" s="96">
        <v>286544</v>
      </c>
      <c r="E307" s="107">
        <f t="shared" si="30"/>
        <v>16</v>
      </c>
      <c r="F307">
        <f t="shared" si="31"/>
        <v>32</v>
      </c>
      <c r="H307" t="str">
        <f t="shared" si="32"/>
        <v>Utbildning och universitetsforskning</v>
      </c>
      <c r="I307" t="str">
        <f t="shared" si="33"/>
        <v>2 Universitet och högskolor</v>
      </c>
      <c r="K307" t="str">
        <f t="shared" si="34"/>
        <v>Mälardalens universitet: Forskning och utbildning på forskarnivå</v>
      </c>
      <c r="L307">
        <f t="shared" si="36"/>
        <v>27.499424184261038</v>
      </c>
      <c r="M307">
        <f t="shared" si="35"/>
        <v>2.291618682021753</v>
      </c>
    </row>
    <row r="308" spans="1:13" hidden="1" x14ac:dyDescent="0.35">
      <c r="A308" t="s">
        <v>1544</v>
      </c>
      <c r="B308" s="95" t="s">
        <v>4</v>
      </c>
      <c r="C308" s="95" t="s">
        <v>1034</v>
      </c>
      <c r="D308" s="96">
        <v>286053</v>
      </c>
      <c r="E308" s="107">
        <f t="shared" si="30"/>
        <v>16</v>
      </c>
      <c r="F308">
        <f t="shared" si="31"/>
        <v>33</v>
      </c>
      <c r="H308" t="str">
        <f t="shared" si="32"/>
        <v>Utbildning och universitetsforskning</v>
      </c>
      <c r="I308" t="str">
        <f t="shared" si="33"/>
        <v>2 Universitet och högskolor</v>
      </c>
      <c r="K308" t="str">
        <f t="shared" si="34"/>
        <v>Blekinge tekniska högskola: Utbildning på grundnivå och avancerad nivå</v>
      </c>
      <c r="L308">
        <f t="shared" si="36"/>
        <v>27.452303262955855</v>
      </c>
      <c r="M308">
        <f t="shared" si="35"/>
        <v>2.2876919385796546</v>
      </c>
    </row>
    <row r="309" spans="1:13" hidden="1" x14ac:dyDescent="0.35">
      <c r="A309" t="s">
        <v>1544</v>
      </c>
      <c r="B309" s="95" t="s">
        <v>4</v>
      </c>
      <c r="C309" s="95" t="s">
        <v>1035</v>
      </c>
      <c r="D309" s="96">
        <v>111348</v>
      </c>
      <c r="E309" s="107">
        <f t="shared" si="30"/>
        <v>16</v>
      </c>
      <c r="F309">
        <f t="shared" si="31"/>
        <v>34</v>
      </c>
      <c r="H309" t="str">
        <f t="shared" si="32"/>
        <v>Utbildning och universitetsforskning</v>
      </c>
      <c r="I309" t="str">
        <f t="shared" si="33"/>
        <v>2 Universitet och högskolor</v>
      </c>
      <c r="K309" t="str">
        <f t="shared" si="34"/>
        <v>Blekinge tekniska högskola: Forskning och utbildning på forskarnivå</v>
      </c>
      <c r="L309">
        <f t="shared" si="36"/>
        <v>10.68598848368522</v>
      </c>
      <c r="M309">
        <f t="shared" si="35"/>
        <v>0.8904990403071017</v>
      </c>
    </row>
    <row r="310" spans="1:13" hidden="1" x14ac:dyDescent="0.35">
      <c r="A310" t="s">
        <v>1544</v>
      </c>
      <c r="B310" s="95" t="s">
        <v>4</v>
      </c>
      <c r="C310" s="95" t="s">
        <v>1036</v>
      </c>
      <c r="D310" s="96">
        <v>218801</v>
      </c>
      <c r="E310" s="107">
        <f t="shared" si="30"/>
        <v>16</v>
      </c>
      <c r="F310">
        <f t="shared" si="31"/>
        <v>35</v>
      </c>
      <c r="H310" t="str">
        <f t="shared" si="32"/>
        <v>Utbildning och universitetsforskning</v>
      </c>
      <c r="I310" t="str">
        <f t="shared" si="33"/>
        <v>2 Universitet och högskolor</v>
      </c>
      <c r="K310" t="str">
        <f t="shared" si="34"/>
        <v>Stockholms konstnärliga högskola: Utbildning på grundnivå och avancerad nivå</v>
      </c>
      <c r="L310">
        <f t="shared" si="36"/>
        <v>20.998176583493283</v>
      </c>
      <c r="M310">
        <f t="shared" si="35"/>
        <v>1.7498480486244403</v>
      </c>
    </row>
    <row r="311" spans="1:13" hidden="1" x14ac:dyDescent="0.35">
      <c r="A311" t="s">
        <v>1544</v>
      </c>
      <c r="B311" s="95" t="s">
        <v>4</v>
      </c>
      <c r="C311" s="95" t="s">
        <v>1037</v>
      </c>
      <c r="D311" s="96">
        <v>56410</v>
      </c>
      <c r="E311" s="107">
        <f t="shared" si="30"/>
        <v>16</v>
      </c>
      <c r="F311">
        <f t="shared" si="31"/>
        <v>36</v>
      </c>
      <c r="H311" t="str">
        <f t="shared" si="32"/>
        <v>Utbildning och universitetsforskning</v>
      </c>
      <c r="I311" t="str">
        <f t="shared" si="33"/>
        <v>2 Universitet och högskolor</v>
      </c>
      <c r="K311" t="str">
        <f t="shared" si="34"/>
        <v>Stockholms konstnärliga högskola: Konstnärlig forskning och utbildning på forskarnivå</v>
      </c>
      <c r="L311">
        <f t="shared" si="36"/>
        <v>5.4136276391554699</v>
      </c>
      <c r="M311">
        <f t="shared" si="35"/>
        <v>0.45113563659628914</v>
      </c>
    </row>
    <row r="312" spans="1:13" hidden="1" x14ac:dyDescent="0.35">
      <c r="A312" t="s">
        <v>1544</v>
      </c>
      <c r="B312" s="95" t="s">
        <v>4</v>
      </c>
      <c r="C312" s="95" t="s">
        <v>1038</v>
      </c>
      <c r="D312" s="96">
        <v>124960</v>
      </c>
      <c r="E312" s="107">
        <f t="shared" si="30"/>
        <v>16</v>
      </c>
      <c r="F312">
        <f t="shared" si="31"/>
        <v>37</v>
      </c>
      <c r="H312" t="str">
        <f t="shared" si="32"/>
        <v>Utbildning och universitetsforskning</v>
      </c>
      <c r="I312" t="str">
        <f t="shared" si="33"/>
        <v>2 Universitet och högskolor</v>
      </c>
      <c r="K312" t="str">
        <f t="shared" si="34"/>
        <v>Gymnastik- och idrottshögskolan: Utbildning på grundnivå och avancerad nivå</v>
      </c>
      <c r="L312">
        <f t="shared" si="36"/>
        <v>11.99232245681382</v>
      </c>
      <c r="M312">
        <f t="shared" si="35"/>
        <v>0.99936020473448506</v>
      </c>
    </row>
    <row r="313" spans="1:13" hidden="1" x14ac:dyDescent="0.35">
      <c r="A313" t="s">
        <v>1544</v>
      </c>
      <c r="B313" s="95" t="s">
        <v>4</v>
      </c>
      <c r="C313" s="95" t="s">
        <v>1039</v>
      </c>
      <c r="D313" s="96">
        <v>35379</v>
      </c>
      <c r="E313" s="107">
        <f t="shared" si="30"/>
        <v>16</v>
      </c>
      <c r="F313">
        <f t="shared" si="31"/>
        <v>38</v>
      </c>
      <c r="H313" t="str">
        <f t="shared" si="32"/>
        <v>Utbildning och universitetsforskning</v>
      </c>
      <c r="I313" t="str">
        <f t="shared" si="33"/>
        <v>2 Universitet och högskolor</v>
      </c>
      <c r="K313" t="str">
        <f t="shared" si="34"/>
        <v>Gymnastik- och idrottshögskolan: Forskning och utbildning på forskarnivå</v>
      </c>
      <c r="L313">
        <f t="shared" si="36"/>
        <v>3.3952975047984646</v>
      </c>
      <c r="M313">
        <f t="shared" si="35"/>
        <v>0.28294145873320536</v>
      </c>
    </row>
    <row r="314" spans="1:13" hidden="1" x14ac:dyDescent="0.35">
      <c r="A314" t="s">
        <v>1544</v>
      </c>
      <c r="B314" s="95" t="s">
        <v>4</v>
      </c>
      <c r="C314" s="95" t="s">
        <v>1040</v>
      </c>
      <c r="D314" s="96">
        <v>569707</v>
      </c>
      <c r="E314" s="107">
        <f t="shared" si="30"/>
        <v>16</v>
      </c>
      <c r="F314">
        <f t="shared" si="31"/>
        <v>39</v>
      </c>
      <c r="H314" t="str">
        <f t="shared" si="32"/>
        <v>Utbildning och universitetsforskning</v>
      </c>
      <c r="I314" t="str">
        <f t="shared" si="33"/>
        <v>2 Universitet och högskolor</v>
      </c>
      <c r="K314" t="str">
        <f t="shared" si="34"/>
        <v>Högskolan i Borås: Utbildning på grundnivå och avancerad nivå</v>
      </c>
      <c r="L314">
        <f t="shared" si="36"/>
        <v>54.67437619961612</v>
      </c>
      <c r="M314">
        <f t="shared" si="35"/>
        <v>4.5561980166346769</v>
      </c>
    </row>
    <row r="315" spans="1:13" hidden="1" x14ac:dyDescent="0.35">
      <c r="A315" t="s">
        <v>1544</v>
      </c>
      <c r="B315" s="95" t="s">
        <v>4</v>
      </c>
      <c r="C315" s="95" t="s">
        <v>1041</v>
      </c>
      <c r="D315" s="96">
        <v>107553</v>
      </c>
      <c r="E315" s="107">
        <f t="shared" si="30"/>
        <v>16</v>
      </c>
      <c r="F315">
        <f t="shared" si="31"/>
        <v>40</v>
      </c>
      <c r="H315" t="str">
        <f t="shared" si="32"/>
        <v>Utbildning och universitetsforskning</v>
      </c>
      <c r="I315" t="str">
        <f t="shared" si="33"/>
        <v>2 Universitet och högskolor</v>
      </c>
      <c r="K315" t="str">
        <f t="shared" si="34"/>
        <v>Högskolan i Borås: Forskning och utbildning på forskarnivå</v>
      </c>
      <c r="L315">
        <f t="shared" si="36"/>
        <v>10.321785028790787</v>
      </c>
      <c r="M315">
        <f t="shared" si="35"/>
        <v>0.86014875239923227</v>
      </c>
    </row>
    <row r="316" spans="1:13" hidden="1" x14ac:dyDescent="0.35">
      <c r="A316" t="s">
        <v>1544</v>
      </c>
      <c r="B316" s="95" t="s">
        <v>4</v>
      </c>
      <c r="C316" s="95" t="s">
        <v>1042</v>
      </c>
      <c r="D316" s="96">
        <v>488276</v>
      </c>
      <c r="E316" s="107">
        <f t="shared" si="30"/>
        <v>16</v>
      </c>
      <c r="F316">
        <f t="shared" si="31"/>
        <v>41</v>
      </c>
      <c r="H316" t="str">
        <f t="shared" si="32"/>
        <v>Utbildning och universitetsforskning</v>
      </c>
      <c r="I316" t="str">
        <f t="shared" si="33"/>
        <v>2 Universitet och högskolor</v>
      </c>
      <c r="K316" t="str">
        <f t="shared" si="34"/>
        <v>Högskolan Dalarna: Utbildning på grundnivå och avancerad nivå</v>
      </c>
      <c r="L316">
        <f t="shared" si="36"/>
        <v>46.859500959692902</v>
      </c>
      <c r="M316">
        <f t="shared" si="35"/>
        <v>3.904958413307742</v>
      </c>
    </row>
    <row r="317" spans="1:13" hidden="1" x14ac:dyDescent="0.35">
      <c r="A317" t="s">
        <v>1544</v>
      </c>
      <c r="B317" s="95" t="s">
        <v>4</v>
      </c>
      <c r="C317" s="95" t="s">
        <v>1043</v>
      </c>
      <c r="D317" s="96">
        <v>110949</v>
      </c>
      <c r="E317" s="107">
        <f t="shared" si="30"/>
        <v>16</v>
      </c>
      <c r="F317">
        <f t="shared" si="31"/>
        <v>42</v>
      </c>
      <c r="H317" t="str">
        <f t="shared" si="32"/>
        <v>Utbildning och universitetsforskning</v>
      </c>
      <c r="I317" t="str">
        <f t="shared" si="33"/>
        <v>2 Universitet och högskolor</v>
      </c>
      <c r="K317" t="str">
        <f t="shared" si="34"/>
        <v>Högskolan Dalarna: Forskning och utbildning på forskarnivå</v>
      </c>
      <c r="L317">
        <f t="shared" si="36"/>
        <v>10.647696737044146</v>
      </c>
      <c r="M317">
        <f t="shared" si="35"/>
        <v>0.88730806142034557</v>
      </c>
    </row>
    <row r="318" spans="1:13" hidden="1" x14ac:dyDescent="0.35">
      <c r="A318" t="s">
        <v>1544</v>
      </c>
      <c r="B318" s="95" t="s">
        <v>4</v>
      </c>
      <c r="C318" s="95" t="s">
        <v>1044</v>
      </c>
      <c r="D318" s="96">
        <v>528472</v>
      </c>
      <c r="E318" s="107">
        <f t="shared" si="30"/>
        <v>16</v>
      </c>
      <c r="F318">
        <f t="shared" si="31"/>
        <v>43</v>
      </c>
      <c r="H318" t="str">
        <f t="shared" si="32"/>
        <v>Utbildning och universitetsforskning</v>
      </c>
      <c r="I318" t="str">
        <f t="shared" si="33"/>
        <v>2 Universitet och högskolor</v>
      </c>
      <c r="K318" t="str">
        <f t="shared" si="34"/>
        <v>Högskolan i Gävle: Utbildning på grundnivå och avancerad nivå</v>
      </c>
      <c r="L318">
        <f t="shared" si="36"/>
        <v>50.717082533589249</v>
      </c>
      <c r="M318">
        <f t="shared" si="35"/>
        <v>4.2264235444657707</v>
      </c>
    </row>
    <row r="319" spans="1:13" hidden="1" x14ac:dyDescent="0.35">
      <c r="A319" t="s">
        <v>1544</v>
      </c>
      <c r="B319" s="95" t="s">
        <v>4</v>
      </c>
      <c r="C319" s="95" t="s">
        <v>1045</v>
      </c>
      <c r="D319" s="96">
        <v>117807</v>
      </c>
      <c r="E319" s="107">
        <f t="shared" si="30"/>
        <v>16</v>
      </c>
      <c r="F319">
        <f t="shared" si="31"/>
        <v>44</v>
      </c>
      <c r="H319" t="str">
        <f t="shared" si="32"/>
        <v>Utbildning och universitetsforskning</v>
      </c>
      <c r="I319" t="str">
        <f t="shared" si="33"/>
        <v>2 Universitet och högskolor</v>
      </c>
      <c r="K319" t="str">
        <f t="shared" si="34"/>
        <v>Högskolan i Gävle: Forskning och utbildning på forskarnivå</v>
      </c>
      <c r="L319">
        <f t="shared" si="36"/>
        <v>11.305854126679463</v>
      </c>
      <c r="M319">
        <f t="shared" si="35"/>
        <v>0.94215451055662192</v>
      </c>
    </row>
    <row r="320" spans="1:13" hidden="1" x14ac:dyDescent="0.35">
      <c r="A320" t="s">
        <v>1544</v>
      </c>
      <c r="B320" s="95" t="s">
        <v>4</v>
      </c>
      <c r="C320" s="95" t="s">
        <v>1046</v>
      </c>
      <c r="D320" s="96">
        <v>461501</v>
      </c>
      <c r="E320" s="107">
        <f t="shared" si="30"/>
        <v>16</v>
      </c>
      <c r="F320">
        <f t="shared" si="31"/>
        <v>45</v>
      </c>
      <c r="H320" t="str">
        <f t="shared" si="32"/>
        <v>Utbildning och universitetsforskning</v>
      </c>
      <c r="I320" t="str">
        <f t="shared" si="33"/>
        <v>2 Universitet och högskolor</v>
      </c>
      <c r="K320" t="str">
        <f t="shared" si="34"/>
        <v>Högskolan i Halmstad: Utbildning på grundnivå och avancerad nivå</v>
      </c>
      <c r="L320">
        <f t="shared" si="36"/>
        <v>44.289923224568135</v>
      </c>
      <c r="M320">
        <f t="shared" si="35"/>
        <v>3.6908269353806777</v>
      </c>
    </row>
    <row r="321" spans="1:13" hidden="1" x14ac:dyDescent="0.35">
      <c r="A321" t="s">
        <v>1544</v>
      </c>
      <c r="B321" s="95" t="s">
        <v>4</v>
      </c>
      <c r="C321" s="95" t="s">
        <v>1047</v>
      </c>
      <c r="D321" s="96">
        <v>104587</v>
      </c>
      <c r="E321" s="107">
        <f t="shared" si="30"/>
        <v>16</v>
      </c>
      <c r="F321">
        <f t="shared" si="31"/>
        <v>46</v>
      </c>
      <c r="H321" t="str">
        <f t="shared" si="32"/>
        <v>Utbildning och universitetsforskning</v>
      </c>
      <c r="I321" t="str">
        <f t="shared" si="33"/>
        <v>2 Universitet och högskolor</v>
      </c>
      <c r="K321" t="str">
        <f t="shared" si="34"/>
        <v>Högskolan i Halmstad: Forskning och utbildning på forskarnivå</v>
      </c>
      <c r="L321">
        <f t="shared" si="36"/>
        <v>10.037140115163147</v>
      </c>
      <c r="M321">
        <f t="shared" si="35"/>
        <v>0.83642834293026225</v>
      </c>
    </row>
    <row r="322" spans="1:13" hidden="1" x14ac:dyDescent="0.35">
      <c r="A322" t="s">
        <v>1544</v>
      </c>
      <c r="B322" s="95" t="s">
        <v>4</v>
      </c>
      <c r="C322" s="95" t="s">
        <v>1048</v>
      </c>
      <c r="D322" s="96">
        <v>456061</v>
      </c>
      <c r="E322" s="107">
        <f t="shared" si="30"/>
        <v>16</v>
      </c>
      <c r="F322">
        <f t="shared" si="31"/>
        <v>47</v>
      </c>
      <c r="H322" t="str">
        <f t="shared" si="32"/>
        <v>Utbildning och universitetsforskning</v>
      </c>
      <c r="I322" t="str">
        <f t="shared" si="33"/>
        <v>2 Universitet och högskolor</v>
      </c>
      <c r="K322" t="str">
        <f t="shared" si="34"/>
        <v>Högskolan Kristianstad: Utbildning på grundnivå och avancerad nivå</v>
      </c>
      <c r="L322">
        <f t="shared" si="36"/>
        <v>43.767850287907869</v>
      </c>
      <c r="M322">
        <f t="shared" si="35"/>
        <v>3.6473208573256559</v>
      </c>
    </row>
    <row r="323" spans="1:13" hidden="1" x14ac:dyDescent="0.35">
      <c r="A323" t="s">
        <v>1544</v>
      </c>
      <c r="B323" s="95" t="s">
        <v>4</v>
      </c>
      <c r="C323" s="95" t="s">
        <v>1049</v>
      </c>
      <c r="D323" s="96">
        <v>100773</v>
      </c>
      <c r="E323" s="107">
        <f t="shared" si="30"/>
        <v>16</v>
      </c>
      <c r="F323">
        <f t="shared" si="31"/>
        <v>48</v>
      </c>
      <c r="H323" t="str">
        <f t="shared" si="32"/>
        <v>Utbildning och universitetsforskning</v>
      </c>
      <c r="I323" t="str">
        <f t="shared" si="33"/>
        <v>2 Universitet och högskolor</v>
      </c>
      <c r="K323" t="str">
        <f t="shared" si="34"/>
        <v>Högskolan Kristianstad: Forskning och utbildning på forskarnivå</v>
      </c>
      <c r="L323">
        <f t="shared" si="36"/>
        <v>9.6711132437619955</v>
      </c>
      <c r="M323">
        <f t="shared" si="35"/>
        <v>0.80592610364683293</v>
      </c>
    </row>
    <row r="324" spans="1:13" hidden="1" x14ac:dyDescent="0.35">
      <c r="A324" t="s">
        <v>1544</v>
      </c>
      <c r="B324" s="95" t="s">
        <v>4</v>
      </c>
      <c r="C324" s="95" t="s">
        <v>1050</v>
      </c>
      <c r="D324" s="96">
        <v>353644</v>
      </c>
      <c r="E324" s="107">
        <f t="shared" si="30"/>
        <v>16</v>
      </c>
      <c r="F324">
        <f t="shared" si="31"/>
        <v>49</v>
      </c>
      <c r="H324" t="str">
        <f t="shared" si="32"/>
        <v>Utbildning och universitetsforskning</v>
      </c>
      <c r="I324" t="str">
        <f t="shared" si="33"/>
        <v>2 Universitet och högskolor</v>
      </c>
      <c r="K324" t="str">
        <f t="shared" si="34"/>
        <v>Högskolan i Skövde: Utbildning på grundnivå och avancerad nivå</v>
      </c>
      <c r="L324">
        <f t="shared" si="36"/>
        <v>33.938963531669863</v>
      </c>
      <c r="M324">
        <f t="shared" si="35"/>
        <v>2.8282469609724887</v>
      </c>
    </row>
    <row r="325" spans="1:13" hidden="1" x14ac:dyDescent="0.35">
      <c r="A325" t="s">
        <v>1544</v>
      </c>
      <c r="B325" s="95" t="s">
        <v>4</v>
      </c>
      <c r="C325" s="95" t="s">
        <v>1051</v>
      </c>
      <c r="D325" s="96">
        <v>67509</v>
      </c>
      <c r="E325" s="107">
        <f t="shared" si="30"/>
        <v>16</v>
      </c>
      <c r="F325">
        <f t="shared" si="31"/>
        <v>50</v>
      </c>
      <c r="H325" t="str">
        <f t="shared" si="32"/>
        <v>Utbildning och universitetsforskning</v>
      </c>
      <c r="I325" t="str">
        <f t="shared" si="33"/>
        <v>2 Universitet och högskolor</v>
      </c>
      <c r="K325" t="str">
        <f t="shared" si="34"/>
        <v>Högskolan i Skövde: Forskning och utbildning på forskarnivå</v>
      </c>
      <c r="L325">
        <f t="shared" si="36"/>
        <v>6.4787907869481769</v>
      </c>
      <c r="M325">
        <f t="shared" si="35"/>
        <v>0.53989923224568137</v>
      </c>
    </row>
    <row r="326" spans="1:13" hidden="1" x14ac:dyDescent="0.35">
      <c r="A326" t="s">
        <v>1544</v>
      </c>
      <c r="B326" s="95" t="s">
        <v>4</v>
      </c>
      <c r="C326" s="95" t="s">
        <v>1052</v>
      </c>
      <c r="D326" s="96">
        <v>425654</v>
      </c>
      <c r="E326" s="107">
        <f t="shared" si="30"/>
        <v>16</v>
      </c>
      <c r="F326">
        <f t="shared" si="31"/>
        <v>51</v>
      </c>
      <c r="H326" t="str">
        <f t="shared" si="32"/>
        <v>Utbildning och universitetsforskning</v>
      </c>
      <c r="I326" t="str">
        <f t="shared" si="33"/>
        <v>2 Universitet och högskolor</v>
      </c>
      <c r="K326" t="str">
        <f t="shared" si="34"/>
        <v>Högskolan Väst: Utbildning på grundnivå och avancerad nivå</v>
      </c>
      <c r="L326">
        <f t="shared" si="36"/>
        <v>40.849712092130517</v>
      </c>
      <c r="M326">
        <f t="shared" si="35"/>
        <v>3.4041426743442096</v>
      </c>
    </row>
    <row r="327" spans="1:13" hidden="1" x14ac:dyDescent="0.35">
      <c r="A327" t="s">
        <v>1544</v>
      </c>
      <c r="B327" s="95" t="s">
        <v>4</v>
      </c>
      <c r="C327" s="95" t="s">
        <v>1053</v>
      </c>
      <c r="D327" s="96">
        <v>94996</v>
      </c>
      <c r="E327" s="107">
        <f t="shared" si="30"/>
        <v>16</v>
      </c>
      <c r="F327">
        <f t="shared" si="31"/>
        <v>52</v>
      </c>
      <c r="H327" t="str">
        <f t="shared" si="32"/>
        <v>Utbildning och universitetsforskning</v>
      </c>
      <c r="I327" t="str">
        <f t="shared" si="33"/>
        <v>2 Universitet och högskolor</v>
      </c>
      <c r="K327" t="str">
        <f t="shared" si="34"/>
        <v>Högskolan Väst: Forskning och utbildning på forskarnivå</v>
      </c>
      <c r="L327">
        <f t="shared" si="36"/>
        <v>9.1166986564299428</v>
      </c>
      <c r="M327">
        <f t="shared" si="35"/>
        <v>0.7597248880358286</v>
      </c>
    </row>
    <row r="328" spans="1:13" hidden="1" x14ac:dyDescent="0.35">
      <c r="A328" t="s">
        <v>1544</v>
      </c>
      <c r="B328" s="95" t="s">
        <v>4</v>
      </c>
      <c r="C328" s="95" t="s">
        <v>1054</v>
      </c>
      <c r="D328" s="96">
        <v>182851</v>
      </c>
      <c r="E328" s="107">
        <f t="shared" si="30"/>
        <v>16</v>
      </c>
      <c r="F328">
        <f t="shared" si="31"/>
        <v>53</v>
      </c>
      <c r="H328" t="str">
        <f t="shared" si="32"/>
        <v>Utbildning och universitetsforskning</v>
      </c>
      <c r="I328" t="str">
        <f t="shared" si="33"/>
        <v>2 Universitet och högskolor</v>
      </c>
      <c r="K328" t="str">
        <f t="shared" si="34"/>
        <v>Konstfack: Utbildning på grundnivå och avancerad nivå</v>
      </c>
      <c r="L328">
        <f t="shared" si="36"/>
        <v>17.548080614203457</v>
      </c>
      <c r="M328">
        <f t="shared" si="35"/>
        <v>1.4623400511836213</v>
      </c>
    </row>
    <row r="329" spans="1:13" hidden="1" x14ac:dyDescent="0.35">
      <c r="A329" t="s">
        <v>1544</v>
      </c>
      <c r="B329" s="95" t="s">
        <v>4</v>
      </c>
      <c r="C329" s="95" t="s">
        <v>1055</v>
      </c>
      <c r="D329" s="96">
        <v>22530</v>
      </c>
      <c r="E329" s="107">
        <f t="shared" si="30"/>
        <v>16</v>
      </c>
      <c r="F329">
        <f t="shared" si="31"/>
        <v>54</v>
      </c>
      <c r="H329" t="str">
        <f t="shared" si="32"/>
        <v>Utbildning och universitetsforskning</v>
      </c>
      <c r="I329" t="str">
        <f t="shared" si="33"/>
        <v>2 Universitet och högskolor</v>
      </c>
      <c r="K329" t="str">
        <f t="shared" si="34"/>
        <v>Konstfack: Konstnärlig forskning och utbildning på forskarnivå</v>
      </c>
      <c r="L329">
        <f t="shared" si="36"/>
        <v>2.1621880998080614</v>
      </c>
      <c r="M329">
        <f t="shared" si="35"/>
        <v>0.18018234165067179</v>
      </c>
    </row>
    <row r="330" spans="1:13" hidden="1" x14ac:dyDescent="0.35">
      <c r="A330" t="s">
        <v>1544</v>
      </c>
      <c r="B330" s="95" t="s">
        <v>4</v>
      </c>
      <c r="C330" s="95" t="s">
        <v>1056</v>
      </c>
      <c r="D330" s="96">
        <v>70663</v>
      </c>
      <c r="E330" s="107">
        <f t="shared" si="30"/>
        <v>16</v>
      </c>
      <c r="F330">
        <f t="shared" si="31"/>
        <v>55</v>
      </c>
      <c r="H330" t="str">
        <f t="shared" si="32"/>
        <v>Utbildning och universitetsforskning</v>
      </c>
      <c r="I330" t="str">
        <f t="shared" si="33"/>
        <v>2 Universitet och högskolor</v>
      </c>
      <c r="K330" t="str">
        <f t="shared" si="34"/>
        <v>Kungl. Konsthögskolan: Utbildning på grundnivå och avancerad nivå</v>
      </c>
      <c r="L330">
        <f t="shared" si="36"/>
        <v>6.7814779270633396</v>
      </c>
      <c r="M330">
        <f t="shared" si="35"/>
        <v>0.56512316058861167</v>
      </c>
    </row>
    <row r="331" spans="1:13" hidden="1" x14ac:dyDescent="0.35">
      <c r="A331" t="s">
        <v>1544</v>
      </c>
      <c r="B331" s="95" t="s">
        <v>4</v>
      </c>
      <c r="C331" s="95" t="s">
        <v>1057</v>
      </c>
      <c r="D331" s="96">
        <v>13217</v>
      </c>
      <c r="E331" s="107">
        <f t="shared" ref="E331:E394" si="37">IF(B331="",E330,B331)</f>
        <v>16</v>
      </c>
      <c r="F331">
        <f t="shared" ref="F331:F394" si="38">IFERROR(LEFT(C331,FIND(" ",C331)-1)*1,"")</f>
        <v>56</v>
      </c>
      <c r="H331" t="str">
        <f t="shared" ref="H331:H394" si="39">IF(B331="",H330,C331)</f>
        <v>Utbildning och universitetsforskning</v>
      </c>
      <c r="I331" t="str">
        <f t="shared" ref="I331:I394" si="40">IF(B331="",IF(G331="Sum",C331,IF(I330="",H331,I330)),"")</f>
        <v>2 Universitet och högskolor</v>
      </c>
      <c r="K331" t="str">
        <f t="shared" ref="K331:K394" si="41">IFERROR(RIGHT(C331,LEN(C331)-FIND(" ",C331)),"")</f>
        <v>Kungl. Konsthögskolan: Konstnärlig forskning och utbildning på forskarnivå</v>
      </c>
      <c r="L331">
        <f t="shared" si="36"/>
        <v>1.2684261036468329</v>
      </c>
      <c r="M331">
        <f t="shared" ref="M331:M394" si="42">L331/12</f>
        <v>0.10570217530390275</v>
      </c>
    </row>
    <row r="332" spans="1:13" hidden="1" x14ac:dyDescent="0.35">
      <c r="A332" t="s">
        <v>1544</v>
      </c>
      <c r="B332" s="95" t="s">
        <v>4</v>
      </c>
      <c r="C332" s="95" t="s">
        <v>1058</v>
      </c>
      <c r="D332" s="96">
        <v>147358</v>
      </c>
      <c r="E332" s="107">
        <f t="shared" si="37"/>
        <v>16</v>
      </c>
      <c r="F332">
        <f t="shared" si="38"/>
        <v>57</v>
      </c>
      <c r="H332" t="str">
        <f t="shared" si="39"/>
        <v>Utbildning och universitetsforskning</v>
      </c>
      <c r="I332" t="str">
        <f t="shared" si="40"/>
        <v>2 Universitet och högskolor</v>
      </c>
      <c r="K332" t="str">
        <f t="shared" si="41"/>
        <v>Kungl. Musikhögskolan i Stockholm: Utbildning på grundnivå och avancerad nivå</v>
      </c>
      <c r="L332">
        <f t="shared" si="36"/>
        <v>14.141842610364684</v>
      </c>
      <c r="M332">
        <f t="shared" si="42"/>
        <v>1.178486884197057</v>
      </c>
    </row>
    <row r="333" spans="1:13" hidden="1" x14ac:dyDescent="0.35">
      <c r="A333" t="s">
        <v>1544</v>
      </c>
      <c r="B333" s="95" t="s">
        <v>4</v>
      </c>
      <c r="C333" s="95" t="s">
        <v>1059</v>
      </c>
      <c r="D333" s="96">
        <v>22667</v>
      </c>
      <c r="E333" s="107">
        <f t="shared" si="37"/>
        <v>16</v>
      </c>
      <c r="F333">
        <f t="shared" si="38"/>
        <v>58</v>
      </c>
      <c r="H333" t="str">
        <f t="shared" si="39"/>
        <v>Utbildning och universitetsforskning</v>
      </c>
      <c r="I333" t="str">
        <f t="shared" si="40"/>
        <v>2 Universitet och högskolor</v>
      </c>
      <c r="K333" t="str">
        <f t="shared" si="41"/>
        <v>Kungl. Musikhögskolan i Stockholm: Konstnärlig forskning och utbildning på forskarnivå</v>
      </c>
      <c r="L333">
        <f t="shared" ref="L333:L396" si="43">D333/IF(A333=$K$3,$L$3,$L$4)</f>
        <v>2.1753358925143953</v>
      </c>
      <c r="M333">
        <f t="shared" si="42"/>
        <v>0.18127799104286627</v>
      </c>
    </row>
    <row r="334" spans="1:13" hidden="1" x14ac:dyDescent="0.35">
      <c r="A334" t="s">
        <v>1544</v>
      </c>
      <c r="B334" s="95" t="s">
        <v>4</v>
      </c>
      <c r="C334" s="95" t="s">
        <v>1060</v>
      </c>
      <c r="D334" s="96">
        <v>480644</v>
      </c>
      <c r="E334" s="107">
        <f t="shared" si="37"/>
        <v>16</v>
      </c>
      <c r="F334">
        <f t="shared" si="38"/>
        <v>59</v>
      </c>
      <c r="H334" t="str">
        <f t="shared" si="39"/>
        <v>Utbildning och universitetsforskning</v>
      </c>
      <c r="I334" t="str">
        <f t="shared" si="40"/>
        <v>2 Universitet och högskolor</v>
      </c>
      <c r="K334" t="str">
        <f t="shared" si="41"/>
        <v>Södertörns högskola: Utbildning på grundnivå och avancerad nivå</v>
      </c>
      <c r="L334">
        <f t="shared" si="43"/>
        <v>46.127063339731286</v>
      </c>
      <c r="M334">
        <f t="shared" si="42"/>
        <v>3.8439219449776072</v>
      </c>
    </row>
    <row r="335" spans="1:13" hidden="1" x14ac:dyDescent="0.35">
      <c r="A335" t="s">
        <v>1544</v>
      </c>
      <c r="B335" s="95" t="s">
        <v>4</v>
      </c>
      <c r="C335" s="95" t="s">
        <v>1061</v>
      </c>
      <c r="D335" s="96">
        <v>127207</v>
      </c>
      <c r="E335" s="107">
        <f t="shared" si="37"/>
        <v>16</v>
      </c>
      <c r="F335">
        <f t="shared" si="38"/>
        <v>60</v>
      </c>
      <c r="H335" t="str">
        <f t="shared" si="39"/>
        <v>Utbildning och universitetsforskning</v>
      </c>
      <c r="I335" t="str">
        <f t="shared" si="40"/>
        <v>2 Universitet och högskolor</v>
      </c>
      <c r="K335" t="str">
        <f t="shared" si="41"/>
        <v>Södertörns högskola: Forskning och utbildning på forskarnivå</v>
      </c>
      <c r="L335">
        <f t="shared" si="43"/>
        <v>12.207965451055662</v>
      </c>
      <c r="M335">
        <f t="shared" si="42"/>
        <v>1.0173304542546384</v>
      </c>
    </row>
    <row r="336" spans="1:13" hidden="1" x14ac:dyDescent="0.35">
      <c r="A336" t="s">
        <v>1544</v>
      </c>
      <c r="B336" s="95" t="s">
        <v>4</v>
      </c>
      <c r="C336" s="95" t="s">
        <v>1062</v>
      </c>
      <c r="D336" s="96">
        <v>39680</v>
      </c>
      <c r="E336" s="107">
        <f t="shared" si="37"/>
        <v>16</v>
      </c>
      <c r="F336">
        <f t="shared" si="38"/>
        <v>61</v>
      </c>
      <c r="H336" t="str">
        <f t="shared" si="39"/>
        <v>Utbildning och universitetsforskning</v>
      </c>
      <c r="I336" t="str">
        <f t="shared" si="40"/>
        <v>2 Universitet och högskolor</v>
      </c>
      <c r="K336" t="str">
        <f t="shared" si="41"/>
        <v>Försvarshögskolan: Utbildning på grundnivå och avancerad nivå</v>
      </c>
      <c r="L336">
        <f t="shared" si="43"/>
        <v>3.8080614203454894</v>
      </c>
      <c r="M336">
        <f t="shared" si="42"/>
        <v>0.31733845169545744</v>
      </c>
    </row>
    <row r="337" spans="1:13" hidden="1" x14ac:dyDescent="0.35">
      <c r="A337" t="s">
        <v>1544</v>
      </c>
      <c r="B337" s="95" t="s">
        <v>4</v>
      </c>
      <c r="C337" s="95" t="s">
        <v>1063</v>
      </c>
      <c r="D337" s="96">
        <v>39611</v>
      </c>
      <c r="E337" s="107">
        <f t="shared" si="37"/>
        <v>16</v>
      </c>
      <c r="F337">
        <f t="shared" si="38"/>
        <v>62</v>
      </c>
      <c r="H337" t="str">
        <f t="shared" si="39"/>
        <v>Utbildning och universitetsforskning</v>
      </c>
      <c r="I337" t="str">
        <f t="shared" si="40"/>
        <v>2 Universitet och högskolor</v>
      </c>
      <c r="K337" t="str">
        <f t="shared" si="41"/>
        <v>Försvarshögskolan: Forskning och utbildning på forskarnivå</v>
      </c>
      <c r="L337">
        <f t="shared" si="43"/>
        <v>3.8014395393474087</v>
      </c>
      <c r="M337">
        <f t="shared" si="42"/>
        <v>0.31678662827895071</v>
      </c>
    </row>
    <row r="338" spans="1:13" hidden="1" x14ac:dyDescent="0.35">
      <c r="A338" t="s">
        <v>1544</v>
      </c>
      <c r="B338" s="95" t="s">
        <v>4</v>
      </c>
      <c r="C338" s="95" t="s">
        <v>1064</v>
      </c>
      <c r="D338" s="96">
        <v>3848585</v>
      </c>
      <c r="E338" s="107">
        <f t="shared" si="37"/>
        <v>16</v>
      </c>
      <c r="F338">
        <f t="shared" si="38"/>
        <v>63</v>
      </c>
      <c r="H338" t="str">
        <f t="shared" si="39"/>
        <v>Utbildning och universitetsforskning</v>
      </c>
      <c r="I338" t="str">
        <f t="shared" si="40"/>
        <v>2 Universitet och högskolor</v>
      </c>
      <c r="K338" t="str">
        <f t="shared" si="41"/>
        <v>Enskilda utbildningsanordnare på högskoleområdet</v>
      </c>
      <c r="L338">
        <f t="shared" si="43"/>
        <v>369.34596928982728</v>
      </c>
      <c r="M338">
        <f t="shared" si="42"/>
        <v>30.778830774152272</v>
      </c>
    </row>
    <row r="339" spans="1:13" hidden="1" x14ac:dyDescent="0.35">
      <c r="A339" t="s">
        <v>1544</v>
      </c>
      <c r="B339" s="95" t="s">
        <v>4</v>
      </c>
      <c r="C339" s="95" t="s">
        <v>1065</v>
      </c>
      <c r="D339" s="96">
        <v>1003999</v>
      </c>
      <c r="E339" s="107">
        <f t="shared" si="37"/>
        <v>16</v>
      </c>
      <c r="F339">
        <f t="shared" si="38"/>
        <v>64</v>
      </c>
      <c r="H339" t="str">
        <f t="shared" si="39"/>
        <v>Utbildning och universitetsforskning</v>
      </c>
      <c r="I339" t="str">
        <f t="shared" si="40"/>
        <v>2 Universitet och högskolor</v>
      </c>
      <c r="K339" t="str">
        <f t="shared" si="41"/>
        <v>Särskilda utgifter inom universitet och högskolor</v>
      </c>
      <c r="L339">
        <f t="shared" si="43"/>
        <v>96.353071017274473</v>
      </c>
      <c r="M339">
        <f t="shared" si="42"/>
        <v>8.0294225847728722</v>
      </c>
    </row>
    <row r="340" spans="1:13" hidden="1" x14ac:dyDescent="0.35">
      <c r="A340" t="s">
        <v>1544</v>
      </c>
      <c r="B340" s="95" t="s">
        <v>4</v>
      </c>
      <c r="C340" s="95" t="s">
        <v>1066</v>
      </c>
      <c r="D340" s="96">
        <v>578029</v>
      </c>
      <c r="E340" s="107">
        <f t="shared" si="37"/>
        <v>16</v>
      </c>
      <c r="F340">
        <f t="shared" si="38"/>
        <v>65</v>
      </c>
      <c r="H340" t="str">
        <f t="shared" si="39"/>
        <v>Utbildning och universitetsforskning</v>
      </c>
      <c r="I340" t="str">
        <f t="shared" si="40"/>
        <v>2 Universitet och högskolor</v>
      </c>
      <c r="K340" t="str">
        <f t="shared" si="41"/>
        <v>Särskilda medel till universitet och högskolor</v>
      </c>
      <c r="L340">
        <f t="shared" si="43"/>
        <v>55.473032629558539</v>
      </c>
      <c r="M340">
        <f t="shared" si="42"/>
        <v>4.6227527191298785</v>
      </c>
    </row>
    <row r="341" spans="1:13" hidden="1" x14ac:dyDescent="0.35">
      <c r="A341" t="s">
        <v>1544</v>
      </c>
      <c r="B341" s="95" t="s">
        <v>4</v>
      </c>
      <c r="C341" s="95" t="s">
        <v>1067</v>
      </c>
      <c r="D341" s="96">
        <v>2815236</v>
      </c>
      <c r="E341" s="107">
        <f t="shared" si="37"/>
        <v>16</v>
      </c>
      <c r="F341">
        <f t="shared" si="38"/>
        <v>66</v>
      </c>
      <c r="H341" t="str">
        <f t="shared" si="39"/>
        <v>Utbildning och universitetsforskning</v>
      </c>
      <c r="I341" t="str">
        <f t="shared" si="40"/>
        <v>2 Universitet och högskolor</v>
      </c>
      <c r="K341" t="str">
        <f t="shared" si="41"/>
        <v>Ersättningar för klinisk utbildning och forskning</v>
      </c>
      <c r="L341">
        <f t="shared" si="43"/>
        <v>270.17619961612286</v>
      </c>
      <c r="M341">
        <f t="shared" si="42"/>
        <v>22.51468330134357</v>
      </c>
    </row>
    <row r="342" spans="1:13" hidden="1" x14ac:dyDescent="0.35">
      <c r="A342" t="s">
        <v>1544</v>
      </c>
      <c r="B342" s="95" t="s">
        <v>4</v>
      </c>
      <c r="C342" s="95" t="s">
        <v>1068</v>
      </c>
      <c r="D342" s="96">
        <v>67780</v>
      </c>
      <c r="E342" s="107">
        <f t="shared" si="37"/>
        <v>16</v>
      </c>
      <c r="F342">
        <f t="shared" si="38"/>
        <v>67</v>
      </c>
      <c r="H342" t="str">
        <f t="shared" si="39"/>
        <v>Utbildning och universitetsforskning</v>
      </c>
      <c r="I342" t="str">
        <f t="shared" si="40"/>
        <v>2 Universitet och högskolor</v>
      </c>
      <c r="K342" t="str">
        <f t="shared" si="41"/>
        <v>Särskilda bidrag inom högskoleområdet</v>
      </c>
      <c r="L342">
        <f t="shared" si="43"/>
        <v>6.5047984644913628</v>
      </c>
      <c r="M342">
        <f t="shared" si="42"/>
        <v>0.54206653870761357</v>
      </c>
    </row>
    <row r="343" spans="1:13" hidden="1" x14ac:dyDescent="0.35">
      <c r="A343" t="s">
        <v>1544</v>
      </c>
      <c r="B343" s="93" t="s">
        <v>4</v>
      </c>
      <c r="C343" s="93" t="s">
        <v>1069</v>
      </c>
      <c r="D343" s="94">
        <v>10117495</v>
      </c>
      <c r="E343" s="107">
        <f t="shared" si="37"/>
        <v>16</v>
      </c>
      <c r="F343">
        <f t="shared" si="38"/>
        <v>3</v>
      </c>
      <c r="G343" t="s">
        <v>1536</v>
      </c>
      <c r="H343" t="str">
        <f t="shared" si="39"/>
        <v>Utbildning och universitetsforskning</v>
      </c>
      <c r="I343" t="str">
        <f t="shared" si="40"/>
        <v>3 Forskning</v>
      </c>
      <c r="K343" t="str">
        <f t="shared" si="41"/>
        <v>Forskning</v>
      </c>
      <c r="L343">
        <f t="shared" si="43"/>
        <v>970.9688099808061</v>
      </c>
      <c r="M343">
        <f t="shared" si="42"/>
        <v>80.914067498400513</v>
      </c>
    </row>
    <row r="344" spans="1:13" hidden="1" x14ac:dyDescent="0.35">
      <c r="A344" t="s">
        <v>1544</v>
      </c>
      <c r="B344" s="95" t="s">
        <v>4</v>
      </c>
      <c r="C344" s="95" t="s">
        <v>1070</v>
      </c>
      <c r="D344" s="96">
        <v>7380846</v>
      </c>
      <c r="E344" s="107">
        <f t="shared" si="37"/>
        <v>16</v>
      </c>
      <c r="F344">
        <f t="shared" si="38"/>
        <v>1</v>
      </c>
      <c r="H344" t="str">
        <f t="shared" si="39"/>
        <v>Utbildning och universitetsforskning</v>
      </c>
      <c r="I344" t="str">
        <f t="shared" si="40"/>
        <v>3 Forskning</v>
      </c>
      <c r="K344" t="str">
        <f t="shared" si="41"/>
        <v>Vetenskapsrådet: Forskning och forskningsinformation</v>
      </c>
      <c r="L344">
        <f t="shared" si="43"/>
        <v>708.33454894433783</v>
      </c>
      <c r="M344">
        <f t="shared" si="42"/>
        <v>59.027879078694816</v>
      </c>
    </row>
    <row r="345" spans="1:13" hidden="1" x14ac:dyDescent="0.35">
      <c r="A345" t="s">
        <v>1544</v>
      </c>
      <c r="B345" s="95" t="s">
        <v>4</v>
      </c>
      <c r="C345" s="95" t="s">
        <v>1071</v>
      </c>
      <c r="D345" s="96">
        <v>420061</v>
      </c>
      <c r="E345" s="107">
        <f t="shared" si="37"/>
        <v>16</v>
      </c>
      <c r="F345">
        <f t="shared" si="38"/>
        <v>2</v>
      </c>
      <c r="H345" t="str">
        <f t="shared" si="39"/>
        <v>Utbildning och universitetsforskning</v>
      </c>
      <c r="I345" t="str">
        <f t="shared" si="40"/>
        <v>3 Forskning</v>
      </c>
      <c r="K345" t="str">
        <f t="shared" si="41"/>
        <v>Vetenskapsrådet: Avgifter till internationella organisationer</v>
      </c>
      <c r="L345">
        <f t="shared" si="43"/>
        <v>40.312955854126677</v>
      </c>
      <c r="M345">
        <f t="shared" si="42"/>
        <v>3.3594129878438896</v>
      </c>
    </row>
    <row r="346" spans="1:13" hidden="1" x14ac:dyDescent="0.35">
      <c r="A346" t="s">
        <v>1544</v>
      </c>
      <c r="B346" s="95" t="s">
        <v>4</v>
      </c>
      <c r="C346" s="95" t="s">
        <v>1072</v>
      </c>
      <c r="D346" s="96">
        <v>197631</v>
      </c>
      <c r="E346" s="107">
        <f t="shared" si="37"/>
        <v>16</v>
      </c>
      <c r="F346">
        <f t="shared" si="38"/>
        <v>3</v>
      </c>
      <c r="H346" t="str">
        <f t="shared" si="39"/>
        <v>Utbildning och universitetsforskning</v>
      </c>
      <c r="I346" t="str">
        <f t="shared" si="40"/>
        <v>3 Forskning</v>
      </c>
      <c r="K346" t="str">
        <f t="shared" si="41"/>
        <v>Vetenskapsrådet: Förvaltning</v>
      </c>
      <c r="L346">
        <f t="shared" si="43"/>
        <v>18.966506717850287</v>
      </c>
      <c r="M346">
        <f t="shared" si="42"/>
        <v>1.580542226487524</v>
      </c>
    </row>
    <row r="347" spans="1:13" hidden="1" x14ac:dyDescent="0.35">
      <c r="A347" t="s">
        <v>1544</v>
      </c>
      <c r="B347" s="95" t="s">
        <v>4</v>
      </c>
      <c r="C347" s="95" t="s">
        <v>1073</v>
      </c>
      <c r="D347" s="96">
        <v>1297356</v>
      </c>
      <c r="E347" s="107">
        <f t="shared" si="37"/>
        <v>16</v>
      </c>
      <c r="F347">
        <f t="shared" si="38"/>
        <v>4</v>
      </c>
      <c r="H347" t="str">
        <f t="shared" si="39"/>
        <v>Utbildning och universitetsforskning</v>
      </c>
      <c r="I347" t="str">
        <f t="shared" si="40"/>
        <v>3 Forskning</v>
      </c>
      <c r="K347" t="str">
        <f t="shared" si="41"/>
        <v>Rymdforskning och rymdverksamhet</v>
      </c>
      <c r="L347">
        <f t="shared" si="43"/>
        <v>124.5063339731286</v>
      </c>
      <c r="M347">
        <f t="shared" si="42"/>
        <v>10.37552783109405</v>
      </c>
    </row>
    <row r="348" spans="1:13" hidden="1" x14ac:dyDescent="0.35">
      <c r="A348" t="s">
        <v>1544</v>
      </c>
      <c r="B348" s="95" t="s">
        <v>4</v>
      </c>
      <c r="C348" s="95" t="s">
        <v>1074</v>
      </c>
      <c r="D348" s="96">
        <v>46759</v>
      </c>
      <c r="E348" s="107">
        <f t="shared" si="37"/>
        <v>16</v>
      </c>
      <c r="F348">
        <f t="shared" si="38"/>
        <v>5</v>
      </c>
      <c r="H348" t="str">
        <f t="shared" si="39"/>
        <v>Utbildning och universitetsforskning</v>
      </c>
      <c r="I348" t="str">
        <f t="shared" si="40"/>
        <v>3 Forskning</v>
      </c>
      <c r="K348" t="str">
        <f t="shared" si="41"/>
        <v>Rymdstyrelsen: Förvaltning</v>
      </c>
      <c r="L348">
        <f t="shared" si="43"/>
        <v>4.4874280230326296</v>
      </c>
      <c r="M348">
        <f t="shared" si="42"/>
        <v>0.37395233525271915</v>
      </c>
    </row>
    <row r="349" spans="1:13" hidden="1" x14ac:dyDescent="0.35">
      <c r="A349" t="s">
        <v>1544</v>
      </c>
      <c r="B349" s="95" t="s">
        <v>4</v>
      </c>
      <c r="C349" s="95" t="s">
        <v>1075</v>
      </c>
      <c r="D349" s="96">
        <v>63310</v>
      </c>
      <c r="E349" s="107">
        <f t="shared" si="37"/>
        <v>16</v>
      </c>
      <c r="F349">
        <f t="shared" si="38"/>
        <v>6</v>
      </c>
      <c r="H349" t="str">
        <f t="shared" si="39"/>
        <v>Utbildning och universitetsforskning</v>
      </c>
      <c r="I349" t="str">
        <f t="shared" si="40"/>
        <v>3 Forskning</v>
      </c>
      <c r="K349" t="str">
        <f t="shared" si="41"/>
        <v>Institutet för rymdfysik</v>
      </c>
      <c r="L349">
        <f t="shared" si="43"/>
        <v>6.0758157389635317</v>
      </c>
      <c r="M349">
        <f t="shared" si="42"/>
        <v>0.50631797824696101</v>
      </c>
    </row>
    <row r="350" spans="1:13" hidden="1" x14ac:dyDescent="0.35">
      <c r="A350" t="s">
        <v>1544</v>
      </c>
      <c r="B350" s="95" t="s">
        <v>4</v>
      </c>
      <c r="C350" s="95" t="s">
        <v>1502</v>
      </c>
      <c r="D350" s="96">
        <v>435537</v>
      </c>
      <c r="E350" s="107">
        <f t="shared" si="37"/>
        <v>16</v>
      </c>
      <c r="F350">
        <f t="shared" si="38"/>
        <v>7</v>
      </c>
      <c r="H350" t="str">
        <f t="shared" si="39"/>
        <v>Utbildning och universitetsforskning</v>
      </c>
      <c r="I350" t="str">
        <f t="shared" si="40"/>
        <v>3 Forskning</v>
      </c>
      <c r="K350" t="str">
        <f t="shared" si="41"/>
        <v>Kungl. biblioteket</v>
      </c>
      <c r="L350">
        <f t="shared" si="43"/>
        <v>41.79817658349328</v>
      </c>
      <c r="M350">
        <f t="shared" si="42"/>
        <v>3.4831813819577735</v>
      </c>
    </row>
    <row r="351" spans="1:13" hidden="1" x14ac:dyDescent="0.35">
      <c r="A351" t="s">
        <v>1544</v>
      </c>
      <c r="B351" s="95" t="s">
        <v>4</v>
      </c>
      <c r="C351" s="95" t="s">
        <v>1077</v>
      </c>
      <c r="D351" s="96">
        <v>67414</v>
      </c>
      <c r="E351" s="107">
        <f t="shared" si="37"/>
        <v>16</v>
      </c>
      <c r="F351">
        <f t="shared" si="38"/>
        <v>8</v>
      </c>
      <c r="H351" t="str">
        <f t="shared" si="39"/>
        <v>Utbildning och universitetsforskning</v>
      </c>
      <c r="I351" t="str">
        <f t="shared" si="40"/>
        <v>3 Forskning</v>
      </c>
      <c r="K351" t="str">
        <f t="shared" si="41"/>
        <v>Polarforskningssekretariatet</v>
      </c>
      <c r="L351">
        <f t="shared" si="43"/>
        <v>6.4696737044145873</v>
      </c>
      <c r="M351">
        <f t="shared" si="42"/>
        <v>0.53913947536788231</v>
      </c>
    </row>
    <row r="352" spans="1:13" hidden="1" x14ac:dyDescent="0.35">
      <c r="A352" t="s">
        <v>1544</v>
      </c>
      <c r="B352" s="95" t="s">
        <v>4</v>
      </c>
      <c r="C352" s="95" t="s">
        <v>1078</v>
      </c>
      <c r="D352" s="96">
        <v>49183</v>
      </c>
      <c r="E352" s="107">
        <f t="shared" si="37"/>
        <v>16</v>
      </c>
      <c r="F352">
        <f t="shared" si="38"/>
        <v>9</v>
      </c>
      <c r="H352" t="str">
        <f t="shared" si="39"/>
        <v>Utbildning och universitetsforskning</v>
      </c>
      <c r="I352" t="str">
        <f t="shared" si="40"/>
        <v>3 Forskning</v>
      </c>
      <c r="K352" t="str">
        <f t="shared" si="41"/>
        <v>Sunet</v>
      </c>
      <c r="L352">
        <f t="shared" si="43"/>
        <v>4.7200575815738963</v>
      </c>
      <c r="M352">
        <f t="shared" si="42"/>
        <v>0.39333813179782467</v>
      </c>
    </row>
    <row r="353" spans="1:13" hidden="1" x14ac:dyDescent="0.35">
      <c r="A353" t="s">
        <v>1544</v>
      </c>
      <c r="B353" s="95" t="s">
        <v>4</v>
      </c>
      <c r="C353" s="95" t="s">
        <v>1079</v>
      </c>
      <c r="D353" s="96">
        <v>5465</v>
      </c>
      <c r="E353" s="107">
        <f t="shared" si="37"/>
        <v>16</v>
      </c>
      <c r="F353">
        <f t="shared" si="38"/>
        <v>10</v>
      </c>
      <c r="H353" t="str">
        <f t="shared" si="39"/>
        <v>Utbildning och universitetsforskning</v>
      </c>
      <c r="I353" t="str">
        <f t="shared" si="40"/>
        <v>3 Forskning</v>
      </c>
      <c r="K353" t="str">
        <f t="shared" si="41"/>
        <v>Överklagandenämnden för etikprövning</v>
      </c>
      <c r="L353">
        <f t="shared" si="43"/>
        <v>0.52447216890595005</v>
      </c>
      <c r="M353">
        <f t="shared" si="42"/>
        <v>4.370601407549584E-2</v>
      </c>
    </row>
    <row r="354" spans="1:13" hidden="1" x14ac:dyDescent="0.35">
      <c r="A354" t="s">
        <v>1544</v>
      </c>
      <c r="B354" s="95" t="s">
        <v>4</v>
      </c>
      <c r="C354" s="95" t="s">
        <v>1080</v>
      </c>
      <c r="D354" s="96">
        <v>51758</v>
      </c>
      <c r="E354" s="107">
        <f t="shared" si="37"/>
        <v>16</v>
      </c>
      <c r="F354">
        <f t="shared" si="38"/>
        <v>11</v>
      </c>
      <c r="H354" t="str">
        <f t="shared" si="39"/>
        <v>Utbildning och universitetsforskning</v>
      </c>
      <c r="I354" t="str">
        <f t="shared" si="40"/>
        <v>3 Forskning</v>
      </c>
      <c r="K354" t="str">
        <f t="shared" si="41"/>
        <v>Etikprövningsmyndigheten</v>
      </c>
      <c r="L354">
        <f t="shared" si="43"/>
        <v>4.9671785028790785</v>
      </c>
      <c r="M354">
        <f t="shared" si="42"/>
        <v>0.41393154190658987</v>
      </c>
    </row>
    <row r="355" spans="1:13" hidden="1" x14ac:dyDescent="0.35">
      <c r="A355" t="s">
        <v>1544</v>
      </c>
      <c r="B355" s="95" t="s">
        <v>4</v>
      </c>
      <c r="C355" s="95" t="s">
        <v>1081</v>
      </c>
      <c r="D355" s="96">
        <v>9330</v>
      </c>
      <c r="E355" s="107">
        <f t="shared" si="37"/>
        <v>16</v>
      </c>
      <c r="F355">
        <f t="shared" si="38"/>
        <v>12</v>
      </c>
      <c r="H355" t="str">
        <f t="shared" si="39"/>
        <v>Utbildning och universitetsforskning</v>
      </c>
      <c r="I355" t="str">
        <f t="shared" si="40"/>
        <v>3 Forskning</v>
      </c>
      <c r="K355" t="str">
        <f t="shared" si="41"/>
        <v>Nämnden för prövning av oredlighet i forskning</v>
      </c>
      <c r="L355">
        <f t="shared" si="43"/>
        <v>0.89539347408829173</v>
      </c>
      <c r="M355">
        <f t="shared" si="42"/>
        <v>7.4616122840690982E-2</v>
      </c>
    </row>
    <row r="356" spans="1:13" hidden="1" x14ac:dyDescent="0.35">
      <c r="A356" t="s">
        <v>1544</v>
      </c>
      <c r="B356" s="95" t="s">
        <v>4</v>
      </c>
      <c r="C356" s="95" t="s">
        <v>1082</v>
      </c>
      <c r="D356" s="96">
        <v>87995</v>
      </c>
      <c r="E356" s="107">
        <f t="shared" si="37"/>
        <v>16</v>
      </c>
      <c r="F356">
        <f t="shared" si="38"/>
        <v>13</v>
      </c>
      <c r="H356" t="str">
        <f t="shared" si="39"/>
        <v>Utbildning och universitetsforskning</v>
      </c>
      <c r="I356" t="str">
        <f t="shared" si="40"/>
        <v>3 Forskning</v>
      </c>
      <c r="K356" t="str">
        <f t="shared" si="41"/>
        <v>Särskilda utgifter för forskningsändamål</v>
      </c>
      <c r="L356">
        <f t="shared" si="43"/>
        <v>8.4448176583493275</v>
      </c>
      <c r="M356">
        <f t="shared" si="42"/>
        <v>0.703734804862444</v>
      </c>
    </row>
    <row r="357" spans="1:13" hidden="1" x14ac:dyDescent="0.35">
      <c r="A357" t="s">
        <v>1544</v>
      </c>
      <c r="B357" s="95" t="s">
        <v>4</v>
      </c>
      <c r="C357" s="95" t="s">
        <v>1083</v>
      </c>
      <c r="D357" s="96">
        <v>4850</v>
      </c>
      <c r="E357" s="107">
        <f t="shared" si="37"/>
        <v>16</v>
      </c>
      <c r="F357">
        <f t="shared" si="38"/>
        <v>14</v>
      </c>
      <c r="H357" t="str">
        <f t="shared" si="39"/>
        <v>Utbildning och universitetsforskning</v>
      </c>
      <c r="I357" t="str">
        <f t="shared" si="40"/>
        <v>3 Forskning</v>
      </c>
      <c r="K357" t="str">
        <f t="shared" si="41"/>
        <v>Gentekniknämnden</v>
      </c>
      <c r="L357">
        <f t="shared" si="43"/>
        <v>0.46545105566218808</v>
      </c>
      <c r="M357">
        <f t="shared" si="42"/>
        <v>3.8787587971849009E-2</v>
      </c>
    </row>
    <row r="358" spans="1:13" hidden="1" x14ac:dyDescent="0.35">
      <c r="A358" t="s">
        <v>1544</v>
      </c>
      <c r="B358" s="93" t="s">
        <v>4</v>
      </c>
      <c r="C358" s="93" t="s">
        <v>1084</v>
      </c>
      <c r="D358" s="94">
        <v>157514</v>
      </c>
      <c r="E358" s="107">
        <f t="shared" si="37"/>
        <v>16</v>
      </c>
      <c r="F358">
        <f t="shared" si="38"/>
        <v>4</v>
      </c>
      <c r="G358" t="s">
        <v>1536</v>
      </c>
      <c r="H358" t="str">
        <f t="shared" si="39"/>
        <v>Utbildning och universitetsforskning</v>
      </c>
      <c r="I358" t="str">
        <f t="shared" si="40"/>
        <v>4 Vissa gemensamma ändamål</v>
      </c>
      <c r="K358" t="str">
        <f t="shared" si="41"/>
        <v>Vissa gemensamma ändamål</v>
      </c>
      <c r="L358">
        <f t="shared" si="43"/>
        <v>15.116506717850289</v>
      </c>
      <c r="M358">
        <f t="shared" si="42"/>
        <v>1.2597088931541907</v>
      </c>
    </row>
    <row r="359" spans="1:13" hidden="1" x14ac:dyDescent="0.35">
      <c r="A359" t="s">
        <v>1544</v>
      </c>
      <c r="B359" s="95" t="s">
        <v>4</v>
      </c>
      <c r="C359" s="95" t="s">
        <v>1085</v>
      </c>
      <c r="D359" s="96">
        <v>81589</v>
      </c>
      <c r="E359" s="107">
        <f t="shared" si="37"/>
        <v>16</v>
      </c>
      <c r="F359">
        <f t="shared" si="38"/>
        <v>1</v>
      </c>
      <c r="H359" t="str">
        <f t="shared" si="39"/>
        <v>Utbildning och universitetsforskning</v>
      </c>
      <c r="I359" t="str">
        <f t="shared" si="40"/>
        <v>4 Vissa gemensamma ändamål</v>
      </c>
      <c r="K359" t="str">
        <f t="shared" si="41"/>
        <v>Internationella program</v>
      </c>
      <c r="L359">
        <f t="shared" si="43"/>
        <v>7.8300383877159305</v>
      </c>
      <c r="M359">
        <f t="shared" si="42"/>
        <v>0.65250319897632758</v>
      </c>
    </row>
    <row r="360" spans="1:13" hidden="1" x14ac:dyDescent="0.35">
      <c r="A360" t="s">
        <v>1544</v>
      </c>
      <c r="B360" s="95" t="s">
        <v>4</v>
      </c>
      <c r="C360" s="95" t="s">
        <v>1086</v>
      </c>
      <c r="D360" s="96">
        <v>32186</v>
      </c>
      <c r="E360" s="107">
        <f t="shared" si="37"/>
        <v>16</v>
      </c>
      <c r="F360">
        <f t="shared" si="38"/>
        <v>2</v>
      </c>
      <c r="H360" t="str">
        <f t="shared" si="39"/>
        <v>Utbildning och universitetsforskning</v>
      </c>
      <c r="I360" t="str">
        <f t="shared" si="40"/>
        <v>4 Vissa gemensamma ändamål</v>
      </c>
      <c r="K360" t="str">
        <f t="shared" si="41"/>
        <v>Avgift till Unesco och ICCROM</v>
      </c>
      <c r="L360">
        <f t="shared" si="43"/>
        <v>3.0888675623800386</v>
      </c>
      <c r="M360">
        <f t="shared" si="42"/>
        <v>0.25740563019833657</v>
      </c>
    </row>
    <row r="361" spans="1:13" hidden="1" x14ac:dyDescent="0.35">
      <c r="A361" t="s">
        <v>1544</v>
      </c>
      <c r="B361" s="95" t="s">
        <v>4</v>
      </c>
      <c r="C361" s="95" t="s">
        <v>1087</v>
      </c>
      <c r="D361" s="96">
        <v>11096</v>
      </c>
      <c r="E361" s="107">
        <f t="shared" si="37"/>
        <v>16</v>
      </c>
      <c r="F361">
        <f t="shared" si="38"/>
        <v>3</v>
      </c>
      <c r="H361" t="str">
        <f t="shared" si="39"/>
        <v>Utbildning och universitetsforskning</v>
      </c>
      <c r="I361" t="str">
        <f t="shared" si="40"/>
        <v>4 Vissa gemensamma ändamål</v>
      </c>
      <c r="K361" t="str">
        <f t="shared" si="41"/>
        <v>Kostnader för Svenska Unescorådet</v>
      </c>
      <c r="L361">
        <f t="shared" si="43"/>
        <v>1.0648752399232246</v>
      </c>
      <c r="M361">
        <f t="shared" si="42"/>
        <v>8.8739603326935382E-2</v>
      </c>
    </row>
    <row r="362" spans="1:13" hidden="1" x14ac:dyDescent="0.35">
      <c r="A362" t="s">
        <v>1544</v>
      </c>
      <c r="B362" s="95" t="s">
        <v>4</v>
      </c>
      <c r="C362" s="95" t="s">
        <v>1088</v>
      </c>
      <c r="D362" s="96">
        <v>32643</v>
      </c>
      <c r="E362" s="107">
        <f t="shared" si="37"/>
        <v>16</v>
      </c>
      <c r="F362">
        <f t="shared" si="38"/>
        <v>4</v>
      </c>
      <c r="H362" t="str">
        <f t="shared" si="39"/>
        <v>Utbildning och universitetsforskning</v>
      </c>
      <c r="I362" t="str">
        <f t="shared" si="40"/>
        <v>4 Vissa gemensamma ändamål</v>
      </c>
      <c r="K362" t="str">
        <f t="shared" si="41"/>
        <v>Utvecklingsarbete inom områdena utbildning och forskning</v>
      </c>
      <c r="L362">
        <f t="shared" si="43"/>
        <v>3.1327255278310941</v>
      </c>
      <c r="M362">
        <f t="shared" si="42"/>
        <v>0.2610604606525912</v>
      </c>
    </row>
    <row r="363" spans="1:13" hidden="1" x14ac:dyDescent="0.35">
      <c r="A363" t="s">
        <v>1544</v>
      </c>
      <c r="B363" s="93">
        <v>17</v>
      </c>
      <c r="C363" s="93" t="s">
        <v>103</v>
      </c>
      <c r="D363" s="94">
        <v>16667948</v>
      </c>
      <c r="E363" s="107">
        <f t="shared" si="37"/>
        <v>17</v>
      </c>
      <c r="F363" t="str">
        <f t="shared" si="38"/>
        <v/>
      </c>
      <c r="G363" t="s">
        <v>1536</v>
      </c>
      <c r="H363" t="str">
        <f t="shared" si="39"/>
        <v>Kultur, medier, trossamfund och fritid</v>
      </c>
      <c r="I363" t="str">
        <f t="shared" si="40"/>
        <v/>
      </c>
      <c r="K363" t="str">
        <f t="shared" si="41"/>
        <v>medier, trossamfund och fritid</v>
      </c>
      <c r="L363">
        <f t="shared" si="43"/>
        <v>1599.61113243762</v>
      </c>
      <c r="M363">
        <f t="shared" si="42"/>
        <v>133.30092770313499</v>
      </c>
    </row>
    <row r="364" spans="1:13" hidden="1" x14ac:dyDescent="0.35">
      <c r="A364" t="s">
        <v>1544</v>
      </c>
      <c r="B364" s="93" t="s">
        <v>4</v>
      </c>
      <c r="C364" s="93" t="s">
        <v>1089</v>
      </c>
      <c r="D364" s="94">
        <v>2579332</v>
      </c>
      <c r="E364" s="107">
        <f t="shared" si="37"/>
        <v>17</v>
      </c>
      <c r="F364">
        <f t="shared" si="38"/>
        <v>1</v>
      </c>
      <c r="G364" t="s">
        <v>1536</v>
      </c>
      <c r="H364" t="str">
        <f t="shared" si="39"/>
        <v>Kultur, medier, trossamfund och fritid</v>
      </c>
      <c r="I364" t="str">
        <f t="shared" si="40"/>
        <v>1 Kulturområdesövergripande verksamhet</v>
      </c>
      <c r="K364" t="str">
        <f t="shared" si="41"/>
        <v>Kulturområdesövergripande verksamhet</v>
      </c>
      <c r="L364">
        <f t="shared" si="43"/>
        <v>247.536660268714</v>
      </c>
      <c r="M364">
        <f t="shared" si="42"/>
        <v>20.628055022392832</v>
      </c>
    </row>
    <row r="365" spans="1:13" hidden="1" x14ac:dyDescent="0.35">
      <c r="A365" t="s">
        <v>1544</v>
      </c>
      <c r="B365" s="95" t="s">
        <v>4</v>
      </c>
      <c r="C365" s="95" t="s">
        <v>1090</v>
      </c>
      <c r="D365" s="96">
        <v>71187</v>
      </c>
      <c r="E365" s="107">
        <f t="shared" si="37"/>
        <v>17</v>
      </c>
      <c r="F365">
        <f t="shared" si="38"/>
        <v>1</v>
      </c>
      <c r="H365" t="str">
        <f t="shared" si="39"/>
        <v>Kultur, medier, trossamfund och fritid</v>
      </c>
      <c r="I365" t="str">
        <f t="shared" si="40"/>
        <v>1 Kulturområdesövergripande verksamhet</v>
      </c>
      <c r="K365" t="str">
        <f t="shared" si="41"/>
        <v>Statens kulturråd</v>
      </c>
      <c r="L365">
        <f t="shared" si="43"/>
        <v>6.8317658349328214</v>
      </c>
      <c r="M365">
        <f t="shared" si="42"/>
        <v>0.56931381957773508</v>
      </c>
    </row>
    <row r="366" spans="1:13" hidden="1" x14ac:dyDescent="0.35">
      <c r="A366" t="s">
        <v>1544</v>
      </c>
      <c r="B366" s="95" t="s">
        <v>4</v>
      </c>
      <c r="C366" s="95" t="s">
        <v>1091</v>
      </c>
      <c r="D366" s="96">
        <v>532082</v>
      </c>
      <c r="E366" s="107">
        <f t="shared" si="37"/>
        <v>17</v>
      </c>
      <c r="F366">
        <f t="shared" si="38"/>
        <v>2</v>
      </c>
      <c r="H366" t="str">
        <f t="shared" si="39"/>
        <v>Kultur, medier, trossamfund och fritid</v>
      </c>
      <c r="I366" t="str">
        <f t="shared" si="40"/>
        <v>1 Kulturområdesövergripande verksamhet</v>
      </c>
      <c r="K366" t="str">
        <f t="shared" si="41"/>
        <v>Bidrag till allmän kulturverksamhet, utveckling samt internationellt kulturutbyte och samarbete</v>
      </c>
      <c r="L366">
        <f t="shared" si="43"/>
        <v>51.06353166986564</v>
      </c>
      <c r="M366">
        <f t="shared" si="42"/>
        <v>4.2552943058221366</v>
      </c>
    </row>
    <row r="367" spans="1:13" hidden="1" x14ac:dyDescent="0.35">
      <c r="A367" t="s">
        <v>1544</v>
      </c>
      <c r="B367" s="95" t="s">
        <v>4</v>
      </c>
      <c r="C367" s="95" t="s">
        <v>1092</v>
      </c>
      <c r="D367" s="96">
        <v>201464</v>
      </c>
      <c r="E367" s="107">
        <f t="shared" si="37"/>
        <v>17</v>
      </c>
      <c r="F367">
        <f t="shared" si="38"/>
        <v>3</v>
      </c>
      <c r="H367" t="str">
        <f t="shared" si="39"/>
        <v>Kultur, medier, trossamfund och fritid</v>
      </c>
      <c r="I367" t="str">
        <f t="shared" si="40"/>
        <v>1 Kulturområdesövergripande verksamhet</v>
      </c>
      <c r="K367" t="str">
        <f t="shared" si="41"/>
        <v>Skapande skola</v>
      </c>
      <c r="L367">
        <f t="shared" si="43"/>
        <v>19.334357005758157</v>
      </c>
      <c r="M367">
        <f t="shared" si="42"/>
        <v>1.6111964171465132</v>
      </c>
    </row>
    <row r="368" spans="1:13" hidden="1" x14ac:dyDescent="0.35">
      <c r="A368" t="s">
        <v>1544</v>
      </c>
      <c r="B368" s="95" t="s">
        <v>4</v>
      </c>
      <c r="C368" s="95" t="s">
        <v>1093</v>
      </c>
      <c r="D368" s="96">
        <v>45153</v>
      </c>
      <c r="E368" s="107">
        <f t="shared" si="37"/>
        <v>17</v>
      </c>
      <c r="F368">
        <f t="shared" si="38"/>
        <v>4</v>
      </c>
      <c r="H368" t="str">
        <f t="shared" si="39"/>
        <v>Kultur, medier, trossamfund och fritid</v>
      </c>
      <c r="I368" t="str">
        <f t="shared" si="40"/>
        <v>1 Kulturområdesövergripande verksamhet</v>
      </c>
      <c r="K368" t="str">
        <f t="shared" si="41"/>
        <v>Forsknings- och utvecklingsinsatser inom kulturområdet</v>
      </c>
      <c r="L368">
        <f t="shared" si="43"/>
        <v>4.3333013435700574</v>
      </c>
      <c r="M368">
        <f t="shared" si="42"/>
        <v>0.3611084452975048</v>
      </c>
    </row>
    <row r="369" spans="1:13" hidden="1" x14ac:dyDescent="0.35">
      <c r="A369" t="s">
        <v>1544</v>
      </c>
      <c r="B369" s="95" t="s">
        <v>4</v>
      </c>
      <c r="C369" s="95" t="s">
        <v>1094</v>
      </c>
      <c r="D369" s="96">
        <v>9852</v>
      </c>
      <c r="E369" s="107">
        <f t="shared" si="37"/>
        <v>17</v>
      </c>
      <c r="F369">
        <f t="shared" si="38"/>
        <v>5</v>
      </c>
      <c r="H369" t="str">
        <f t="shared" si="39"/>
        <v>Kultur, medier, trossamfund och fritid</v>
      </c>
      <c r="I369" t="str">
        <f t="shared" si="40"/>
        <v>1 Kulturområdesövergripande verksamhet</v>
      </c>
      <c r="K369" t="str">
        <f t="shared" si="41"/>
        <v>Stöd till icke-statliga kulturlokaler</v>
      </c>
      <c r="L369">
        <f t="shared" si="43"/>
        <v>0.94548944337811902</v>
      </c>
      <c r="M369">
        <f t="shared" si="42"/>
        <v>7.879078694817658E-2</v>
      </c>
    </row>
    <row r="370" spans="1:13" hidden="1" x14ac:dyDescent="0.35">
      <c r="A370" t="s">
        <v>1544</v>
      </c>
      <c r="B370" s="95" t="s">
        <v>4</v>
      </c>
      <c r="C370" s="95" t="s">
        <v>1095</v>
      </c>
      <c r="D370" s="96">
        <v>1700935</v>
      </c>
      <c r="E370" s="107">
        <f t="shared" si="37"/>
        <v>17</v>
      </c>
      <c r="F370">
        <f t="shared" si="38"/>
        <v>6</v>
      </c>
      <c r="H370" t="str">
        <f t="shared" si="39"/>
        <v>Kultur, medier, trossamfund och fritid</v>
      </c>
      <c r="I370" t="str">
        <f t="shared" si="40"/>
        <v>1 Kulturområdesövergripande verksamhet</v>
      </c>
      <c r="K370" t="str">
        <f t="shared" si="41"/>
        <v>Bidrag till regional kulturverksamhet</v>
      </c>
      <c r="L370">
        <f t="shared" si="43"/>
        <v>163.23752399232245</v>
      </c>
      <c r="M370">
        <f t="shared" si="42"/>
        <v>13.603126999360205</v>
      </c>
    </row>
    <row r="371" spans="1:13" hidden="1" x14ac:dyDescent="0.35">
      <c r="A371" t="s">
        <v>1544</v>
      </c>
      <c r="B371" s="95" t="s">
        <v>4</v>
      </c>
      <c r="C371" s="95" t="s">
        <v>1096</v>
      </c>
      <c r="D371" s="96">
        <v>18659</v>
      </c>
      <c r="E371" s="107">
        <f t="shared" si="37"/>
        <v>17</v>
      </c>
      <c r="F371">
        <f t="shared" si="38"/>
        <v>7</v>
      </c>
      <c r="H371" t="str">
        <f t="shared" si="39"/>
        <v>Kultur, medier, trossamfund och fritid</v>
      </c>
      <c r="I371" t="str">
        <f t="shared" si="40"/>
        <v>1 Kulturområdesövergripande verksamhet</v>
      </c>
      <c r="K371" t="str">
        <f t="shared" si="41"/>
        <v>Myndigheten för kulturanalys</v>
      </c>
      <c r="L371">
        <f t="shared" si="43"/>
        <v>1.7906909788867562</v>
      </c>
      <c r="M371">
        <f t="shared" si="42"/>
        <v>0.14922424824056302</v>
      </c>
    </row>
    <row r="372" spans="1:13" hidden="1" x14ac:dyDescent="0.35">
      <c r="A372" t="s">
        <v>1544</v>
      </c>
      <c r="B372" s="93" t="s">
        <v>4</v>
      </c>
      <c r="C372" s="93" t="s">
        <v>1097</v>
      </c>
      <c r="D372" s="94">
        <v>1481422</v>
      </c>
      <c r="E372" s="107">
        <f t="shared" si="37"/>
        <v>17</v>
      </c>
      <c r="F372">
        <f t="shared" si="38"/>
        <v>2</v>
      </c>
      <c r="G372" t="s">
        <v>1536</v>
      </c>
      <c r="H372" t="str">
        <f t="shared" si="39"/>
        <v>Kultur, medier, trossamfund och fritid</v>
      </c>
      <c r="I372" t="str">
        <f t="shared" si="40"/>
        <v>2 Teater, dans och musik</v>
      </c>
      <c r="K372" t="str">
        <f t="shared" si="41"/>
        <v>Teater, dans och musik</v>
      </c>
      <c r="L372">
        <f t="shared" si="43"/>
        <v>142.17101727447218</v>
      </c>
      <c r="M372">
        <f t="shared" si="42"/>
        <v>11.847584772872681</v>
      </c>
    </row>
    <row r="373" spans="1:13" hidden="1" x14ac:dyDescent="0.35">
      <c r="A373" t="s">
        <v>1544</v>
      </c>
      <c r="B373" s="95" t="s">
        <v>4</v>
      </c>
      <c r="C373" s="95" t="s">
        <v>1098</v>
      </c>
      <c r="D373" s="96">
        <v>1131287</v>
      </c>
      <c r="E373" s="107">
        <f t="shared" si="37"/>
        <v>17</v>
      </c>
      <c r="F373">
        <f t="shared" si="38"/>
        <v>1</v>
      </c>
      <c r="H373" t="str">
        <f t="shared" si="39"/>
        <v>Kultur, medier, trossamfund och fritid</v>
      </c>
      <c r="I373" t="str">
        <f t="shared" si="40"/>
        <v>2 Teater, dans och musik</v>
      </c>
      <c r="K373" t="str">
        <f t="shared" si="41"/>
        <v>Bidrag till vissa scenkonstinstitutioner</v>
      </c>
      <c r="L373">
        <f t="shared" si="43"/>
        <v>108.56880998080614</v>
      </c>
      <c r="M373">
        <f t="shared" si="42"/>
        <v>9.0474008317338441</v>
      </c>
    </row>
    <row r="374" spans="1:13" hidden="1" x14ac:dyDescent="0.35">
      <c r="A374" t="s">
        <v>1544</v>
      </c>
      <c r="B374" s="95" t="s">
        <v>4</v>
      </c>
      <c r="C374" s="95" t="s">
        <v>1099</v>
      </c>
      <c r="D374" s="96">
        <v>251614</v>
      </c>
      <c r="E374" s="107">
        <f t="shared" si="37"/>
        <v>17</v>
      </c>
      <c r="F374">
        <f t="shared" si="38"/>
        <v>2</v>
      </c>
      <c r="H374" t="str">
        <f t="shared" si="39"/>
        <v>Kultur, medier, trossamfund och fritid</v>
      </c>
      <c r="I374" t="str">
        <f t="shared" si="40"/>
        <v>2 Teater, dans och musik</v>
      </c>
      <c r="K374" t="str">
        <f t="shared" si="41"/>
        <v>Bidrag till vissa teater-, dans- och musikändamål</v>
      </c>
      <c r="L374">
        <f t="shared" si="43"/>
        <v>24.147216890595011</v>
      </c>
      <c r="M374">
        <f t="shared" si="42"/>
        <v>2.0122680742162511</v>
      </c>
    </row>
    <row r="375" spans="1:13" hidden="1" x14ac:dyDescent="0.35">
      <c r="A375" t="s">
        <v>1544</v>
      </c>
      <c r="B375" s="95" t="s">
        <v>4</v>
      </c>
      <c r="C375" s="95" t="s">
        <v>1100</v>
      </c>
      <c r="D375" s="96">
        <v>98521</v>
      </c>
      <c r="E375" s="107">
        <f t="shared" si="37"/>
        <v>17</v>
      </c>
      <c r="F375">
        <f t="shared" si="38"/>
        <v>3</v>
      </c>
      <c r="H375" t="str">
        <f t="shared" si="39"/>
        <v>Kultur, medier, trossamfund och fritid</v>
      </c>
      <c r="I375" t="str">
        <f t="shared" si="40"/>
        <v>2 Teater, dans och musik</v>
      </c>
      <c r="K375" t="str">
        <f t="shared" si="41"/>
        <v>Statens musikverk</v>
      </c>
      <c r="L375">
        <f t="shared" si="43"/>
        <v>9.454990403071017</v>
      </c>
      <c r="M375">
        <f t="shared" si="42"/>
        <v>0.78791586692258475</v>
      </c>
    </row>
    <row r="376" spans="1:13" hidden="1" x14ac:dyDescent="0.35">
      <c r="A376" t="s">
        <v>1544</v>
      </c>
      <c r="B376" s="93" t="s">
        <v>4</v>
      </c>
      <c r="C376" s="93" t="s">
        <v>1101</v>
      </c>
      <c r="D376" s="94">
        <v>413099</v>
      </c>
      <c r="E376" s="107">
        <f t="shared" si="37"/>
        <v>17</v>
      </c>
      <c r="F376">
        <f t="shared" si="38"/>
        <v>3</v>
      </c>
      <c r="G376" t="s">
        <v>1536</v>
      </c>
      <c r="H376" t="str">
        <f t="shared" si="39"/>
        <v>Kultur, medier, trossamfund och fritid</v>
      </c>
      <c r="I376" t="str">
        <f t="shared" si="40"/>
        <v>3 Litteraturen, läsandet och språket</v>
      </c>
      <c r="K376" t="str">
        <f t="shared" si="41"/>
        <v>Litteraturen, läsandet och språket</v>
      </c>
      <c r="L376">
        <f t="shared" si="43"/>
        <v>39.644817658349325</v>
      </c>
      <c r="M376">
        <f t="shared" si="42"/>
        <v>3.3037348048624438</v>
      </c>
    </row>
    <row r="377" spans="1:13" hidden="1" x14ac:dyDescent="0.35">
      <c r="A377" t="s">
        <v>1544</v>
      </c>
      <c r="B377" s="95" t="s">
        <v>4</v>
      </c>
      <c r="C377" s="95" t="s">
        <v>1102</v>
      </c>
      <c r="D377" s="96">
        <v>205735</v>
      </c>
      <c r="E377" s="107">
        <f t="shared" si="37"/>
        <v>17</v>
      </c>
      <c r="F377">
        <f t="shared" si="38"/>
        <v>1</v>
      </c>
      <c r="H377" t="str">
        <f t="shared" si="39"/>
        <v>Kultur, medier, trossamfund och fritid</v>
      </c>
      <c r="I377" t="str">
        <f t="shared" si="40"/>
        <v>3 Litteraturen, läsandet och språket</v>
      </c>
      <c r="K377" t="str">
        <f t="shared" si="41"/>
        <v>Bidrag till litteratur och kulturtidskrifter</v>
      </c>
      <c r="L377">
        <f t="shared" si="43"/>
        <v>19.744241842610364</v>
      </c>
      <c r="M377">
        <f t="shared" si="42"/>
        <v>1.645353486884197</v>
      </c>
    </row>
    <row r="378" spans="1:13" hidden="1" x14ac:dyDescent="0.35">
      <c r="A378" t="s">
        <v>1544</v>
      </c>
      <c r="B378" s="95" t="s">
        <v>4</v>
      </c>
      <c r="C378" s="95" t="s">
        <v>1103</v>
      </c>
      <c r="D378" s="96">
        <v>133363</v>
      </c>
      <c r="E378" s="107">
        <f t="shared" si="37"/>
        <v>17</v>
      </c>
      <c r="F378">
        <f t="shared" si="38"/>
        <v>2</v>
      </c>
      <c r="H378" t="str">
        <f t="shared" si="39"/>
        <v>Kultur, medier, trossamfund och fritid</v>
      </c>
      <c r="I378" t="str">
        <f t="shared" si="40"/>
        <v>3 Litteraturen, läsandet och språket</v>
      </c>
      <c r="K378" t="str">
        <f t="shared" si="41"/>
        <v>Myndigheten för tillgängliga medier</v>
      </c>
      <c r="L378">
        <f t="shared" si="43"/>
        <v>12.798752399232246</v>
      </c>
      <c r="M378">
        <f t="shared" si="42"/>
        <v>1.0665626999360205</v>
      </c>
    </row>
    <row r="379" spans="1:13" hidden="1" x14ac:dyDescent="0.35">
      <c r="A379" t="s">
        <v>1544</v>
      </c>
      <c r="B379" s="95" t="s">
        <v>4</v>
      </c>
      <c r="C379" s="95" t="s">
        <v>1104</v>
      </c>
      <c r="D379" s="96">
        <v>74001</v>
      </c>
      <c r="E379" s="107">
        <f t="shared" si="37"/>
        <v>17</v>
      </c>
      <c r="F379">
        <f t="shared" si="38"/>
        <v>3</v>
      </c>
      <c r="H379" t="str">
        <f t="shared" si="39"/>
        <v>Kultur, medier, trossamfund och fritid</v>
      </c>
      <c r="I379" t="str">
        <f t="shared" si="40"/>
        <v>3 Litteraturen, läsandet och språket</v>
      </c>
      <c r="K379" t="str">
        <f t="shared" si="41"/>
        <v>Institutet för språk och folkminnen</v>
      </c>
      <c r="L379">
        <f t="shared" si="43"/>
        <v>7.1018234165067176</v>
      </c>
      <c r="M379">
        <f t="shared" si="42"/>
        <v>0.59181861804222646</v>
      </c>
    </row>
    <row r="380" spans="1:13" hidden="1" x14ac:dyDescent="0.35">
      <c r="A380" t="s">
        <v>1544</v>
      </c>
      <c r="B380" s="93" t="s">
        <v>4</v>
      </c>
      <c r="C380" s="93" t="s">
        <v>1105</v>
      </c>
      <c r="D380" s="94">
        <v>112207</v>
      </c>
      <c r="E380" s="107">
        <f t="shared" si="37"/>
        <v>17</v>
      </c>
      <c r="F380">
        <f t="shared" si="38"/>
        <v>4</v>
      </c>
      <c r="G380" t="s">
        <v>1536</v>
      </c>
      <c r="H380" t="str">
        <f t="shared" si="39"/>
        <v>Kultur, medier, trossamfund och fritid</v>
      </c>
      <c r="I380" t="str">
        <f t="shared" si="40"/>
        <v>4 Bildkonst, arkitektur, form och design</v>
      </c>
      <c r="K380" t="str">
        <f t="shared" si="41"/>
        <v>Bildkonst, arkitektur, form och design</v>
      </c>
      <c r="L380">
        <f t="shared" si="43"/>
        <v>10.768426103646833</v>
      </c>
      <c r="M380">
        <f t="shared" si="42"/>
        <v>0.89736884197056943</v>
      </c>
    </row>
    <row r="381" spans="1:13" hidden="1" x14ac:dyDescent="0.35">
      <c r="A381" t="s">
        <v>1544</v>
      </c>
      <c r="B381" s="95" t="s">
        <v>4</v>
      </c>
      <c r="C381" s="95" t="s">
        <v>1106</v>
      </c>
      <c r="D381" s="96">
        <v>11347</v>
      </c>
      <c r="E381" s="107">
        <f t="shared" si="37"/>
        <v>17</v>
      </c>
      <c r="F381">
        <f t="shared" si="38"/>
        <v>1</v>
      </c>
      <c r="H381" t="str">
        <f t="shared" si="39"/>
        <v>Kultur, medier, trossamfund och fritid</v>
      </c>
      <c r="I381" t="str">
        <f t="shared" si="40"/>
        <v>4 Bildkonst, arkitektur, form och design</v>
      </c>
      <c r="K381" t="str">
        <f t="shared" si="41"/>
        <v>Statens konstråd</v>
      </c>
      <c r="L381">
        <f t="shared" si="43"/>
        <v>1.0889635316698656</v>
      </c>
      <c r="M381">
        <f t="shared" si="42"/>
        <v>9.0746960972488799E-2</v>
      </c>
    </row>
    <row r="382" spans="1:13" hidden="1" x14ac:dyDescent="0.35">
      <c r="A382" t="s">
        <v>1544</v>
      </c>
      <c r="B382" s="95" t="s">
        <v>4</v>
      </c>
      <c r="C382" s="95" t="s">
        <v>1107</v>
      </c>
      <c r="D382" s="96">
        <v>42947</v>
      </c>
      <c r="E382" s="107">
        <f t="shared" si="37"/>
        <v>17</v>
      </c>
      <c r="F382">
        <f t="shared" si="38"/>
        <v>2</v>
      </c>
      <c r="H382" t="str">
        <f t="shared" si="39"/>
        <v>Kultur, medier, trossamfund och fritid</v>
      </c>
      <c r="I382" t="str">
        <f t="shared" si="40"/>
        <v>4 Bildkonst, arkitektur, form och design</v>
      </c>
      <c r="K382" t="str">
        <f t="shared" si="41"/>
        <v>Konstnärlig gestaltning av den gemensamma miljön</v>
      </c>
      <c r="L382">
        <f t="shared" si="43"/>
        <v>4.1215930902111326</v>
      </c>
      <c r="M382">
        <f t="shared" si="42"/>
        <v>0.34346609085092772</v>
      </c>
    </row>
    <row r="383" spans="1:13" hidden="1" x14ac:dyDescent="0.35">
      <c r="A383" t="s">
        <v>1544</v>
      </c>
      <c r="B383" s="95" t="s">
        <v>4</v>
      </c>
      <c r="C383" s="95" t="s">
        <v>1108</v>
      </c>
      <c r="D383" s="96">
        <v>11844</v>
      </c>
      <c r="E383" s="107">
        <f t="shared" si="37"/>
        <v>17</v>
      </c>
      <c r="F383">
        <f t="shared" si="38"/>
        <v>3</v>
      </c>
      <c r="H383" t="str">
        <f t="shared" si="39"/>
        <v>Kultur, medier, trossamfund och fritid</v>
      </c>
      <c r="I383" t="str">
        <f t="shared" si="40"/>
        <v>4 Bildkonst, arkitektur, form och design</v>
      </c>
      <c r="K383" t="str">
        <f t="shared" si="41"/>
        <v>Nämnden för hemslöjdsfrågor</v>
      </c>
      <c r="L383">
        <f t="shared" si="43"/>
        <v>1.1366602687140115</v>
      </c>
      <c r="M383">
        <f t="shared" si="42"/>
        <v>9.4721689059500958E-2</v>
      </c>
    </row>
    <row r="384" spans="1:13" hidden="1" x14ac:dyDescent="0.35">
      <c r="A384" t="s">
        <v>1544</v>
      </c>
      <c r="B384" s="95" t="s">
        <v>4</v>
      </c>
      <c r="C384" s="95" t="s">
        <v>1109</v>
      </c>
      <c r="D384" s="96">
        <v>46069</v>
      </c>
      <c r="E384" s="107">
        <f t="shared" si="37"/>
        <v>17</v>
      </c>
      <c r="F384">
        <f t="shared" si="38"/>
        <v>4</v>
      </c>
      <c r="H384" t="str">
        <f t="shared" si="39"/>
        <v>Kultur, medier, trossamfund och fritid</v>
      </c>
      <c r="I384" t="str">
        <f t="shared" si="40"/>
        <v>4 Bildkonst, arkitektur, form och design</v>
      </c>
      <c r="K384" t="str">
        <f t="shared" si="41"/>
        <v>Bidrag till bild- och formområdet</v>
      </c>
      <c r="L384">
        <f t="shared" si="43"/>
        <v>4.4212092130518235</v>
      </c>
      <c r="M384">
        <f t="shared" si="42"/>
        <v>0.36843410108765196</v>
      </c>
    </row>
    <row r="385" spans="1:13" hidden="1" x14ac:dyDescent="0.35">
      <c r="A385" t="s">
        <v>1544</v>
      </c>
      <c r="B385" s="93" t="s">
        <v>4</v>
      </c>
      <c r="C385" s="93" t="s">
        <v>1110</v>
      </c>
      <c r="D385" s="94">
        <v>592232</v>
      </c>
      <c r="E385" s="107">
        <f t="shared" si="37"/>
        <v>17</v>
      </c>
      <c r="F385">
        <f t="shared" si="38"/>
        <v>5</v>
      </c>
      <c r="G385" t="s">
        <v>1536</v>
      </c>
      <c r="H385" t="str">
        <f t="shared" si="39"/>
        <v>Kultur, medier, trossamfund och fritid</v>
      </c>
      <c r="I385" t="str">
        <f t="shared" si="40"/>
        <v>5 Konstnärernas villkor</v>
      </c>
      <c r="K385" t="str">
        <f t="shared" si="41"/>
        <v>Konstnärernas villkor</v>
      </c>
      <c r="L385">
        <f t="shared" si="43"/>
        <v>56.836084452975051</v>
      </c>
      <c r="M385">
        <f t="shared" si="42"/>
        <v>4.7363403710812539</v>
      </c>
    </row>
    <row r="386" spans="1:13" hidden="1" x14ac:dyDescent="0.35">
      <c r="A386" t="s">
        <v>1544</v>
      </c>
      <c r="B386" s="95" t="s">
        <v>4</v>
      </c>
      <c r="C386" s="95" t="s">
        <v>1111</v>
      </c>
      <c r="D386" s="96">
        <v>23702</v>
      </c>
      <c r="E386" s="107">
        <f t="shared" si="37"/>
        <v>17</v>
      </c>
      <c r="F386">
        <f t="shared" si="38"/>
        <v>1</v>
      </c>
      <c r="H386" t="str">
        <f t="shared" si="39"/>
        <v>Kultur, medier, trossamfund och fritid</v>
      </c>
      <c r="I386" t="str">
        <f t="shared" si="40"/>
        <v>5 Konstnärernas villkor</v>
      </c>
      <c r="K386" t="str">
        <f t="shared" si="41"/>
        <v>Konstnärsnämnden</v>
      </c>
      <c r="L386">
        <f t="shared" si="43"/>
        <v>2.2746641074856044</v>
      </c>
      <c r="M386">
        <f t="shared" si="42"/>
        <v>0.18955534229046703</v>
      </c>
    </row>
    <row r="387" spans="1:13" hidden="1" x14ac:dyDescent="0.35">
      <c r="A387" t="s">
        <v>1544</v>
      </c>
      <c r="B387" s="95" t="s">
        <v>4</v>
      </c>
      <c r="C387" s="95" t="s">
        <v>1112</v>
      </c>
      <c r="D387" s="96">
        <v>568530</v>
      </c>
      <c r="E387" s="107">
        <f t="shared" si="37"/>
        <v>17</v>
      </c>
      <c r="F387">
        <f t="shared" si="38"/>
        <v>2</v>
      </c>
      <c r="H387" t="str">
        <f t="shared" si="39"/>
        <v>Kultur, medier, trossamfund och fritid</v>
      </c>
      <c r="I387" t="str">
        <f t="shared" si="40"/>
        <v>5 Konstnärernas villkor</v>
      </c>
      <c r="K387" t="str">
        <f t="shared" si="41"/>
        <v>Ersättningar och bidrag till konstnärer</v>
      </c>
      <c r="L387">
        <f t="shared" si="43"/>
        <v>54.561420345489445</v>
      </c>
      <c r="M387">
        <f t="shared" si="42"/>
        <v>4.5467850287907874</v>
      </c>
    </row>
    <row r="388" spans="1:13" hidden="1" x14ac:dyDescent="0.35">
      <c r="A388" t="s">
        <v>1544</v>
      </c>
      <c r="B388" s="93" t="s">
        <v>4</v>
      </c>
      <c r="C388" s="93" t="s">
        <v>1113</v>
      </c>
      <c r="D388" s="94">
        <v>455002</v>
      </c>
      <c r="E388" s="107">
        <f t="shared" si="37"/>
        <v>17</v>
      </c>
      <c r="F388">
        <f t="shared" si="38"/>
        <v>6</v>
      </c>
      <c r="G388" t="s">
        <v>1536</v>
      </c>
      <c r="H388" t="str">
        <f t="shared" si="39"/>
        <v>Kultur, medier, trossamfund och fritid</v>
      </c>
      <c r="I388" t="str">
        <f t="shared" si="40"/>
        <v>6 Arkiv</v>
      </c>
      <c r="K388" t="str">
        <f t="shared" si="41"/>
        <v>Arkiv</v>
      </c>
      <c r="L388">
        <f t="shared" si="43"/>
        <v>43.666218809980805</v>
      </c>
      <c r="M388">
        <f t="shared" si="42"/>
        <v>3.6388515674984006</v>
      </c>
    </row>
    <row r="389" spans="1:13" hidden="1" x14ac:dyDescent="0.35">
      <c r="A389" t="s">
        <v>1544</v>
      </c>
      <c r="B389" s="95" t="s">
        <v>4</v>
      </c>
      <c r="C389" s="95" t="s">
        <v>1114</v>
      </c>
      <c r="D389" s="96">
        <v>455002</v>
      </c>
      <c r="E389" s="107">
        <f t="shared" si="37"/>
        <v>17</v>
      </c>
      <c r="F389">
        <f t="shared" si="38"/>
        <v>1</v>
      </c>
      <c r="H389" t="str">
        <f t="shared" si="39"/>
        <v>Kultur, medier, trossamfund och fritid</v>
      </c>
      <c r="I389" t="str">
        <f t="shared" si="40"/>
        <v>6 Arkiv</v>
      </c>
      <c r="K389" t="str">
        <f t="shared" si="41"/>
        <v>Riksarkivet</v>
      </c>
      <c r="L389">
        <f t="shared" si="43"/>
        <v>43.666218809980805</v>
      </c>
      <c r="M389">
        <f t="shared" si="42"/>
        <v>3.6388515674984006</v>
      </c>
    </row>
    <row r="390" spans="1:13" hidden="1" x14ac:dyDescent="0.35">
      <c r="A390" t="s">
        <v>1544</v>
      </c>
      <c r="B390" s="93" t="s">
        <v>4</v>
      </c>
      <c r="C390" s="93" t="s">
        <v>1115</v>
      </c>
      <c r="D390" s="94">
        <v>1035877</v>
      </c>
      <c r="E390" s="107">
        <f t="shared" si="37"/>
        <v>17</v>
      </c>
      <c r="F390">
        <f t="shared" si="38"/>
        <v>7</v>
      </c>
      <c r="G390" t="s">
        <v>1536</v>
      </c>
      <c r="H390" t="str">
        <f t="shared" si="39"/>
        <v>Kultur, medier, trossamfund och fritid</v>
      </c>
      <c r="I390" t="str">
        <f t="shared" si="40"/>
        <v>7 Kulturmiljö</v>
      </c>
      <c r="K390" t="str">
        <f t="shared" si="41"/>
        <v>Kulturmiljö</v>
      </c>
      <c r="L390">
        <f t="shared" si="43"/>
        <v>99.41238003838771</v>
      </c>
      <c r="M390">
        <f t="shared" si="42"/>
        <v>8.2843650031989764</v>
      </c>
    </row>
    <row r="391" spans="1:13" hidden="1" x14ac:dyDescent="0.35">
      <c r="A391" t="s">
        <v>1544</v>
      </c>
      <c r="B391" s="95" t="s">
        <v>4</v>
      </c>
      <c r="C391" s="95" t="s">
        <v>1116</v>
      </c>
      <c r="D391" s="96">
        <v>291835</v>
      </c>
      <c r="E391" s="107">
        <f t="shared" si="37"/>
        <v>17</v>
      </c>
      <c r="F391">
        <f t="shared" si="38"/>
        <v>1</v>
      </c>
      <c r="H391" t="str">
        <f t="shared" si="39"/>
        <v>Kultur, medier, trossamfund och fritid</v>
      </c>
      <c r="I391" t="str">
        <f t="shared" si="40"/>
        <v>7 Kulturmiljö</v>
      </c>
      <c r="K391" t="str">
        <f t="shared" si="41"/>
        <v>Riksantikvarieämbetet</v>
      </c>
      <c r="L391">
        <f t="shared" si="43"/>
        <v>28.007197696737045</v>
      </c>
      <c r="M391">
        <f t="shared" si="42"/>
        <v>2.3339331413947537</v>
      </c>
    </row>
    <row r="392" spans="1:13" hidden="1" x14ac:dyDescent="0.35">
      <c r="A392" t="s">
        <v>1544</v>
      </c>
      <c r="B392" s="95" t="s">
        <v>4</v>
      </c>
      <c r="C392" s="95" t="s">
        <v>1117</v>
      </c>
      <c r="D392" s="96">
        <v>276042</v>
      </c>
      <c r="E392" s="107">
        <f t="shared" si="37"/>
        <v>17</v>
      </c>
      <c r="F392">
        <f t="shared" si="38"/>
        <v>2</v>
      </c>
      <c r="H392" t="str">
        <f t="shared" si="39"/>
        <v>Kultur, medier, trossamfund och fritid</v>
      </c>
      <c r="I392" t="str">
        <f t="shared" si="40"/>
        <v>7 Kulturmiljö</v>
      </c>
      <c r="K392" t="str">
        <f t="shared" si="41"/>
        <v>Bidrag till kulturmiljövård</v>
      </c>
      <c r="L392">
        <f t="shared" si="43"/>
        <v>26.491554702495201</v>
      </c>
      <c r="M392">
        <f t="shared" si="42"/>
        <v>2.2076295585412669</v>
      </c>
    </row>
    <row r="393" spans="1:13" hidden="1" x14ac:dyDescent="0.35">
      <c r="A393" t="s">
        <v>1544</v>
      </c>
      <c r="B393" s="95" t="s">
        <v>4</v>
      </c>
      <c r="C393" s="95" t="s">
        <v>1118</v>
      </c>
      <c r="D393" s="96">
        <v>460000</v>
      </c>
      <c r="E393" s="107">
        <f t="shared" si="37"/>
        <v>17</v>
      </c>
      <c r="F393">
        <f t="shared" si="38"/>
        <v>3</v>
      </c>
      <c r="H393" t="str">
        <f t="shared" si="39"/>
        <v>Kultur, medier, trossamfund och fritid</v>
      </c>
      <c r="I393" t="str">
        <f t="shared" si="40"/>
        <v>7 Kulturmiljö</v>
      </c>
      <c r="K393" t="str">
        <f t="shared" si="41"/>
        <v>Kyrkoantikvarisk ersättning</v>
      </c>
      <c r="L393">
        <f t="shared" si="43"/>
        <v>44.145873320537426</v>
      </c>
      <c r="M393">
        <f t="shared" si="42"/>
        <v>3.6788227767114523</v>
      </c>
    </row>
    <row r="394" spans="1:13" hidden="1" x14ac:dyDescent="0.35">
      <c r="A394" t="s">
        <v>1544</v>
      </c>
      <c r="B394" s="95" t="s">
        <v>4</v>
      </c>
      <c r="C394" s="95" t="s">
        <v>1119</v>
      </c>
      <c r="D394" s="96">
        <v>8000</v>
      </c>
      <c r="E394" s="107">
        <f t="shared" si="37"/>
        <v>17</v>
      </c>
      <c r="F394">
        <f t="shared" si="38"/>
        <v>4</v>
      </c>
      <c r="H394" t="str">
        <f t="shared" si="39"/>
        <v>Kultur, medier, trossamfund och fritid</v>
      </c>
      <c r="I394" t="str">
        <f t="shared" si="40"/>
        <v>7 Kulturmiljö</v>
      </c>
      <c r="K394" t="str">
        <f t="shared" si="41"/>
        <v>Bidrag till arbetslivsmuseer</v>
      </c>
      <c r="L394">
        <f t="shared" si="43"/>
        <v>0.76775431861804222</v>
      </c>
      <c r="M394">
        <f t="shared" si="42"/>
        <v>6.3979526551503518E-2</v>
      </c>
    </row>
    <row r="395" spans="1:13" hidden="1" x14ac:dyDescent="0.35">
      <c r="A395" t="s">
        <v>1544</v>
      </c>
      <c r="B395" s="93" t="s">
        <v>4</v>
      </c>
      <c r="C395" s="93" t="s">
        <v>1120</v>
      </c>
      <c r="D395" s="94">
        <v>1810273</v>
      </c>
      <c r="E395" s="107">
        <f t="shared" ref="E395:E458" si="44">IF(B395="",E394,B395)</f>
        <v>17</v>
      </c>
      <c r="F395">
        <f t="shared" ref="F395:F458" si="45">IFERROR(LEFT(C395,FIND(" ",C395)-1)*1,"")</f>
        <v>8</v>
      </c>
      <c r="G395" t="s">
        <v>1536</v>
      </c>
      <c r="H395" t="str">
        <f t="shared" ref="H395:H458" si="46">IF(B395="",H394,C395)</f>
        <v>Kultur, medier, trossamfund och fritid</v>
      </c>
      <c r="I395" t="str">
        <f t="shared" ref="I395:I458" si="47">IF(B395="",IF(G395="Sum",C395,IF(I394="",H395,I394)),"")</f>
        <v>8 Museer och utställningar</v>
      </c>
      <c r="K395" t="str">
        <f t="shared" ref="K395:K458" si="48">IFERROR(RIGHT(C395,LEN(C395)-FIND(" ",C395)),"")</f>
        <v>Museer och utställningar</v>
      </c>
      <c r="L395">
        <f t="shared" si="43"/>
        <v>173.73061420345491</v>
      </c>
      <c r="M395">
        <f t="shared" ref="M395:M458" si="49">L395/12</f>
        <v>14.477551183621243</v>
      </c>
    </row>
    <row r="396" spans="1:13" hidden="1" x14ac:dyDescent="0.35">
      <c r="A396" t="s">
        <v>1544</v>
      </c>
      <c r="B396" s="95" t="s">
        <v>4</v>
      </c>
      <c r="C396" s="95" t="s">
        <v>1121</v>
      </c>
      <c r="D396" s="96">
        <v>1406004</v>
      </c>
      <c r="E396" s="107">
        <f t="shared" si="44"/>
        <v>17</v>
      </c>
      <c r="F396">
        <f t="shared" si="45"/>
        <v>1</v>
      </c>
      <c r="H396" t="str">
        <f t="shared" si="46"/>
        <v>Kultur, medier, trossamfund och fritid</v>
      </c>
      <c r="I396" t="str">
        <f t="shared" si="47"/>
        <v>8 Museer och utställningar</v>
      </c>
      <c r="K396" t="str">
        <f t="shared" si="48"/>
        <v>Centrala museer: Myndigheter</v>
      </c>
      <c r="L396">
        <f t="shared" si="43"/>
        <v>134.93320537428022</v>
      </c>
      <c r="M396">
        <f t="shared" si="49"/>
        <v>11.244433781190018</v>
      </c>
    </row>
    <row r="397" spans="1:13" hidden="1" x14ac:dyDescent="0.35">
      <c r="A397" t="s">
        <v>1544</v>
      </c>
      <c r="B397" s="95" t="s">
        <v>4</v>
      </c>
      <c r="C397" s="95" t="s">
        <v>1122</v>
      </c>
      <c r="D397" s="96">
        <v>273714</v>
      </c>
      <c r="E397" s="107">
        <f t="shared" si="44"/>
        <v>17</v>
      </c>
      <c r="F397">
        <f t="shared" si="45"/>
        <v>2</v>
      </c>
      <c r="H397" t="str">
        <f t="shared" si="46"/>
        <v>Kultur, medier, trossamfund och fritid</v>
      </c>
      <c r="I397" t="str">
        <f t="shared" si="47"/>
        <v>8 Museer och utställningar</v>
      </c>
      <c r="K397" t="str">
        <f t="shared" si="48"/>
        <v>Centrala museer: Stiftelser</v>
      </c>
      <c r="L397">
        <f t="shared" ref="L397:L460" si="50">D397/IF(A397=$K$3,$L$3,$L$4)</f>
        <v>26.26813819577735</v>
      </c>
      <c r="M397">
        <f t="shared" si="49"/>
        <v>2.1890115163147792</v>
      </c>
    </row>
    <row r="398" spans="1:13" hidden="1" x14ac:dyDescent="0.35">
      <c r="A398" t="s">
        <v>1544</v>
      </c>
      <c r="B398" s="95" t="s">
        <v>4</v>
      </c>
      <c r="C398" s="95" t="s">
        <v>1123</v>
      </c>
      <c r="D398" s="96">
        <v>79718</v>
      </c>
      <c r="E398" s="107">
        <f t="shared" si="44"/>
        <v>17</v>
      </c>
      <c r="F398">
        <f t="shared" si="45"/>
        <v>3</v>
      </c>
      <c r="H398" t="str">
        <f t="shared" si="46"/>
        <v>Kultur, medier, trossamfund och fritid</v>
      </c>
      <c r="I398" t="str">
        <f t="shared" si="47"/>
        <v>8 Museer och utställningar</v>
      </c>
      <c r="K398" t="str">
        <f t="shared" si="48"/>
        <v>Bidrag till vissa museer</v>
      </c>
      <c r="L398">
        <f t="shared" si="50"/>
        <v>7.6504798464491364</v>
      </c>
      <c r="M398">
        <f t="shared" si="49"/>
        <v>0.63753998720409466</v>
      </c>
    </row>
    <row r="399" spans="1:13" hidden="1" x14ac:dyDescent="0.35">
      <c r="A399" t="s">
        <v>1544</v>
      </c>
      <c r="B399" s="95" t="s">
        <v>4</v>
      </c>
      <c r="C399" s="95" t="s">
        <v>1124</v>
      </c>
      <c r="D399" s="96">
        <v>50757</v>
      </c>
      <c r="E399" s="107">
        <f t="shared" si="44"/>
        <v>17</v>
      </c>
      <c r="F399">
        <f t="shared" si="45"/>
        <v>4</v>
      </c>
      <c r="H399" t="str">
        <f t="shared" si="46"/>
        <v>Kultur, medier, trossamfund och fritid</v>
      </c>
      <c r="I399" t="str">
        <f t="shared" si="47"/>
        <v>8 Museer och utställningar</v>
      </c>
      <c r="K399" t="str">
        <f t="shared" si="48"/>
        <v>Forum för levande historia</v>
      </c>
      <c r="L399">
        <f t="shared" si="50"/>
        <v>4.8711132437619957</v>
      </c>
      <c r="M399">
        <f t="shared" si="49"/>
        <v>0.40592610364683296</v>
      </c>
    </row>
    <row r="400" spans="1:13" hidden="1" x14ac:dyDescent="0.35">
      <c r="A400" t="s">
        <v>1544</v>
      </c>
      <c r="B400" s="95" t="s">
        <v>4</v>
      </c>
      <c r="C400" s="95" t="s">
        <v>1125</v>
      </c>
      <c r="D400" s="96">
        <v>80</v>
      </c>
      <c r="E400" s="107">
        <f t="shared" si="44"/>
        <v>17</v>
      </c>
      <c r="F400">
        <f t="shared" si="45"/>
        <v>5</v>
      </c>
      <c r="H400" t="str">
        <f t="shared" si="46"/>
        <v>Kultur, medier, trossamfund och fritid</v>
      </c>
      <c r="I400" t="str">
        <f t="shared" si="47"/>
        <v>8 Museer och utställningar</v>
      </c>
      <c r="K400" t="str">
        <f t="shared" si="48"/>
        <v>Statliga utställningsgarantier och inköp av vissa kulturföremål</v>
      </c>
      <c r="L400">
        <f t="shared" si="50"/>
        <v>7.677543186180422E-3</v>
      </c>
      <c r="M400">
        <f t="shared" si="49"/>
        <v>6.3979526551503517E-4</v>
      </c>
    </row>
    <row r="401" spans="1:13" hidden="1" x14ac:dyDescent="0.35">
      <c r="A401" t="s">
        <v>1544</v>
      </c>
      <c r="B401" s="93" t="s">
        <v>4</v>
      </c>
      <c r="C401" s="93" t="s">
        <v>1126</v>
      </c>
      <c r="D401" s="94">
        <v>98519</v>
      </c>
      <c r="E401" s="107">
        <f t="shared" si="44"/>
        <v>17</v>
      </c>
      <c r="F401">
        <f t="shared" si="45"/>
        <v>9</v>
      </c>
      <c r="G401" t="s">
        <v>1536</v>
      </c>
      <c r="H401" t="str">
        <f t="shared" si="46"/>
        <v>Kultur, medier, trossamfund och fritid</v>
      </c>
      <c r="I401" t="str">
        <f t="shared" si="47"/>
        <v>9 Trossamfund</v>
      </c>
      <c r="K401" t="str">
        <f t="shared" si="48"/>
        <v>Trossamfund</v>
      </c>
      <c r="L401">
        <f t="shared" si="50"/>
        <v>9.454798464491363</v>
      </c>
      <c r="M401">
        <f t="shared" si="49"/>
        <v>0.78789987204094691</v>
      </c>
    </row>
    <row r="402" spans="1:13" hidden="1" x14ac:dyDescent="0.35">
      <c r="A402" t="s">
        <v>1544</v>
      </c>
      <c r="B402" s="95" t="s">
        <v>4</v>
      </c>
      <c r="C402" s="95" t="s">
        <v>1127</v>
      </c>
      <c r="D402" s="96">
        <v>16600</v>
      </c>
      <c r="E402" s="107">
        <f t="shared" si="44"/>
        <v>17</v>
      </c>
      <c r="F402">
        <f t="shared" si="45"/>
        <v>1</v>
      </c>
      <c r="H402" t="str">
        <f t="shared" si="46"/>
        <v>Kultur, medier, trossamfund och fritid</v>
      </c>
      <c r="I402" t="str">
        <f t="shared" si="47"/>
        <v>9 Trossamfund</v>
      </c>
      <c r="K402" t="str">
        <f t="shared" si="48"/>
        <v>Myndigheten för stöd till trossamfund</v>
      </c>
      <c r="L402">
        <f t="shared" si="50"/>
        <v>1.5930902111324377</v>
      </c>
      <c r="M402">
        <f t="shared" si="49"/>
        <v>0.13275751759436979</v>
      </c>
    </row>
    <row r="403" spans="1:13" hidden="1" x14ac:dyDescent="0.35">
      <c r="A403" t="s">
        <v>1544</v>
      </c>
      <c r="B403" s="95" t="s">
        <v>4</v>
      </c>
      <c r="C403" s="95" t="s">
        <v>1128</v>
      </c>
      <c r="D403" s="96">
        <v>81919</v>
      </c>
      <c r="E403" s="107">
        <f t="shared" si="44"/>
        <v>17</v>
      </c>
      <c r="F403">
        <f t="shared" si="45"/>
        <v>2</v>
      </c>
      <c r="H403" t="str">
        <f t="shared" si="46"/>
        <v>Kultur, medier, trossamfund och fritid</v>
      </c>
      <c r="I403" t="str">
        <f t="shared" si="47"/>
        <v>9 Trossamfund</v>
      </c>
      <c r="K403" t="str">
        <f t="shared" si="48"/>
        <v>Stöd till trossamfund</v>
      </c>
      <c r="L403">
        <f t="shared" si="50"/>
        <v>7.8617082533589251</v>
      </c>
      <c r="M403">
        <f t="shared" si="49"/>
        <v>0.65514235444657709</v>
      </c>
    </row>
    <row r="404" spans="1:13" hidden="1" x14ac:dyDescent="0.35">
      <c r="A404" t="s">
        <v>1544</v>
      </c>
      <c r="B404" s="93" t="s">
        <v>4</v>
      </c>
      <c r="C404" s="93" t="s">
        <v>1129</v>
      </c>
      <c r="D404" s="94">
        <v>553444</v>
      </c>
      <c r="E404" s="107">
        <f t="shared" si="44"/>
        <v>17</v>
      </c>
      <c r="F404">
        <f t="shared" si="45"/>
        <v>10</v>
      </c>
      <c r="G404" t="s">
        <v>1536</v>
      </c>
      <c r="H404" t="str">
        <f t="shared" si="46"/>
        <v>Kultur, medier, trossamfund och fritid</v>
      </c>
      <c r="I404" t="str">
        <f t="shared" si="47"/>
        <v>10 Film</v>
      </c>
      <c r="K404" t="str">
        <f t="shared" si="48"/>
        <v>Film</v>
      </c>
      <c r="L404">
        <f t="shared" si="50"/>
        <v>53.113627639155467</v>
      </c>
      <c r="M404">
        <f t="shared" si="49"/>
        <v>4.4261356365962889</v>
      </c>
    </row>
    <row r="405" spans="1:13" hidden="1" x14ac:dyDescent="0.35">
      <c r="A405" t="s">
        <v>1544</v>
      </c>
      <c r="B405" s="95" t="s">
        <v>4</v>
      </c>
      <c r="C405" s="95" t="s">
        <v>1130</v>
      </c>
      <c r="D405" s="96">
        <v>553444</v>
      </c>
      <c r="E405" s="107">
        <f t="shared" si="44"/>
        <v>17</v>
      </c>
      <c r="F405">
        <f t="shared" si="45"/>
        <v>1</v>
      </c>
      <c r="H405" t="str">
        <f t="shared" si="46"/>
        <v>Kultur, medier, trossamfund och fritid</v>
      </c>
      <c r="I405" t="str">
        <f t="shared" si="47"/>
        <v>10 Film</v>
      </c>
      <c r="K405" t="str">
        <f t="shared" si="48"/>
        <v>Filmstöd</v>
      </c>
      <c r="L405">
        <f t="shared" si="50"/>
        <v>53.113627639155467</v>
      </c>
      <c r="M405">
        <f t="shared" si="49"/>
        <v>4.4261356365962889</v>
      </c>
    </row>
    <row r="406" spans="1:13" hidden="1" x14ac:dyDescent="0.35">
      <c r="A406" t="s">
        <v>1544</v>
      </c>
      <c r="B406" s="93" t="s">
        <v>4</v>
      </c>
      <c r="C406" s="93" t="s">
        <v>1131</v>
      </c>
      <c r="D406" s="94">
        <v>86549</v>
      </c>
      <c r="E406" s="107">
        <f t="shared" si="44"/>
        <v>17</v>
      </c>
      <c r="F406">
        <f t="shared" si="45"/>
        <v>11</v>
      </c>
      <c r="G406" t="s">
        <v>1536</v>
      </c>
      <c r="H406" t="str">
        <f t="shared" si="46"/>
        <v>Kultur, medier, trossamfund och fritid</v>
      </c>
      <c r="I406" t="str">
        <f t="shared" si="47"/>
        <v>11 Medier</v>
      </c>
      <c r="K406" t="str">
        <f t="shared" si="48"/>
        <v>Medier</v>
      </c>
      <c r="L406">
        <f t="shared" si="50"/>
        <v>8.3060460652591175</v>
      </c>
      <c r="M406">
        <f t="shared" si="49"/>
        <v>0.69217050543825975</v>
      </c>
    </row>
    <row r="407" spans="1:13" hidden="1" x14ac:dyDescent="0.35">
      <c r="A407" t="s">
        <v>1544</v>
      </c>
      <c r="B407" s="95" t="s">
        <v>4</v>
      </c>
      <c r="C407" s="95" t="s">
        <v>1132</v>
      </c>
      <c r="D407" s="96">
        <v>9671</v>
      </c>
      <c r="E407" s="107">
        <f t="shared" si="44"/>
        <v>17</v>
      </c>
      <c r="F407">
        <f t="shared" si="45"/>
        <v>1</v>
      </c>
      <c r="H407" t="str">
        <f t="shared" si="46"/>
        <v>Kultur, medier, trossamfund och fritid</v>
      </c>
      <c r="I407" t="str">
        <f t="shared" si="47"/>
        <v>11 Medier</v>
      </c>
      <c r="K407" t="str">
        <f t="shared" si="48"/>
        <v>Sändningar av TV Finland</v>
      </c>
      <c r="L407">
        <f t="shared" si="50"/>
        <v>0.92811900191938579</v>
      </c>
      <c r="M407">
        <f t="shared" si="49"/>
        <v>7.734325015994882E-2</v>
      </c>
    </row>
    <row r="408" spans="1:13" hidden="1" x14ac:dyDescent="0.35">
      <c r="A408" t="s">
        <v>1544</v>
      </c>
      <c r="B408" s="95" t="s">
        <v>4</v>
      </c>
      <c r="C408" s="95" t="s">
        <v>1133</v>
      </c>
      <c r="D408" s="96">
        <v>3488</v>
      </c>
      <c r="E408" s="107">
        <f t="shared" si="44"/>
        <v>17</v>
      </c>
      <c r="F408">
        <f t="shared" si="45"/>
        <v>2</v>
      </c>
      <c r="H408" t="str">
        <f t="shared" si="46"/>
        <v>Kultur, medier, trossamfund och fritid</v>
      </c>
      <c r="I408" t="str">
        <f t="shared" si="47"/>
        <v>11 Medier</v>
      </c>
      <c r="K408" t="str">
        <f t="shared" si="48"/>
        <v>Forskning och dokumentation om medieutvecklingen</v>
      </c>
      <c r="L408">
        <f t="shared" si="50"/>
        <v>0.3347408829174664</v>
      </c>
      <c r="M408">
        <f t="shared" si="49"/>
        <v>2.7895073576455532E-2</v>
      </c>
    </row>
    <row r="409" spans="1:13" hidden="1" x14ac:dyDescent="0.35">
      <c r="A409" t="s">
        <v>1544</v>
      </c>
      <c r="B409" s="95" t="s">
        <v>4</v>
      </c>
      <c r="C409" s="95" t="s">
        <v>1134</v>
      </c>
      <c r="D409" s="96">
        <v>533</v>
      </c>
      <c r="E409" s="107">
        <f t="shared" si="44"/>
        <v>17</v>
      </c>
      <c r="F409">
        <f t="shared" si="45"/>
        <v>3</v>
      </c>
      <c r="H409" t="str">
        <f t="shared" si="46"/>
        <v>Kultur, medier, trossamfund och fritid</v>
      </c>
      <c r="I409" t="str">
        <f t="shared" si="47"/>
        <v>11 Medier</v>
      </c>
      <c r="K409" t="str">
        <f t="shared" si="48"/>
        <v>Avgift till europeiska audiovisuella observatoriet</v>
      </c>
      <c r="L409">
        <f t="shared" si="50"/>
        <v>5.1151631477927062E-2</v>
      </c>
      <c r="M409">
        <f t="shared" si="49"/>
        <v>4.2626359564939221E-3</v>
      </c>
    </row>
    <row r="410" spans="1:13" hidden="1" x14ac:dyDescent="0.35">
      <c r="A410" t="s">
        <v>1544</v>
      </c>
      <c r="B410" s="95" t="s">
        <v>4</v>
      </c>
      <c r="C410" s="95" t="s">
        <v>1135</v>
      </c>
      <c r="D410" s="96">
        <v>24401</v>
      </c>
      <c r="E410" s="107">
        <f t="shared" si="44"/>
        <v>17</v>
      </c>
      <c r="F410">
        <f t="shared" si="45"/>
        <v>4</v>
      </c>
      <c r="H410" t="str">
        <f t="shared" si="46"/>
        <v>Kultur, medier, trossamfund och fritid</v>
      </c>
      <c r="I410" t="str">
        <f t="shared" si="47"/>
        <v>11 Medier</v>
      </c>
      <c r="K410" t="str">
        <f t="shared" si="48"/>
        <v>Statens medieråd</v>
      </c>
      <c r="L410">
        <f t="shared" si="50"/>
        <v>2.341746641074856</v>
      </c>
      <c r="M410">
        <f t="shared" si="49"/>
        <v>0.19514555342290466</v>
      </c>
    </row>
    <row r="411" spans="1:13" hidden="1" x14ac:dyDescent="0.35">
      <c r="A411" t="s">
        <v>1544</v>
      </c>
      <c r="B411" s="95" t="s">
        <v>4</v>
      </c>
      <c r="C411" s="95" t="s">
        <v>1136</v>
      </c>
      <c r="D411" s="96">
        <v>48456</v>
      </c>
      <c r="E411" s="107">
        <f t="shared" si="44"/>
        <v>17</v>
      </c>
      <c r="F411">
        <f t="shared" si="45"/>
        <v>5</v>
      </c>
      <c r="H411" t="str">
        <f t="shared" si="46"/>
        <v>Kultur, medier, trossamfund och fritid</v>
      </c>
      <c r="I411" t="str">
        <f t="shared" si="47"/>
        <v>11 Medier</v>
      </c>
      <c r="K411" t="str">
        <f t="shared" si="48"/>
        <v>Stöd till taltidningar</v>
      </c>
      <c r="L411">
        <f t="shared" si="50"/>
        <v>4.6502879078694814</v>
      </c>
      <c r="M411">
        <f t="shared" si="49"/>
        <v>0.38752399232245677</v>
      </c>
    </row>
    <row r="412" spans="1:13" hidden="1" x14ac:dyDescent="0.35">
      <c r="A412" t="s">
        <v>1544</v>
      </c>
      <c r="B412" s="93" t="s">
        <v>4</v>
      </c>
      <c r="C412" s="93" t="s">
        <v>1137</v>
      </c>
      <c r="D412" s="94">
        <v>372370</v>
      </c>
      <c r="E412" s="107">
        <f t="shared" si="44"/>
        <v>17</v>
      </c>
      <c r="F412">
        <f t="shared" si="45"/>
        <v>12</v>
      </c>
      <c r="G412" t="s">
        <v>1536</v>
      </c>
      <c r="H412" t="str">
        <f t="shared" si="46"/>
        <v>Kultur, medier, trossamfund och fritid</v>
      </c>
      <c r="I412" t="str">
        <f t="shared" si="47"/>
        <v>12 Ungdomspolitik</v>
      </c>
      <c r="K412" t="str">
        <f t="shared" si="48"/>
        <v>Ungdomspolitik</v>
      </c>
      <c r="L412">
        <f t="shared" si="50"/>
        <v>35.736084452975049</v>
      </c>
      <c r="M412">
        <f t="shared" si="49"/>
        <v>2.9780070377479206</v>
      </c>
    </row>
    <row r="413" spans="1:13" hidden="1" x14ac:dyDescent="0.35">
      <c r="A413" t="s">
        <v>1544</v>
      </c>
      <c r="B413" s="95" t="s">
        <v>4</v>
      </c>
      <c r="C413" s="95" t="s">
        <v>1138</v>
      </c>
      <c r="D413" s="96">
        <v>59690</v>
      </c>
      <c r="E413" s="107">
        <f t="shared" si="44"/>
        <v>17</v>
      </c>
      <c r="F413">
        <f t="shared" si="45"/>
        <v>1</v>
      </c>
      <c r="H413" t="str">
        <f t="shared" si="46"/>
        <v>Kultur, medier, trossamfund och fritid</v>
      </c>
      <c r="I413" t="str">
        <f t="shared" si="47"/>
        <v>12 Ungdomspolitik</v>
      </c>
      <c r="K413" t="str">
        <f t="shared" si="48"/>
        <v>Myndigheten för ungdoms- och civilsamhällesfrågor</v>
      </c>
      <c r="L413">
        <f t="shared" si="50"/>
        <v>5.7284069097888679</v>
      </c>
      <c r="M413">
        <f t="shared" si="49"/>
        <v>0.47736724248240564</v>
      </c>
    </row>
    <row r="414" spans="1:13" hidden="1" x14ac:dyDescent="0.35">
      <c r="A414" t="s">
        <v>1544</v>
      </c>
      <c r="B414" s="95" t="s">
        <v>4</v>
      </c>
      <c r="C414" s="95" t="s">
        <v>1139</v>
      </c>
      <c r="D414" s="96">
        <v>290680</v>
      </c>
      <c r="E414" s="107">
        <f t="shared" si="44"/>
        <v>17</v>
      </c>
      <c r="F414">
        <f t="shared" si="45"/>
        <v>2</v>
      </c>
      <c r="H414" t="str">
        <f t="shared" si="46"/>
        <v>Kultur, medier, trossamfund och fritid</v>
      </c>
      <c r="I414" t="str">
        <f t="shared" si="47"/>
        <v>12 Ungdomspolitik</v>
      </c>
      <c r="K414" t="str">
        <f t="shared" si="48"/>
        <v>Bidrag till nationell och internationell ungdomsverksamhet</v>
      </c>
      <c r="L414">
        <f t="shared" si="50"/>
        <v>27.896353166986565</v>
      </c>
      <c r="M414">
        <f t="shared" si="49"/>
        <v>2.3246960972488804</v>
      </c>
    </row>
    <row r="415" spans="1:13" hidden="1" x14ac:dyDescent="0.35">
      <c r="A415" t="s">
        <v>1544</v>
      </c>
      <c r="B415" s="95" t="s">
        <v>4</v>
      </c>
      <c r="C415" s="95" t="s">
        <v>1140</v>
      </c>
      <c r="D415" s="96">
        <v>22000</v>
      </c>
      <c r="E415" s="107">
        <f t="shared" si="44"/>
        <v>17</v>
      </c>
      <c r="F415">
        <f t="shared" si="45"/>
        <v>3</v>
      </c>
      <c r="H415" t="str">
        <f t="shared" si="46"/>
        <v>Kultur, medier, trossamfund och fritid</v>
      </c>
      <c r="I415" t="str">
        <f t="shared" si="47"/>
        <v>12 Ungdomspolitik</v>
      </c>
      <c r="K415" t="str">
        <f t="shared" si="48"/>
        <v>Särskilda insatser inom ungdomspolitiken</v>
      </c>
      <c r="L415">
        <f t="shared" si="50"/>
        <v>2.1113243761996161</v>
      </c>
      <c r="M415">
        <f t="shared" si="49"/>
        <v>0.17594369801663468</v>
      </c>
    </row>
    <row r="416" spans="1:13" hidden="1" x14ac:dyDescent="0.35">
      <c r="A416" t="s">
        <v>1544</v>
      </c>
      <c r="B416" s="93" t="s">
        <v>4</v>
      </c>
      <c r="C416" s="93" t="s">
        <v>1141</v>
      </c>
      <c r="D416" s="94">
        <v>2380518</v>
      </c>
      <c r="E416" s="107">
        <f t="shared" si="44"/>
        <v>17</v>
      </c>
      <c r="F416">
        <f t="shared" si="45"/>
        <v>13</v>
      </c>
      <c r="G416" t="s">
        <v>1536</v>
      </c>
      <c r="H416" t="str">
        <f t="shared" si="46"/>
        <v>Kultur, medier, trossamfund och fritid</v>
      </c>
      <c r="I416" t="str">
        <f t="shared" si="47"/>
        <v>13 Politik för det civila samhället</v>
      </c>
      <c r="K416" t="str">
        <f t="shared" si="48"/>
        <v>Politik för det civila samhället</v>
      </c>
      <c r="L416">
        <f t="shared" si="50"/>
        <v>228.45662188099809</v>
      </c>
      <c r="M416">
        <f t="shared" si="49"/>
        <v>19.038051823416506</v>
      </c>
    </row>
    <row r="417" spans="1:13" hidden="1" x14ac:dyDescent="0.35">
      <c r="A417" t="s">
        <v>1544</v>
      </c>
      <c r="B417" s="95" t="s">
        <v>4</v>
      </c>
      <c r="C417" s="95" t="s">
        <v>1142</v>
      </c>
      <c r="D417" s="96">
        <v>2091811</v>
      </c>
      <c r="E417" s="107">
        <f t="shared" si="44"/>
        <v>17</v>
      </c>
      <c r="F417">
        <f t="shared" si="45"/>
        <v>1</v>
      </c>
      <c r="H417" t="str">
        <f t="shared" si="46"/>
        <v>Kultur, medier, trossamfund och fritid</v>
      </c>
      <c r="I417" t="str">
        <f t="shared" si="47"/>
        <v>13 Politik för det civila samhället</v>
      </c>
      <c r="K417" t="str">
        <f t="shared" si="48"/>
        <v>Stöd till idrotten</v>
      </c>
      <c r="L417">
        <f t="shared" si="50"/>
        <v>200.74961612284068</v>
      </c>
      <c r="M417">
        <f t="shared" si="49"/>
        <v>16.729134676903389</v>
      </c>
    </row>
    <row r="418" spans="1:13" hidden="1" x14ac:dyDescent="0.35">
      <c r="A418" t="s">
        <v>1544</v>
      </c>
      <c r="B418" s="95" t="s">
        <v>4</v>
      </c>
      <c r="C418" s="95" t="s">
        <v>1143</v>
      </c>
      <c r="D418" s="96">
        <v>52164</v>
      </c>
      <c r="E418" s="107">
        <f t="shared" si="44"/>
        <v>17</v>
      </c>
      <c r="F418">
        <f t="shared" si="45"/>
        <v>2</v>
      </c>
      <c r="H418" t="str">
        <f t="shared" si="46"/>
        <v>Kultur, medier, trossamfund och fritid</v>
      </c>
      <c r="I418" t="str">
        <f t="shared" si="47"/>
        <v>13 Politik för det civila samhället</v>
      </c>
      <c r="K418" t="str">
        <f t="shared" si="48"/>
        <v>Bidrag till allmänna samlingslokaler</v>
      </c>
      <c r="L418">
        <f t="shared" si="50"/>
        <v>5.0061420345489447</v>
      </c>
      <c r="M418">
        <f t="shared" si="49"/>
        <v>0.41717850287907871</v>
      </c>
    </row>
    <row r="419" spans="1:13" hidden="1" x14ac:dyDescent="0.35">
      <c r="A419" t="s">
        <v>1544</v>
      </c>
      <c r="B419" s="95" t="s">
        <v>4</v>
      </c>
      <c r="C419" s="95" t="s">
        <v>1144</v>
      </c>
      <c r="D419" s="96">
        <v>97785</v>
      </c>
      <c r="E419" s="107">
        <f t="shared" si="44"/>
        <v>17</v>
      </c>
      <c r="F419">
        <f t="shared" si="45"/>
        <v>3</v>
      </c>
      <c r="H419" t="str">
        <f t="shared" si="46"/>
        <v>Kultur, medier, trossamfund och fritid</v>
      </c>
      <c r="I419" t="str">
        <f t="shared" si="47"/>
        <v>13 Politik för det civila samhället</v>
      </c>
      <c r="K419" t="str">
        <f t="shared" si="48"/>
        <v>Stöd till friluftsorganisationer</v>
      </c>
      <c r="L419">
        <f t="shared" si="50"/>
        <v>9.384357005758158</v>
      </c>
      <c r="M419">
        <f t="shared" si="49"/>
        <v>0.78202975047984646</v>
      </c>
    </row>
    <row r="420" spans="1:13" hidden="1" x14ac:dyDescent="0.35">
      <c r="A420" t="s">
        <v>1544</v>
      </c>
      <c r="B420" s="95" t="s">
        <v>4</v>
      </c>
      <c r="C420" s="95" t="s">
        <v>1145</v>
      </c>
      <c r="D420" s="96">
        <v>15000</v>
      </c>
      <c r="E420" s="107">
        <f t="shared" si="44"/>
        <v>17</v>
      </c>
      <c r="F420">
        <f t="shared" si="45"/>
        <v>4</v>
      </c>
      <c r="H420" t="str">
        <f t="shared" si="46"/>
        <v>Kultur, medier, trossamfund och fritid</v>
      </c>
      <c r="I420" t="str">
        <f t="shared" si="47"/>
        <v>13 Politik för det civila samhället</v>
      </c>
      <c r="K420" t="str">
        <f t="shared" si="48"/>
        <v>Bidrag till riksdagspartiers kvinnoorganisationer</v>
      </c>
      <c r="L420">
        <f t="shared" si="50"/>
        <v>1.4395393474088292</v>
      </c>
      <c r="M420">
        <f t="shared" si="49"/>
        <v>0.1199616122840691</v>
      </c>
    </row>
    <row r="421" spans="1:13" hidden="1" x14ac:dyDescent="0.35">
      <c r="A421" t="s">
        <v>1544</v>
      </c>
      <c r="B421" s="95" t="s">
        <v>4</v>
      </c>
      <c r="C421" s="95" t="s">
        <v>1146</v>
      </c>
      <c r="D421" s="96">
        <v>123758</v>
      </c>
      <c r="E421" s="107">
        <f t="shared" si="44"/>
        <v>17</v>
      </c>
      <c r="F421">
        <f t="shared" si="45"/>
        <v>5</v>
      </c>
      <c r="H421" t="str">
        <f t="shared" si="46"/>
        <v>Kultur, medier, trossamfund och fritid</v>
      </c>
      <c r="I421" t="str">
        <f t="shared" si="47"/>
        <v>13 Politik för det civila samhället</v>
      </c>
      <c r="K421" t="str">
        <f t="shared" si="48"/>
        <v>Insatser för den ideella sektorn</v>
      </c>
      <c r="L421">
        <f t="shared" si="50"/>
        <v>11.876967370441459</v>
      </c>
      <c r="M421">
        <f t="shared" si="49"/>
        <v>0.98974728087012165</v>
      </c>
    </row>
    <row r="422" spans="1:13" hidden="1" x14ac:dyDescent="0.35">
      <c r="A422" t="s">
        <v>1544</v>
      </c>
      <c r="B422" s="93" t="s">
        <v>4</v>
      </c>
      <c r="C422" s="93" t="s">
        <v>1147</v>
      </c>
      <c r="D422" s="94">
        <v>4618772</v>
      </c>
      <c r="E422" s="107">
        <f t="shared" si="44"/>
        <v>17</v>
      </c>
      <c r="F422">
        <f t="shared" si="45"/>
        <v>14</v>
      </c>
      <c r="G422" t="s">
        <v>1536</v>
      </c>
      <c r="H422" t="str">
        <f t="shared" si="46"/>
        <v>Kultur, medier, trossamfund och fritid</v>
      </c>
      <c r="I422" t="str">
        <f t="shared" si="47"/>
        <v>14 Folkbildning</v>
      </c>
      <c r="K422" t="str">
        <f t="shared" si="48"/>
        <v>Folkbildning</v>
      </c>
      <c r="L422">
        <f t="shared" si="50"/>
        <v>443.26026871401149</v>
      </c>
      <c r="M422">
        <f t="shared" si="49"/>
        <v>36.938355726167622</v>
      </c>
    </row>
    <row r="423" spans="1:13" hidden="1" x14ac:dyDescent="0.35">
      <c r="A423" t="s">
        <v>1544</v>
      </c>
      <c r="B423" s="95" t="s">
        <v>4</v>
      </c>
      <c r="C423" s="95" t="s">
        <v>1148</v>
      </c>
      <c r="D423" s="96">
        <v>4337783</v>
      </c>
      <c r="E423" s="107">
        <f t="shared" si="44"/>
        <v>17</v>
      </c>
      <c r="F423">
        <f t="shared" si="45"/>
        <v>1</v>
      </c>
      <c r="H423" t="str">
        <f t="shared" si="46"/>
        <v>Kultur, medier, trossamfund och fritid</v>
      </c>
      <c r="I423" t="str">
        <f t="shared" si="47"/>
        <v>14 Folkbildning</v>
      </c>
      <c r="K423" t="str">
        <f t="shared" si="48"/>
        <v>Bidrag till folkbildningen</v>
      </c>
      <c r="L423">
        <f t="shared" si="50"/>
        <v>416.2939539347409</v>
      </c>
      <c r="M423">
        <f t="shared" si="49"/>
        <v>34.691162827895077</v>
      </c>
    </row>
    <row r="424" spans="1:13" hidden="1" x14ac:dyDescent="0.35">
      <c r="A424" t="s">
        <v>1544</v>
      </c>
      <c r="B424" s="95" t="s">
        <v>4</v>
      </c>
      <c r="C424" s="95" t="s">
        <v>1149</v>
      </c>
      <c r="D424" s="96">
        <v>48831</v>
      </c>
      <c r="E424" s="107">
        <f t="shared" si="44"/>
        <v>17</v>
      </c>
      <c r="F424">
        <f t="shared" si="45"/>
        <v>2</v>
      </c>
      <c r="H424" t="str">
        <f t="shared" si="46"/>
        <v>Kultur, medier, trossamfund och fritid</v>
      </c>
      <c r="I424" t="str">
        <f t="shared" si="47"/>
        <v>14 Folkbildning</v>
      </c>
      <c r="K424" t="str">
        <f t="shared" si="48"/>
        <v>Bidrag till tolkutbildning</v>
      </c>
      <c r="L424">
        <f t="shared" si="50"/>
        <v>4.6862763915547028</v>
      </c>
      <c r="M424">
        <f t="shared" si="49"/>
        <v>0.39052303262955856</v>
      </c>
    </row>
    <row r="425" spans="1:13" hidden="1" x14ac:dyDescent="0.35">
      <c r="A425" t="s">
        <v>1544</v>
      </c>
      <c r="B425" s="95" t="s">
        <v>4</v>
      </c>
      <c r="C425" s="95" t="s">
        <v>1150</v>
      </c>
      <c r="D425" s="96">
        <v>30000</v>
      </c>
      <c r="E425" s="107">
        <f t="shared" si="44"/>
        <v>17</v>
      </c>
      <c r="F425">
        <f t="shared" si="45"/>
        <v>3</v>
      </c>
      <c r="H425" t="str">
        <f t="shared" si="46"/>
        <v>Kultur, medier, trossamfund och fritid</v>
      </c>
      <c r="I425" t="str">
        <f t="shared" si="47"/>
        <v>14 Folkbildning</v>
      </c>
      <c r="K425" t="str">
        <f t="shared" si="48"/>
        <v>Särskilda insatser inom folkbildningen</v>
      </c>
      <c r="L425">
        <f t="shared" si="50"/>
        <v>2.8790786948176583</v>
      </c>
      <c r="M425">
        <f t="shared" si="49"/>
        <v>0.23992322456813819</v>
      </c>
    </row>
    <row r="426" spans="1:13" hidden="1" x14ac:dyDescent="0.35">
      <c r="A426" t="s">
        <v>1544</v>
      </c>
      <c r="B426" s="95" t="s">
        <v>4</v>
      </c>
      <c r="C426" s="95" t="s">
        <v>1151</v>
      </c>
      <c r="D426" s="96">
        <v>202158</v>
      </c>
      <c r="E426" s="107">
        <f t="shared" si="44"/>
        <v>17</v>
      </c>
      <c r="F426">
        <f t="shared" si="45"/>
        <v>4</v>
      </c>
      <c r="H426" t="str">
        <f t="shared" si="46"/>
        <v>Kultur, medier, trossamfund och fritid</v>
      </c>
      <c r="I426" t="str">
        <f t="shared" si="47"/>
        <v>14 Folkbildning</v>
      </c>
      <c r="K426" t="str">
        <f t="shared" si="48"/>
        <v>Särskilt utbildningsstöd</v>
      </c>
      <c r="L426">
        <f t="shared" si="50"/>
        <v>19.400959692898272</v>
      </c>
      <c r="M426">
        <f t="shared" si="49"/>
        <v>1.6167466410748561</v>
      </c>
    </row>
    <row r="427" spans="1:13" hidden="1" x14ac:dyDescent="0.35">
      <c r="A427" t="s">
        <v>1544</v>
      </c>
      <c r="B427" s="93" t="s">
        <v>4</v>
      </c>
      <c r="C427" s="93" t="s">
        <v>1152</v>
      </c>
      <c r="D427" s="94">
        <v>78332</v>
      </c>
      <c r="E427" s="107">
        <f t="shared" si="44"/>
        <v>17</v>
      </c>
      <c r="F427">
        <f t="shared" si="45"/>
        <v>15</v>
      </c>
      <c r="G427" t="s">
        <v>1536</v>
      </c>
      <c r="H427" t="str">
        <f t="shared" si="46"/>
        <v>Kultur, medier, trossamfund och fritid</v>
      </c>
      <c r="I427" t="str">
        <f t="shared" si="47"/>
        <v>15 Tillsyn över spelmarknaden</v>
      </c>
      <c r="K427" t="str">
        <f t="shared" si="48"/>
        <v>Tillsyn över spelmarknaden</v>
      </c>
      <c r="L427">
        <f t="shared" si="50"/>
        <v>7.5174664107485603</v>
      </c>
      <c r="M427">
        <f t="shared" si="49"/>
        <v>0.62645553422904665</v>
      </c>
    </row>
    <row r="428" spans="1:13" hidden="1" x14ac:dyDescent="0.35">
      <c r="A428" t="s">
        <v>1544</v>
      </c>
      <c r="B428" s="95" t="s">
        <v>4</v>
      </c>
      <c r="C428" s="95" t="s">
        <v>1153</v>
      </c>
      <c r="D428" s="96">
        <v>78332</v>
      </c>
      <c r="E428" s="107">
        <f t="shared" si="44"/>
        <v>17</v>
      </c>
      <c r="F428">
        <f t="shared" si="45"/>
        <v>1</v>
      </c>
      <c r="H428" t="str">
        <f t="shared" si="46"/>
        <v>Kultur, medier, trossamfund och fritid</v>
      </c>
      <c r="I428" t="str">
        <f t="shared" si="47"/>
        <v>15 Tillsyn över spelmarknaden</v>
      </c>
      <c r="K428" t="str">
        <f t="shared" si="48"/>
        <v>Spelinspektionen</v>
      </c>
      <c r="L428">
        <f t="shared" si="50"/>
        <v>7.5174664107485603</v>
      </c>
      <c r="M428">
        <f t="shared" si="49"/>
        <v>0.62645553422904665</v>
      </c>
    </row>
    <row r="429" spans="1:13" hidden="1" x14ac:dyDescent="0.35">
      <c r="A429" t="s">
        <v>1544</v>
      </c>
      <c r="B429" s="93">
        <v>18</v>
      </c>
      <c r="C429" s="93" t="s">
        <v>109</v>
      </c>
      <c r="D429" s="94">
        <v>6099158</v>
      </c>
      <c r="E429" s="107">
        <f t="shared" si="44"/>
        <v>18</v>
      </c>
      <c r="F429" t="str">
        <f t="shared" si="45"/>
        <v/>
      </c>
      <c r="G429" t="s">
        <v>1536</v>
      </c>
      <c r="H429" t="str">
        <f t="shared" si="46"/>
        <v>Samhällsplanering, bostadsförsörjning och byggande samt konsumentpolitik</v>
      </c>
      <c r="I429" t="str">
        <f t="shared" si="47"/>
        <v/>
      </c>
      <c r="K429" t="str">
        <f t="shared" si="48"/>
        <v>bostadsförsörjning och byggande samt konsumentpolitik</v>
      </c>
      <c r="L429">
        <f t="shared" si="50"/>
        <v>585.33186180422263</v>
      </c>
      <c r="M429">
        <f t="shared" si="49"/>
        <v>48.777655150351883</v>
      </c>
    </row>
    <row r="430" spans="1:13" hidden="1" x14ac:dyDescent="0.35">
      <c r="A430" t="s">
        <v>1544</v>
      </c>
      <c r="B430" s="93" t="s">
        <v>4</v>
      </c>
      <c r="C430" s="93" t="s">
        <v>1154</v>
      </c>
      <c r="D430" s="94">
        <v>5824739</v>
      </c>
      <c r="E430" s="107">
        <f t="shared" si="44"/>
        <v>18</v>
      </c>
      <c r="F430">
        <f t="shared" si="45"/>
        <v>1</v>
      </c>
      <c r="G430" t="s">
        <v>1536</v>
      </c>
      <c r="H430" t="str">
        <f t="shared" si="46"/>
        <v>Samhällsplanering, bostadsförsörjning och byggande samt konsumentpolitik</v>
      </c>
      <c r="I430" t="str">
        <f t="shared" si="47"/>
        <v>1 Samhällsplanering, bostadsmarknad, byggande och lantmäteriverksamhet</v>
      </c>
      <c r="K430" t="str">
        <f t="shared" si="48"/>
        <v>Samhällsplanering, bostadsmarknad, byggande och lantmäteriverksamhet</v>
      </c>
      <c r="L430">
        <f t="shared" si="50"/>
        <v>558.99606525911713</v>
      </c>
      <c r="M430">
        <f t="shared" si="49"/>
        <v>46.583005438259761</v>
      </c>
    </row>
    <row r="431" spans="1:13" hidden="1" x14ac:dyDescent="0.35">
      <c r="A431" t="s">
        <v>1544</v>
      </c>
      <c r="B431" s="95" t="s">
        <v>4</v>
      </c>
      <c r="C431" s="95" t="s">
        <v>1155</v>
      </c>
      <c r="D431" s="96">
        <v>35600</v>
      </c>
      <c r="E431" s="107">
        <f t="shared" si="44"/>
        <v>18</v>
      </c>
      <c r="F431">
        <f t="shared" si="45"/>
        <v>1</v>
      </c>
      <c r="H431" t="str">
        <f t="shared" si="46"/>
        <v>Samhällsplanering, bostadsförsörjning och byggande samt konsumentpolitik</v>
      </c>
      <c r="I431" t="str">
        <f t="shared" si="47"/>
        <v>1 Samhällsplanering, bostadsmarknad, byggande och lantmäteriverksamhet</v>
      </c>
      <c r="K431" t="str">
        <f t="shared" si="48"/>
        <v>Bostadspolitisk utveckling</v>
      </c>
      <c r="L431">
        <f t="shared" si="50"/>
        <v>3.4165067178502877</v>
      </c>
      <c r="M431">
        <f t="shared" si="49"/>
        <v>0.28470889315419062</v>
      </c>
    </row>
    <row r="432" spans="1:13" hidden="1" x14ac:dyDescent="0.35">
      <c r="A432" t="s">
        <v>1544</v>
      </c>
      <c r="B432" s="95" t="s">
        <v>4</v>
      </c>
      <c r="C432" s="95" t="s">
        <v>1156</v>
      </c>
      <c r="D432" s="96">
        <v>12500</v>
      </c>
      <c r="E432" s="107">
        <f t="shared" si="44"/>
        <v>18</v>
      </c>
      <c r="F432">
        <f t="shared" si="45"/>
        <v>2</v>
      </c>
      <c r="H432" t="str">
        <f t="shared" si="46"/>
        <v>Samhällsplanering, bostadsförsörjning och byggande samt konsumentpolitik</v>
      </c>
      <c r="I432" t="str">
        <f t="shared" si="47"/>
        <v>1 Samhällsplanering, bostadsmarknad, byggande och lantmäteriverksamhet</v>
      </c>
      <c r="K432" t="str">
        <f t="shared" si="48"/>
        <v>Omstrukturering av kommunala bostadsföretag</v>
      </c>
      <c r="L432">
        <f t="shared" si="50"/>
        <v>1.199616122840691</v>
      </c>
      <c r="M432">
        <f t="shared" si="49"/>
        <v>9.9968010236724247E-2</v>
      </c>
    </row>
    <row r="433" spans="1:13" hidden="1" x14ac:dyDescent="0.35">
      <c r="A433" t="s">
        <v>1544</v>
      </c>
      <c r="B433" s="95" t="s">
        <v>4</v>
      </c>
      <c r="C433" s="95" t="s">
        <v>1157</v>
      </c>
      <c r="D433" s="96">
        <v>43000</v>
      </c>
      <c r="E433" s="107">
        <f t="shared" si="44"/>
        <v>18</v>
      </c>
      <c r="F433">
        <f t="shared" si="45"/>
        <v>3</v>
      </c>
      <c r="H433" t="str">
        <f t="shared" si="46"/>
        <v>Samhällsplanering, bostadsförsörjning och byggande samt konsumentpolitik</v>
      </c>
      <c r="I433" t="str">
        <f t="shared" si="47"/>
        <v>1 Samhällsplanering, bostadsmarknad, byggande och lantmäteriverksamhet</v>
      </c>
      <c r="K433" t="str">
        <f t="shared" si="48"/>
        <v>Stöd för att underlätta för enskilda att ordna bostad</v>
      </c>
      <c r="L433">
        <f t="shared" si="50"/>
        <v>4.1266794625719774</v>
      </c>
      <c r="M433">
        <f t="shared" si="49"/>
        <v>0.34388995521433147</v>
      </c>
    </row>
    <row r="434" spans="1:13" hidden="1" x14ac:dyDescent="0.35">
      <c r="A434" t="s">
        <v>1544</v>
      </c>
      <c r="B434" s="95" t="s">
        <v>4</v>
      </c>
      <c r="C434" s="95" t="s">
        <v>1158</v>
      </c>
      <c r="D434" s="96">
        <v>288029</v>
      </c>
      <c r="E434" s="107">
        <f t="shared" si="44"/>
        <v>18</v>
      </c>
      <c r="F434">
        <f t="shared" si="45"/>
        <v>4</v>
      </c>
      <c r="H434" t="str">
        <f t="shared" si="46"/>
        <v>Samhällsplanering, bostadsförsörjning och byggande samt konsumentpolitik</v>
      </c>
      <c r="I434" t="str">
        <f t="shared" si="47"/>
        <v>1 Samhällsplanering, bostadsmarknad, byggande och lantmäteriverksamhet</v>
      </c>
      <c r="K434" t="str">
        <f t="shared" si="48"/>
        <v>Boverket</v>
      </c>
      <c r="L434">
        <f t="shared" si="50"/>
        <v>27.641938579654511</v>
      </c>
      <c r="M434">
        <f t="shared" si="49"/>
        <v>2.3034948816378757</v>
      </c>
    </row>
    <row r="435" spans="1:13" hidden="1" x14ac:dyDescent="0.35">
      <c r="A435" t="s">
        <v>1544</v>
      </c>
      <c r="B435" s="95" t="s">
        <v>4</v>
      </c>
      <c r="C435" s="95" t="s">
        <v>1159</v>
      </c>
      <c r="D435" s="96">
        <v>54369</v>
      </c>
      <c r="E435" s="107">
        <f t="shared" si="44"/>
        <v>18</v>
      </c>
      <c r="F435">
        <f t="shared" si="45"/>
        <v>5</v>
      </c>
      <c r="H435" t="str">
        <f t="shared" si="46"/>
        <v>Samhällsplanering, bostadsförsörjning och byggande samt konsumentpolitik</v>
      </c>
      <c r="I435" t="str">
        <f t="shared" si="47"/>
        <v>1 Samhällsplanering, bostadsmarknad, byggande och lantmäteriverksamhet</v>
      </c>
      <c r="K435" t="str">
        <f t="shared" si="48"/>
        <v>Statens geotekniska institut</v>
      </c>
      <c r="L435">
        <f t="shared" si="50"/>
        <v>5.2177543186180424</v>
      </c>
      <c r="M435">
        <f t="shared" si="49"/>
        <v>0.43481285988483687</v>
      </c>
    </row>
    <row r="436" spans="1:13" hidden="1" x14ac:dyDescent="0.35">
      <c r="A436" t="s">
        <v>1544</v>
      </c>
      <c r="B436" s="95" t="s">
        <v>4</v>
      </c>
      <c r="C436" s="95" t="s">
        <v>1160</v>
      </c>
      <c r="D436" s="96">
        <v>721241</v>
      </c>
      <c r="E436" s="107">
        <f t="shared" si="44"/>
        <v>18</v>
      </c>
      <c r="F436">
        <f t="shared" si="45"/>
        <v>6</v>
      </c>
      <c r="H436" t="str">
        <f t="shared" si="46"/>
        <v>Samhällsplanering, bostadsförsörjning och byggande samt konsumentpolitik</v>
      </c>
      <c r="I436" t="str">
        <f t="shared" si="47"/>
        <v>1 Samhällsplanering, bostadsmarknad, byggande och lantmäteriverksamhet</v>
      </c>
      <c r="K436" t="str">
        <f t="shared" si="48"/>
        <v>Lantmäteriet</v>
      </c>
      <c r="L436">
        <f t="shared" si="50"/>
        <v>69.216986564299418</v>
      </c>
      <c r="M436">
        <f t="shared" si="49"/>
        <v>5.7680822136916179</v>
      </c>
    </row>
    <row r="437" spans="1:13" hidden="1" x14ac:dyDescent="0.35">
      <c r="A437" t="s">
        <v>1544</v>
      </c>
      <c r="B437" s="95" t="s">
        <v>4</v>
      </c>
      <c r="C437" s="95" t="s">
        <v>1161</v>
      </c>
      <c r="D437" s="96">
        <v>350000</v>
      </c>
      <c r="E437" s="107">
        <f t="shared" si="44"/>
        <v>18</v>
      </c>
      <c r="F437">
        <f t="shared" si="45"/>
        <v>7</v>
      </c>
      <c r="H437" t="str">
        <f t="shared" si="46"/>
        <v>Samhällsplanering, bostadsförsörjning och byggande samt konsumentpolitik</v>
      </c>
      <c r="I437" t="str">
        <f t="shared" si="47"/>
        <v>1 Samhällsplanering, bostadsmarknad, byggande och lantmäteriverksamhet</v>
      </c>
      <c r="K437" t="str">
        <f t="shared" si="48"/>
        <v>Energieffektivisering av flerbostadshus</v>
      </c>
      <c r="L437">
        <f t="shared" si="50"/>
        <v>33.589251439539346</v>
      </c>
      <c r="M437">
        <f t="shared" si="49"/>
        <v>2.7991042866282787</v>
      </c>
    </row>
    <row r="438" spans="1:13" hidden="1" x14ac:dyDescent="0.35">
      <c r="A438" t="s">
        <v>1544</v>
      </c>
      <c r="B438" s="95" t="s">
        <v>4</v>
      </c>
      <c r="C438" s="95" t="s">
        <v>1162</v>
      </c>
      <c r="D438" s="96">
        <v>4320000</v>
      </c>
      <c r="E438" s="107">
        <f t="shared" si="44"/>
        <v>18</v>
      </c>
      <c r="F438">
        <f t="shared" si="45"/>
        <v>8</v>
      </c>
      <c r="H438" t="str">
        <f t="shared" si="46"/>
        <v>Samhällsplanering, bostadsförsörjning och byggande samt konsumentpolitik</v>
      </c>
      <c r="I438" t="str">
        <f t="shared" si="47"/>
        <v>1 Samhällsplanering, bostadsmarknad, byggande och lantmäteriverksamhet</v>
      </c>
      <c r="K438" t="str">
        <f t="shared" si="48"/>
        <v>Investeringsstöd för anordnande av hyresbostäder och bostäder för studerande</v>
      </c>
      <c r="L438">
        <f t="shared" si="50"/>
        <v>414.58733205374278</v>
      </c>
      <c r="M438">
        <f t="shared" si="49"/>
        <v>34.548944337811896</v>
      </c>
    </row>
    <row r="439" spans="1:13" hidden="1" x14ac:dyDescent="0.35">
      <c r="A439" t="s">
        <v>1544</v>
      </c>
      <c r="B439" s="93" t="s">
        <v>4</v>
      </c>
      <c r="C439" s="93" t="s">
        <v>1163</v>
      </c>
      <c r="D439" s="94">
        <v>274419</v>
      </c>
      <c r="E439" s="107">
        <f t="shared" si="44"/>
        <v>18</v>
      </c>
      <c r="F439">
        <f t="shared" si="45"/>
        <v>2</v>
      </c>
      <c r="G439" t="s">
        <v>1536</v>
      </c>
      <c r="H439" t="str">
        <f t="shared" si="46"/>
        <v>Samhällsplanering, bostadsförsörjning och byggande samt konsumentpolitik</v>
      </c>
      <c r="I439" t="str">
        <f t="shared" si="47"/>
        <v>2 Konsumentpolitik</v>
      </c>
      <c r="K439" t="str">
        <f t="shared" si="48"/>
        <v>Konsumentpolitik</v>
      </c>
      <c r="L439">
        <f t="shared" si="50"/>
        <v>26.335796545105566</v>
      </c>
      <c r="M439">
        <f t="shared" si="49"/>
        <v>2.1946497120921307</v>
      </c>
    </row>
    <row r="440" spans="1:13" hidden="1" x14ac:dyDescent="0.35">
      <c r="A440" t="s">
        <v>1544</v>
      </c>
      <c r="B440" s="95" t="s">
        <v>4</v>
      </c>
      <c r="C440" s="95" t="s">
        <v>1164</v>
      </c>
      <c r="D440" s="96">
        <v>171338</v>
      </c>
      <c r="E440" s="107">
        <f t="shared" si="44"/>
        <v>18</v>
      </c>
      <c r="F440">
        <f t="shared" si="45"/>
        <v>1</v>
      </c>
      <c r="H440" t="str">
        <f t="shared" si="46"/>
        <v>Samhällsplanering, bostadsförsörjning och byggande samt konsumentpolitik</v>
      </c>
      <c r="I440" t="str">
        <f t="shared" si="47"/>
        <v>2 Konsumentpolitik</v>
      </c>
      <c r="K440" t="str">
        <f t="shared" si="48"/>
        <v>Konsumentverket</v>
      </c>
      <c r="L440">
        <f t="shared" si="50"/>
        <v>16.443186180422266</v>
      </c>
      <c r="M440">
        <f t="shared" si="49"/>
        <v>1.3702655150351888</v>
      </c>
    </row>
    <row r="441" spans="1:13" hidden="1" x14ac:dyDescent="0.35">
      <c r="A441" t="s">
        <v>1544</v>
      </c>
      <c r="B441" s="95" t="s">
        <v>4</v>
      </c>
      <c r="C441" s="95" t="s">
        <v>1165</v>
      </c>
      <c r="D441" s="96">
        <v>54447</v>
      </c>
      <c r="E441" s="107">
        <f t="shared" si="44"/>
        <v>18</v>
      </c>
      <c r="F441">
        <f t="shared" si="45"/>
        <v>2</v>
      </c>
      <c r="H441" t="str">
        <f t="shared" si="46"/>
        <v>Samhällsplanering, bostadsförsörjning och byggande samt konsumentpolitik</v>
      </c>
      <c r="I441" t="str">
        <f t="shared" si="47"/>
        <v>2 Konsumentpolitik</v>
      </c>
      <c r="K441" t="str">
        <f t="shared" si="48"/>
        <v>Allmänna reklamationsnämnden</v>
      </c>
      <c r="L441">
        <f t="shared" si="50"/>
        <v>5.2252399232245681</v>
      </c>
      <c r="M441">
        <f t="shared" si="49"/>
        <v>0.43543666026871403</v>
      </c>
    </row>
    <row r="442" spans="1:13" hidden="1" x14ac:dyDescent="0.35">
      <c r="A442" t="s">
        <v>1544</v>
      </c>
      <c r="B442" s="95" t="s">
        <v>4</v>
      </c>
      <c r="C442" s="95" t="s">
        <v>1166</v>
      </c>
      <c r="D442" s="96">
        <v>31951</v>
      </c>
      <c r="E442" s="107">
        <f t="shared" si="44"/>
        <v>18</v>
      </c>
      <c r="F442">
        <f t="shared" si="45"/>
        <v>3</v>
      </c>
      <c r="H442" t="str">
        <f t="shared" si="46"/>
        <v>Samhällsplanering, bostadsförsörjning och byggande samt konsumentpolitik</v>
      </c>
      <c r="I442" t="str">
        <f t="shared" si="47"/>
        <v>2 Konsumentpolitik</v>
      </c>
      <c r="K442" t="str">
        <f t="shared" si="48"/>
        <v>Fastighetsmäklarinspektionen</v>
      </c>
      <c r="L442">
        <f t="shared" si="50"/>
        <v>3.0663147792706336</v>
      </c>
      <c r="M442">
        <f t="shared" si="49"/>
        <v>0.25552623160588611</v>
      </c>
    </row>
    <row r="443" spans="1:13" hidden="1" x14ac:dyDescent="0.35">
      <c r="A443" t="s">
        <v>1544</v>
      </c>
      <c r="B443" s="95" t="s">
        <v>4</v>
      </c>
      <c r="C443" s="95" t="s">
        <v>1167</v>
      </c>
      <c r="D443" s="96">
        <v>13559</v>
      </c>
      <c r="E443" s="107">
        <f t="shared" si="44"/>
        <v>18</v>
      </c>
      <c r="F443">
        <f t="shared" si="45"/>
        <v>4</v>
      </c>
      <c r="H443" t="str">
        <f t="shared" si="46"/>
        <v>Samhällsplanering, bostadsförsörjning och byggande samt konsumentpolitik</v>
      </c>
      <c r="I443" t="str">
        <f t="shared" si="47"/>
        <v>2 Konsumentpolitik</v>
      </c>
      <c r="K443" t="str">
        <f t="shared" si="48"/>
        <v>Åtgärder på konsumentområdet</v>
      </c>
      <c r="L443">
        <f t="shared" si="50"/>
        <v>1.3012476007677543</v>
      </c>
      <c r="M443">
        <f t="shared" si="49"/>
        <v>0.10843730006397952</v>
      </c>
    </row>
    <row r="444" spans="1:13" hidden="1" x14ac:dyDescent="0.35">
      <c r="A444" t="s">
        <v>1544</v>
      </c>
      <c r="B444" s="95" t="s">
        <v>4</v>
      </c>
      <c r="C444" s="95" t="s">
        <v>1168</v>
      </c>
      <c r="D444" s="96">
        <v>3124</v>
      </c>
      <c r="E444" s="107">
        <f t="shared" si="44"/>
        <v>18</v>
      </c>
      <c r="F444">
        <f t="shared" si="45"/>
        <v>5</v>
      </c>
      <c r="H444" t="str">
        <f t="shared" si="46"/>
        <v>Samhällsplanering, bostadsförsörjning och byggande samt konsumentpolitik</v>
      </c>
      <c r="I444" t="str">
        <f t="shared" si="47"/>
        <v>2 Konsumentpolitik</v>
      </c>
      <c r="K444" t="str">
        <f t="shared" si="48"/>
        <v>Bidrag till miljömärkning av produkter</v>
      </c>
      <c r="L444">
        <f t="shared" si="50"/>
        <v>0.2998080614203455</v>
      </c>
      <c r="M444">
        <f t="shared" si="49"/>
        <v>2.4984005118362126E-2</v>
      </c>
    </row>
    <row r="445" spans="1:13" hidden="1" x14ac:dyDescent="0.35">
      <c r="A445" t="s">
        <v>1544</v>
      </c>
      <c r="B445" s="93">
        <v>19</v>
      </c>
      <c r="C445" s="93" t="s">
        <v>1169</v>
      </c>
      <c r="D445" s="94">
        <v>4534201</v>
      </c>
      <c r="E445" s="107">
        <f t="shared" si="44"/>
        <v>19</v>
      </c>
      <c r="F445" t="str">
        <f t="shared" si="45"/>
        <v/>
      </c>
      <c r="G445" t="s">
        <v>1536</v>
      </c>
      <c r="H445" t="str">
        <f t="shared" si="46"/>
        <v>Regional utveckling</v>
      </c>
      <c r="I445" t="str">
        <f t="shared" si="47"/>
        <v/>
      </c>
      <c r="K445" t="str">
        <f t="shared" si="48"/>
        <v>utveckling</v>
      </c>
      <c r="L445">
        <f t="shared" si="50"/>
        <v>435.14404990403074</v>
      </c>
      <c r="M445">
        <f t="shared" si="49"/>
        <v>36.262004158669228</v>
      </c>
    </row>
    <row r="446" spans="1:13" hidden="1" x14ac:dyDescent="0.35">
      <c r="A446" t="s">
        <v>1544</v>
      </c>
      <c r="B446" s="95" t="s">
        <v>4</v>
      </c>
      <c r="C446" s="95" t="s">
        <v>1170</v>
      </c>
      <c r="D446" s="96">
        <v>1993337</v>
      </c>
      <c r="E446" s="107">
        <f t="shared" si="44"/>
        <v>19</v>
      </c>
      <c r="F446">
        <f t="shared" si="45"/>
        <v>1</v>
      </c>
      <c r="H446" t="str">
        <f t="shared" si="46"/>
        <v>Regional utveckling</v>
      </c>
      <c r="I446" t="str">
        <f t="shared" si="47"/>
        <v>Regional utveckling</v>
      </c>
      <c r="K446" t="str">
        <f t="shared" si="48"/>
        <v>Regionala utvecklingsåtgärder</v>
      </c>
      <c r="L446">
        <f t="shared" si="50"/>
        <v>191.29913627639155</v>
      </c>
      <c r="M446">
        <f t="shared" si="49"/>
        <v>15.941594689699295</v>
      </c>
    </row>
    <row r="447" spans="1:13" hidden="1" x14ac:dyDescent="0.35">
      <c r="A447" t="s">
        <v>1544</v>
      </c>
      <c r="B447" s="95" t="s">
        <v>4</v>
      </c>
      <c r="C447" s="95" t="s">
        <v>1171</v>
      </c>
      <c r="D447" s="96">
        <v>450864</v>
      </c>
      <c r="E447" s="107">
        <f t="shared" si="44"/>
        <v>19</v>
      </c>
      <c r="F447">
        <f t="shared" si="45"/>
        <v>2</v>
      </c>
      <c r="H447" t="str">
        <f t="shared" si="46"/>
        <v>Regional utveckling</v>
      </c>
      <c r="I447" t="str">
        <f t="shared" si="47"/>
        <v>Regional utveckling</v>
      </c>
      <c r="K447" t="str">
        <f t="shared" si="48"/>
        <v>Transportbidrag</v>
      </c>
      <c r="L447">
        <f t="shared" si="50"/>
        <v>43.269097888675624</v>
      </c>
      <c r="M447">
        <f t="shared" si="49"/>
        <v>3.6057581573896353</v>
      </c>
    </row>
    <row r="448" spans="1:13" hidden="1" x14ac:dyDescent="0.35">
      <c r="A448" t="s">
        <v>1544</v>
      </c>
      <c r="B448" s="95" t="s">
        <v>4</v>
      </c>
      <c r="C448" s="95" t="s">
        <v>1504</v>
      </c>
      <c r="D448" s="96">
        <v>1440000</v>
      </c>
      <c r="E448" s="107">
        <f t="shared" si="44"/>
        <v>19</v>
      </c>
      <c r="F448">
        <f t="shared" si="45"/>
        <v>3</v>
      </c>
      <c r="H448" t="str">
        <f t="shared" si="46"/>
        <v>Regional utveckling</v>
      </c>
      <c r="I448" t="str">
        <f t="shared" si="47"/>
        <v>Regional utveckling</v>
      </c>
      <c r="K448" t="str">
        <f t="shared" si="48"/>
        <v>Europeiska regionala utvecklingsfonden perioden 2014-2020</v>
      </c>
      <c r="L448">
        <f t="shared" si="50"/>
        <v>138.19577735124761</v>
      </c>
      <c r="M448">
        <f t="shared" si="49"/>
        <v>11.516314779270635</v>
      </c>
    </row>
    <row r="449" spans="1:13" hidden="1" x14ac:dyDescent="0.35">
      <c r="A449" t="s">
        <v>1544</v>
      </c>
      <c r="B449" s="95" t="s">
        <v>4</v>
      </c>
      <c r="C449" s="95" t="s">
        <v>1505</v>
      </c>
      <c r="D449" s="96">
        <v>650000</v>
      </c>
      <c r="E449" s="107">
        <f t="shared" si="44"/>
        <v>19</v>
      </c>
      <c r="F449">
        <f t="shared" si="45"/>
        <v>4</v>
      </c>
      <c r="H449" t="str">
        <f t="shared" si="46"/>
        <v>Regional utveckling</v>
      </c>
      <c r="I449" t="str">
        <f t="shared" si="47"/>
        <v>Regional utveckling</v>
      </c>
      <c r="K449" t="str">
        <f t="shared" si="48"/>
        <v>Europeiska regionala utvecklingsfonden och Fonden för en rättvis omställning perioden 2021-2027</v>
      </c>
      <c r="L449">
        <f t="shared" si="50"/>
        <v>62.380038387715928</v>
      </c>
      <c r="M449">
        <f t="shared" si="49"/>
        <v>5.1983365323096606</v>
      </c>
    </row>
    <row r="450" spans="1:13" hidden="1" x14ac:dyDescent="0.35">
      <c r="A450" t="s">
        <v>1544</v>
      </c>
      <c r="B450" s="93">
        <v>20</v>
      </c>
      <c r="C450" s="93" t="s">
        <v>118</v>
      </c>
      <c r="D450" s="94">
        <v>19542691</v>
      </c>
      <c r="E450" s="107">
        <f t="shared" si="44"/>
        <v>20</v>
      </c>
      <c r="F450" t="str">
        <f t="shared" si="45"/>
        <v/>
      </c>
      <c r="G450" t="s">
        <v>1536</v>
      </c>
      <c r="H450" t="str">
        <f t="shared" si="46"/>
        <v>Allmän miljö- och naturvård</v>
      </c>
      <c r="I450" t="str">
        <f t="shared" si="47"/>
        <v/>
      </c>
      <c r="K450" t="str">
        <f t="shared" si="48"/>
        <v>miljö- och naturvård</v>
      </c>
      <c r="L450">
        <f t="shared" si="50"/>
        <v>1875.4981765834932</v>
      </c>
      <c r="M450">
        <f t="shared" si="49"/>
        <v>156.2915147152911</v>
      </c>
    </row>
    <row r="451" spans="1:13" hidden="1" x14ac:dyDescent="0.35">
      <c r="A451" t="s">
        <v>1544</v>
      </c>
      <c r="B451" s="93" t="s">
        <v>4</v>
      </c>
      <c r="C451" s="93" t="s">
        <v>1174</v>
      </c>
      <c r="D451" s="94">
        <v>18302894</v>
      </c>
      <c r="E451" s="107">
        <f t="shared" si="44"/>
        <v>20</v>
      </c>
      <c r="F451">
        <f t="shared" si="45"/>
        <v>1</v>
      </c>
      <c r="G451" t="s">
        <v>1536</v>
      </c>
      <c r="H451" t="str">
        <f t="shared" si="46"/>
        <v>Allmän miljö- och naturvård</v>
      </c>
      <c r="I451" t="str">
        <f t="shared" si="47"/>
        <v>1 Miljöpolitik</v>
      </c>
      <c r="K451" t="str">
        <f t="shared" si="48"/>
        <v>Miljöpolitik</v>
      </c>
      <c r="L451">
        <f t="shared" si="50"/>
        <v>1756.5157389635317</v>
      </c>
      <c r="M451">
        <f t="shared" si="49"/>
        <v>146.3763115802943</v>
      </c>
    </row>
    <row r="452" spans="1:13" hidden="1" x14ac:dyDescent="0.35">
      <c r="A452" t="s">
        <v>1544</v>
      </c>
      <c r="B452" s="95" t="s">
        <v>4</v>
      </c>
      <c r="C452" s="95" t="s">
        <v>1175</v>
      </c>
      <c r="D452" s="96">
        <v>620648</v>
      </c>
      <c r="E452" s="107">
        <f t="shared" si="44"/>
        <v>20</v>
      </c>
      <c r="F452">
        <f t="shared" si="45"/>
        <v>1</v>
      </c>
      <c r="H452" t="str">
        <f t="shared" si="46"/>
        <v>Allmän miljö- och naturvård</v>
      </c>
      <c r="I452" t="str">
        <f t="shared" si="47"/>
        <v>1 Miljöpolitik</v>
      </c>
      <c r="K452" t="str">
        <f t="shared" si="48"/>
        <v>Naturvårdsverket</v>
      </c>
      <c r="L452">
        <f t="shared" si="50"/>
        <v>59.563147792706332</v>
      </c>
      <c r="M452">
        <f t="shared" si="49"/>
        <v>4.963595649392194</v>
      </c>
    </row>
    <row r="453" spans="1:13" hidden="1" x14ac:dyDescent="0.35">
      <c r="A453" t="s">
        <v>1544</v>
      </c>
      <c r="B453" s="95" t="s">
        <v>4</v>
      </c>
      <c r="C453" s="95" t="s">
        <v>1176</v>
      </c>
      <c r="D453" s="96">
        <v>391714</v>
      </c>
      <c r="E453" s="107">
        <f t="shared" si="44"/>
        <v>20</v>
      </c>
      <c r="F453">
        <f t="shared" si="45"/>
        <v>2</v>
      </c>
      <c r="H453" t="str">
        <f t="shared" si="46"/>
        <v>Allmän miljö- och naturvård</v>
      </c>
      <c r="I453" t="str">
        <f t="shared" si="47"/>
        <v>1 Miljöpolitik</v>
      </c>
      <c r="K453" t="str">
        <f t="shared" si="48"/>
        <v>Miljöövervakning m.m.</v>
      </c>
      <c r="L453">
        <f t="shared" si="50"/>
        <v>37.592514395393472</v>
      </c>
      <c r="M453">
        <f t="shared" si="49"/>
        <v>3.1327095329494559</v>
      </c>
    </row>
    <row r="454" spans="1:13" hidden="1" x14ac:dyDescent="0.35">
      <c r="A454" t="s">
        <v>1544</v>
      </c>
      <c r="B454" s="95" t="s">
        <v>4</v>
      </c>
      <c r="C454" s="95" t="s">
        <v>1177</v>
      </c>
      <c r="D454" s="96">
        <v>1130035</v>
      </c>
      <c r="E454" s="107">
        <f t="shared" si="44"/>
        <v>20</v>
      </c>
      <c r="F454">
        <f t="shared" si="45"/>
        <v>3</v>
      </c>
      <c r="H454" t="str">
        <f t="shared" si="46"/>
        <v>Allmän miljö- och naturvård</v>
      </c>
      <c r="I454" t="str">
        <f t="shared" si="47"/>
        <v>1 Miljöpolitik</v>
      </c>
      <c r="K454" t="str">
        <f t="shared" si="48"/>
        <v>Åtgärder för värdefull natur</v>
      </c>
      <c r="L454">
        <f t="shared" si="50"/>
        <v>108.44865642994242</v>
      </c>
      <c r="M454">
        <f t="shared" si="49"/>
        <v>9.0373880358285348</v>
      </c>
    </row>
    <row r="455" spans="1:13" hidden="1" x14ac:dyDescent="0.35">
      <c r="A455" t="s">
        <v>1544</v>
      </c>
      <c r="B455" s="95" t="s">
        <v>4</v>
      </c>
      <c r="C455" s="95" t="s">
        <v>1178</v>
      </c>
      <c r="D455" s="96">
        <v>1087568</v>
      </c>
      <c r="E455" s="107">
        <f t="shared" si="44"/>
        <v>20</v>
      </c>
      <c r="F455">
        <f t="shared" si="45"/>
        <v>4</v>
      </c>
      <c r="H455" t="str">
        <f t="shared" si="46"/>
        <v>Allmän miljö- och naturvård</v>
      </c>
      <c r="I455" t="str">
        <f t="shared" si="47"/>
        <v>1 Miljöpolitik</v>
      </c>
      <c r="K455" t="str">
        <f t="shared" si="48"/>
        <v>Sanering och återställning av förorenade områden</v>
      </c>
      <c r="L455">
        <f t="shared" si="50"/>
        <v>104.37312859884837</v>
      </c>
      <c r="M455">
        <f t="shared" si="49"/>
        <v>8.6977607165706967</v>
      </c>
    </row>
    <row r="456" spans="1:13" hidden="1" x14ac:dyDescent="0.35">
      <c r="A456" t="s">
        <v>1544</v>
      </c>
      <c r="B456" s="95" t="s">
        <v>4</v>
      </c>
      <c r="C456" s="95" t="s">
        <v>1179</v>
      </c>
      <c r="D456" s="96">
        <v>96825</v>
      </c>
      <c r="E456" s="107">
        <f t="shared" si="44"/>
        <v>20</v>
      </c>
      <c r="F456">
        <f t="shared" si="45"/>
        <v>5</v>
      </c>
      <c r="H456" t="str">
        <f t="shared" si="46"/>
        <v>Allmän miljö- och naturvård</v>
      </c>
      <c r="I456" t="str">
        <f t="shared" si="47"/>
        <v>1 Miljöpolitik</v>
      </c>
      <c r="K456" t="str">
        <f t="shared" si="48"/>
        <v>Miljöforskning</v>
      </c>
      <c r="L456">
        <f t="shared" si="50"/>
        <v>9.2922264875239922</v>
      </c>
      <c r="M456">
        <f t="shared" si="49"/>
        <v>0.77435220729366605</v>
      </c>
    </row>
    <row r="457" spans="1:13" hidden="1" x14ac:dyDescent="0.35">
      <c r="A457" t="s">
        <v>1544</v>
      </c>
      <c r="B457" s="95" t="s">
        <v>4</v>
      </c>
      <c r="C457" s="95" t="s">
        <v>1180</v>
      </c>
      <c r="D457" s="96">
        <v>311404</v>
      </c>
      <c r="E457" s="107">
        <f t="shared" si="44"/>
        <v>20</v>
      </c>
      <c r="F457">
        <f t="shared" si="45"/>
        <v>6</v>
      </c>
      <c r="H457" t="str">
        <f t="shared" si="46"/>
        <v>Allmän miljö- och naturvård</v>
      </c>
      <c r="I457" t="str">
        <f t="shared" si="47"/>
        <v>1 Miljöpolitik</v>
      </c>
      <c r="K457" t="str">
        <f t="shared" si="48"/>
        <v>Kemikalieinspektionen</v>
      </c>
      <c r="L457">
        <f t="shared" si="50"/>
        <v>29.885220729366601</v>
      </c>
      <c r="M457">
        <f t="shared" si="49"/>
        <v>2.4904350607805501</v>
      </c>
    </row>
    <row r="458" spans="1:13" hidden="1" x14ac:dyDescent="0.35">
      <c r="A458" t="s">
        <v>1544</v>
      </c>
      <c r="B458" s="95" t="s">
        <v>4</v>
      </c>
      <c r="C458" s="95" t="s">
        <v>1181</v>
      </c>
      <c r="D458" s="96">
        <v>285631</v>
      </c>
      <c r="E458" s="107">
        <f t="shared" si="44"/>
        <v>20</v>
      </c>
      <c r="F458">
        <f t="shared" si="45"/>
        <v>7</v>
      </c>
      <c r="H458" t="str">
        <f t="shared" si="46"/>
        <v>Allmän miljö- och naturvård</v>
      </c>
      <c r="I458" t="str">
        <f t="shared" si="47"/>
        <v>1 Miljöpolitik</v>
      </c>
      <c r="K458" t="str">
        <f t="shared" si="48"/>
        <v>Avgifter till Internationella organisationer</v>
      </c>
      <c r="L458">
        <f t="shared" si="50"/>
        <v>27.411804222648751</v>
      </c>
      <c r="M458">
        <f t="shared" si="49"/>
        <v>2.2843170185540624</v>
      </c>
    </row>
    <row r="459" spans="1:13" hidden="1" x14ac:dyDescent="0.35">
      <c r="A459" t="s">
        <v>1544</v>
      </c>
      <c r="B459" s="95" t="s">
        <v>4</v>
      </c>
      <c r="C459" s="95" t="s">
        <v>1182</v>
      </c>
      <c r="D459" s="96">
        <v>5955000</v>
      </c>
      <c r="E459" s="107">
        <f t="shared" ref="E459:E522" si="51">IF(B459="",E458,B459)</f>
        <v>20</v>
      </c>
      <c r="F459">
        <f t="shared" ref="F459:F522" si="52">IFERROR(LEFT(C459,FIND(" ",C459)-1)*1,"")</f>
        <v>8</v>
      </c>
      <c r="H459" t="str">
        <f t="shared" ref="H459:H522" si="53">IF(B459="",H458,C459)</f>
        <v>Allmän miljö- och naturvård</v>
      </c>
      <c r="I459" t="str">
        <f t="shared" ref="I459:I522" si="54">IF(B459="",IF(G459="Sum",C459,IF(I458="",H459,I458)),"")</f>
        <v>1 Miljöpolitik</v>
      </c>
      <c r="K459" t="str">
        <f t="shared" ref="K459:K522" si="55">IFERROR(RIGHT(C459,LEN(C459)-FIND(" ",C459)),"")</f>
        <v>Klimatbonus</v>
      </c>
      <c r="L459">
        <f t="shared" si="50"/>
        <v>571.49712092130517</v>
      </c>
      <c r="M459">
        <f t="shared" ref="M459:M522" si="56">L459/12</f>
        <v>47.624760076775431</v>
      </c>
    </row>
    <row r="460" spans="1:13" hidden="1" x14ac:dyDescent="0.35">
      <c r="A460" t="s">
        <v>1544</v>
      </c>
      <c r="B460" s="95" t="s">
        <v>4</v>
      </c>
      <c r="C460" s="95" t="s">
        <v>1183</v>
      </c>
      <c r="D460" s="96">
        <v>283581</v>
      </c>
      <c r="E460" s="107">
        <f t="shared" si="51"/>
        <v>20</v>
      </c>
      <c r="F460">
        <f t="shared" si="52"/>
        <v>9</v>
      </c>
      <c r="H460" t="str">
        <f t="shared" si="53"/>
        <v>Allmän miljö- och naturvård</v>
      </c>
      <c r="I460" t="str">
        <f t="shared" si="54"/>
        <v>1 Miljöpolitik</v>
      </c>
      <c r="K460" t="str">
        <f t="shared" si="55"/>
        <v>Sveriges meteorologiska och hydrologiska institut</v>
      </c>
      <c r="L460">
        <f t="shared" si="50"/>
        <v>27.215067178502878</v>
      </c>
      <c r="M460">
        <f t="shared" si="56"/>
        <v>2.26792226487524</v>
      </c>
    </row>
    <row r="461" spans="1:13" hidden="1" x14ac:dyDescent="0.35">
      <c r="A461" t="s">
        <v>1544</v>
      </c>
      <c r="B461" s="95" t="s">
        <v>4</v>
      </c>
      <c r="C461" s="95" t="s">
        <v>1184</v>
      </c>
      <c r="D461" s="96">
        <v>140000</v>
      </c>
      <c r="E461" s="107">
        <f t="shared" si="51"/>
        <v>20</v>
      </c>
      <c r="F461">
        <f t="shared" si="52"/>
        <v>10</v>
      </c>
      <c r="H461" t="str">
        <f t="shared" si="53"/>
        <v>Allmän miljö- och naturvård</v>
      </c>
      <c r="I461" t="str">
        <f t="shared" si="54"/>
        <v>1 Miljöpolitik</v>
      </c>
      <c r="K461" t="str">
        <f t="shared" si="55"/>
        <v>Klimatanpassning</v>
      </c>
      <c r="L461">
        <f t="shared" ref="L461:L524" si="57">D461/IF(A461=$K$3,$L$3,$L$4)</f>
        <v>13.435700575815739</v>
      </c>
      <c r="M461">
        <f t="shared" si="56"/>
        <v>1.1196417146513116</v>
      </c>
    </row>
    <row r="462" spans="1:13" hidden="1" x14ac:dyDescent="0.35">
      <c r="A462" t="s">
        <v>1544</v>
      </c>
      <c r="B462" s="95" t="s">
        <v>4</v>
      </c>
      <c r="C462" s="95" t="s">
        <v>1185</v>
      </c>
      <c r="D462" s="96">
        <v>1244565</v>
      </c>
      <c r="E462" s="107">
        <f t="shared" si="51"/>
        <v>20</v>
      </c>
      <c r="F462">
        <f t="shared" si="52"/>
        <v>11</v>
      </c>
      <c r="H462" t="str">
        <f t="shared" si="53"/>
        <v>Allmän miljö- och naturvård</v>
      </c>
      <c r="I462" t="str">
        <f t="shared" si="54"/>
        <v>1 Miljöpolitik</v>
      </c>
      <c r="K462" t="str">
        <f t="shared" si="55"/>
        <v>Åtgärder för havs- och vattenmiljö</v>
      </c>
      <c r="L462">
        <f t="shared" si="57"/>
        <v>119.44001919385796</v>
      </c>
      <c r="M462">
        <f t="shared" si="56"/>
        <v>9.9533349328214964</v>
      </c>
    </row>
    <row r="463" spans="1:13" hidden="1" x14ac:dyDescent="0.35">
      <c r="A463" t="s">
        <v>1544</v>
      </c>
      <c r="B463" s="95" t="s">
        <v>4</v>
      </c>
      <c r="C463" s="95" t="s">
        <v>1186</v>
      </c>
      <c r="D463" s="96">
        <v>169100</v>
      </c>
      <c r="E463" s="107">
        <f t="shared" si="51"/>
        <v>20</v>
      </c>
      <c r="F463">
        <f t="shared" si="52"/>
        <v>12</v>
      </c>
      <c r="H463" t="str">
        <f t="shared" si="53"/>
        <v>Allmän miljö- och naturvård</v>
      </c>
      <c r="I463" t="str">
        <f t="shared" si="54"/>
        <v>1 Miljöpolitik</v>
      </c>
      <c r="K463" t="str">
        <f t="shared" si="55"/>
        <v>Insatser för internationella klimatinvesteringar</v>
      </c>
      <c r="L463">
        <f t="shared" si="57"/>
        <v>16.228406909788866</v>
      </c>
      <c r="M463">
        <f t="shared" si="56"/>
        <v>1.3523672424824056</v>
      </c>
    </row>
    <row r="464" spans="1:13" hidden="1" x14ac:dyDescent="0.35">
      <c r="A464" t="s">
        <v>1544</v>
      </c>
      <c r="B464" s="95" t="s">
        <v>4</v>
      </c>
      <c r="C464" s="95" t="s">
        <v>1187</v>
      </c>
      <c r="D464" s="96">
        <v>37400</v>
      </c>
      <c r="E464" s="107">
        <f t="shared" si="51"/>
        <v>20</v>
      </c>
      <c r="F464">
        <f t="shared" si="52"/>
        <v>13</v>
      </c>
      <c r="H464" t="str">
        <f t="shared" si="53"/>
        <v>Allmän miljö- och naturvård</v>
      </c>
      <c r="I464" t="str">
        <f t="shared" si="54"/>
        <v>1 Miljöpolitik</v>
      </c>
      <c r="K464" t="str">
        <f t="shared" si="55"/>
        <v>Internationellt miljösamarbete</v>
      </c>
      <c r="L464">
        <f t="shared" si="57"/>
        <v>3.5892514395393476</v>
      </c>
      <c r="M464">
        <f t="shared" si="56"/>
        <v>0.29910428662827898</v>
      </c>
    </row>
    <row r="465" spans="1:13" hidden="1" x14ac:dyDescent="0.35">
      <c r="A465" t="s">
        <v>1544</v>
      </c>
      <c r="B465" s="95" t="s">
        <v>4</v>
      </c>
      <c r="C465" s="95" t="s">
        <v>1188</v>
      </c>
      <c r="D465" s="96">
        <v>1170500</v>
      </c>
      <c r="E465" s="107">
        <f t="shared" si="51"/>
        <v>20</v>
      </c>
      <c r="F465">
        <f t="shared" si="52"/>
        <v>14</v>
      </c>
      <c r="H465" t="str">
        <f t="shared" si="53"/>
        <v>Allmän miljö- och naturvård</v>
      </c>
      <c r="I465" t="str">
        <f t="shared" si="54"/>
        <v>1 Miljöpolitik</v>
      </c>
      <c r="K465" t="str">
        <f t="shared" si="55"/>
        <v>Skydd av värdefull natur</v>
      </c>
      <c r="L465">
        <f t="shared" si="57"/>
        <v>112.3320537428023</v>
      </c>
      <c r="M465">
        <f t="shared" si="56"/>
        <v>9.3610044785668585</v>
      </c>
    </row>
    <row r="466" spans="1:13" hidden="1" x14ac:dyDescent="0.35">
      <c r="A466" t="s">
        <v>1544</v>
      </c>
      <c r="B466" s="95" t="s">
        <v>4</v>
      </c>
      <c r="C466" s="95" t="s">
        <v>1189</v>
      </c>
      <c r="D466" s="96">
        <v>317723</v>
      </c>
      <c r="E466" s="107">
        <f t="shared" si="51"/>
        <v>20</v>
      </c>
      <c r="F466">
        <f t="shared" si="52"/>
        <v>15</v>
      </c>
      <c r="H466" t="str">
        <f t="shared" si="53"/>
        <v>Allmän miljö- och naturvård</v>
      </c>
      <c r="I466" t="str">
        <f t="shared" si="54"/>
        <v>1 Miljöpolitik</v>
      </c>
      <c r="K466" t="str">
        <f t="shared" si="55"/>
        <v>Havs- och vattenmyndigheten</v>
      </c>
      <c r="L466">
        <f t="shared" si="57"/>
        <v>30.491650671785028</v>
      </c>
      <c r="M466">
        <f t="shared" si="56"/>
        <v>2.5409708893154188</v>
      </c>
    </row>
    <row r="467" spans="1:13" hidden="1" x14ac:dyDescent="0.35">
      <c r="A467" t="s">
        <v>1544</v>
      </c>
      <c r="B467" s="95" t="s">
        <v>4</v>
      </c>
      <c r="C467" s="95" t="s">
        <v>1190</v>
      </c>
      <c r="D467" s="96">
        <v>3055000</v>
      </c>
      <c r="E467" s="107">
        <f t="shared" si="51"/>
        <v>20</v>
      </c>
      <c r="F467">
        <f t="shared" si="52"/>
        <v>16</v>
      </c>
      <c r="H467" t="str">
        <f t="shared" si="53"/>
        <v>Allmän miljö- och naturvård</v>
      </c>
      <c r="I467" t="str">
        <f t="shared" si="54"/>
        <v>1 Miljöpolitik</v>
      </c>
      <c r="K467" t="str">
        <f t="shared" si="55"/>
        <v>Klimatinvesteringar</v>
      </c>
      <c r="L467">
        <f t="shared" si="57"/>
        <v>293.1861804222649</v>
      </c>
      <c r="M467">
        <f t="shared" si="56"/>
        <v>24.432181701855409</v>
      </c>
    </row>
    <row r="468" spans="1:13" hidden="1" x14ac:dyDescent="0.35">
      <c r="A468" t="s">
        <v>1544</v>
      </c>
      <c r="B468" s="95" t="s">
        <v>4</v>
      </c>
      <c r="C468" s="95" t="s">
        <v>1191</v>
      </c>
      <c r="D468" s="96">
        <v>462000</v>
      </c>
      <c r="E468" s="107">
        <f t="shared" si="51"/>
        <v>20</v>
      </c>
      <c r="F468">
        <f t="shared" si="52"/>
        <v>17</v>
      </c>
      <c r="H468" t="str">
        <f t="shared" si="53"/>
        <v>Allmän miljö- och naturvård</v>
      </c>
      <c r="I468" t="str">
        <f t="shared" si="54"/>
        <v>1 Miljöpolitik</v>
      </c>
      <c r="K468" t="str">
        <f t="shared" si="55"/>
        <v>Klimatpremier</v>
      </c>
      <c r="L468">
        <f t="shared" si="57"/>
        <v>44.337811900191937</v>
      </c>
      <c r="M468">
        <f t="shared" si="56"/>
        <v>3.694817658349328</v>
      </c>
    </row>
    <row r="469" spans="1:13" hidden="1" x14ac:dyDescent="0.35">
      <c r="A469" t="s">
        <v>1544</v>
      </c>
      <c r="B469" s="95" t="s">
        <v>4</v>
      </c>
      <c r="C469" s="95" t="s">
        <v>1506</v>
      </c>
      <c r="D469" s="96">
        <v>1354000</v>
      </c>
      <c r="E469" s="107">
        <f t="shared" si="51"/>
        <v>20</v>
      </c>
      <c r="F469">
        <f t="shared" si="52"/>
        <v>18</v>
      </c>
      <c r="H469" t="str">
        <f t="shared" si="53"/>
        <v>Allmän miljö- och naturvård</v>
      </c>
      <c r="I469" t="str">
        <f t="shared" si="54"/>
        <v>1 Miljöpolitik</v>
      </c>
      <c r="K469" t="str">
        <f t="shared" si="55"/>
        <v>Industriklivet</v>
      </c>
      <c r="L469">
        <f t="shared" si="57"/>
        <v>129.94241842610364</v>
      </c>
      <c r="M469">
        <f t="shared" si="56"/>
        <v>10.82853486884197</v>
      </c>
    </row>
    <row r="470" spans="1:13" hidden="1" x14ac:dyDescent="0.35">
      <c r="A470" t="s">
        <v>1544</v>
      </c>
      <c r="B470" s="95" t="s">
        <v>4</v>
      </c>
      <c r="C470" s="95" t="s">
        <v>1507</v>
      </c>
      <c r="D470" s="96">
        <v>115000</v>
      </c>
      <c r="E470" s="107">
        <f t="shared" si="51"/>
        <v>20</v>
      </c>
      <c r="F470">
        <f t="shared" si="52"/>
        <v>19</v>
      </c>
      <c r="H470" t="str">
        <f t="shared" si="53"/>
        <v>Allmän miljö- och naturvård</v>
      </c>
      <c r="I470" t="str">
        <f t="shared" si="54"/>
        <v>1 Miljöpolitik</v>
      </c>
      <c r="K470" t="str">
        <f t="shared" si="55"/>
        <v>Åtgärder för ras- och skredsäkring längs Göta älv</v>
      </c>
      <c r="L470">
        <f t="shared" si="57"/>
        <v>11.036468330134356</v>
      </c>
      <c r="M470">
        <f t="shared" si="56"/>
        <v>0.91970569417786308</v>
      </c>
    </row>
    <row r="471" spans="1:13" hidden="1" x14ac:dyDescent="0.35">
      <c r="A471" t="s">
        <v>1544</v>
      </c>
      <c r="B471" s="95" t="s">
        <v>4</v>
      </c>
      <c r="C471" s="95" t="s">
        <v>1508</v>
      </c>
      <c r="D471" s="96">
        <v>25000</v>
      </c>
      <c r="E471" s="107">
        <f t="shared" si="51"/>
        <v>20</v>
      </c>
      <c r="F471">
        <f t="shared" si="52"/>
        <v>20</v>
      </c>
      <c r="H471" t="str">
        <f t="shared" si="53"/>
        <v>Allmän miljö- och naturvård</v>
      </c>
      <c r="I471" t="str">
        <f t="shared" si="54"/>
        <v>1 Miljöpolitik</v>
      </c>
      <c r="K471" t="str">
        <f t="shared" si="55"/>
        <v>Driftstöd för bio-CCS</v>
      </c>
      <c r="L471">
        <f t="shared" si="57"/>
        <v>2.3992322456813819</v>
      </c>
      <c r="M471">
        <f t="shared" si="56"/>
        <v>0.19993602047344849</v>
      </c>
    </row>
    <row r="472" spans="1:13" hidden="1" x14ac:dyDescent="0.35">
      <c r="A472" t="s">
        <v>1544</v>
      </c>
      <c r="B472" s="95" t="s">
        <v>4</v>
      </c>
      <c r="C472" s="95" t="s">
        <v>1509</v>
      </c>
      <c r="D472" s="96">
        <v>50200</v>
      </c>
      <c r="E472" s="107">
        <f t="shared" si="51"/>
        <v>20</v>
      </c>
      <c r="F472">
        <f t="shared" si="52"/>
        <v>21</v>
      </c>
      <c r="H472" t="str">
        <f t="shared" si="53"/>
        <v>Allmän miljö- och naturvård</v>
      </c>
      <c r="I472" t="str">
        <f t="shared" si="54"/>
        <v>1 Miljöpolitik</v>
      </c>
      <c r="K472" t="str">
        <f t="shared" si="55"/>
        <v>Kompetenslyft för klimatomställningen</v>
      </c>
      <c r="L472">
        <f t="shared" si="57"/>
        <v>4.817658349328215</v>
      </c>
      <c r="M472">
        <f t="shared" si="56"/>
        <v>0.40147152911068457</v>
      </c>
    </row>
    <row r="473" spans="1:13" hidden="1" x14ac:dyDescent="0.35">
      <c r="A473" t="s">
        <v>1544</v>
      </c>
      <c r="B473" s="93" t="s">
        <v>4</v>
      </c>
      <c r="C473" s="93" t="s">
        <v>1197</v>
      </c>
      <c r="D473" s="94">
        <v>1239797</v>
      </c>
      <c r="E473" s="107">
        <f t="shared" si="51"/>
        <v>20</v>
      </c>
      <c r="F473">
        <f t="shared" si="52"/>
        <v>2</v>
      </c>
      <c r="G473" t="s">
        <v>1536</v>
      </c>
      <c r="H473" t="str">
        <f t="shared" si="53"/>
        <v>Allmän miljö- och naturvård</v>
      </c>
      <c r="I473" t="str">
        <f t="shared" si="54"/>
        <v>2 Miljöforskning</v>
      </c>
      <c r="K473" t="str">
        <f t="shared" si="55"/>
        <v>Miljöforskning</v>
      </c>
      <c r="L473">
        <f t="shared" si="57"/>
        <v>118.98243761996162</v>
      </c>
      <c r="M473">
        <f t="shared" si="56"/>
        <v>9.9152031349968013</v>
      </c>
    </row>
    <row r="474" spans="1:13" hidden="1" x14ac:dyDescent="0.35">
      <c r="A474" t="s">
        <v>1544</v>
      </c>
      <c r="B474" s="95" t="s">
        <v>4</v>
      </c>
      <c r="C474" s="95" t="s">
        <v>1198</v>
      </c>
      <c r="D474" s="96">
        <v>132389</v>
      </c>
      <c r="E474" s="107">
        <f t="shared" si="51"/>
        <v>20</v>
      </c>
      <c r="F474">
        <f t="shared" si="52"/>
        <v>1</v>
      </c>
      <c r="H474" t="str">
        <f t="shared" si="53"/>
        <v>Allmän miljö- och naturvård</v>
      </c>
      <c r="I474" t="str">
        <f t="shared" si="54"/>
        <v>2 Miljöforskning</v>
      </c>
      <c r="K474" t="str">
        <f t="shared" si="55"/>
        <v>Forskningsrådet för miljö, areella näringar och samhällsbyggande</v>
      </c>
      <c r="L474">
        <f t="shared" si="57"/>
        <v>12.7052783109405</v>
      </c>
      <c r="M474">
        <f t="shared" si="56"/>
        <v>1.058773192578375</v>
      </c>
    </row>
    <row r="475" spans="1:13" hidden="1" x14ac:dyDescent="0.35">
      <c r="A475" t="s">
        <v>1544</v>
      </c>
      <c r="B475" s="95" t="s">
        <v>4</v>
      </c>
      <c r="C475" s="95" t="s">
        <v>1199</v>
      </c>
      <c r="D475" s="96">
        <v>1107408</v>
      </c>
      <c r="E475" s="107">
        <f t="shared" si="51"/>
        <v>20</v>
      </c>
      <c r="F475">
        <f t="shared" si="52"/>
        <v>2</v>
      </c>
      <c r="H475" t="str">
        <f t="shared" si="53"/>
        <v>Allmän miljö- och naturvård</v>
      </c>
      <c r="I475" t="str">
        <f t="shared" si="54"/>
        <v>2 Miljöforskning</v>
      </c>
      <c r="K475" t="str">
        <f t="shared" si="55"/>
        <v>Forskningsrådet för miljö, areella näringar och samhällsbyggande: Forskning</v>
      </c>
      <c r="L475">
        <f t="shared" si="57"/>
        <v>106.27715930902112</v>
      </c>
      <c r="M475">
        <f t="shared" si="56"/>
        <v>8.8564299424184263</v>
      </c>
    </row>
    <row r="476" spans="1:13" hidden="1" x14ac:dyDescent="0.35">
      <c r="A476" t="s">
        <v>1544</v>
      </c>
      <c r="B476" s="93">
        <v>21</v>
      </c>
      <c r="C476" s="93" t="s">
        <v>127</v>
      </c>
      <c r="D476" s="94">
        <v>4944849</v>
      </c>
      <c r="E476" s="107">
        <f t="shared" si="51"/>
        <v>21</v>
      </c>
      <c r="F476" t="str">
        <f t="shared" si="52"/>
        <v/>
      </c>
      <c r="G476" t="s">
        <v>1536</v>
      </c>
      <c r="H476" t="str">
        <f t="shared" si="53"/>
        <v>Energi</v>
      </c>
      <c r="I476" t="str">
        <f t="shared" si="54"/>
        <v/>
      </c>
      <c r="K476" t="str">
        <f t="shared" si="55"/>
        <v/>
      </c>
      <c r="L476">
        <f t="shared" si="57"/>
        <v>474.55364683301343</v>
      </c>
      <c r="M476">
        <f t="shared" si="56"/>
        <v>39.546137236084455</v>
      </c>
    </row>
    <row r="477" spans="1:13" hidden="1" x14ac:dyDescent="0.35">
      <c r="A477" t="s">
        <v>1544</v>
      </c>
      <c r="B477" s="95" t="s">
        <v>4</v>
      </c>
      <c r="C477" s="95" t="s">
        <v>1200</v>
      </c>
      <c r="D477" s="96">
        <v>452970</v>
      </c>
      <c r="E477" s="107">
        <f t="shared" si="51"/>
        <v>21</v>
      </c>
      <c r="F477">
        <f t="shared" si="52"/>
        <v>1</v>
      </c>
      <c r="H477" t="str">
        <f t="shared" si="53"/>
        <v>Energi</v>
      </c>
      <c r="I477" t="str">
        <f t="shared" si="54"/>
        <v>Energi</v>
      </c>
      <c r="K477" t="str">
        <f t="shared" si="55"/>
        <v>Statens energimyndighet</v>
      </c>
      <c r="L477">
        <f t="shared" si="57"/>
        <v>43.471209213051822</v>
      </c>
      <c r="M477">
        <f t="shared" si="56"/>
        <v>3.6226007677543186</v>
      </c>
    </row>
    <row r="478" spans="1:13" hidden="1" x14ac:dyDescent="0.35">
      <c r="A478" t="s">
        <v>1544</v>
      </c>
      <c r="B478" s="95" t="s">
        <v>4</v>
      </c>
      <c r="C478" s="95" t="s">
        <v>1201</v>
      </c>
      <c r="D478" s="96">
        <v>397000</v>
      </c>
      <c r="E478" s="107">
        <f t="shared" si="51"/>
        <v>21</v>
      </c>
      <c r="F478">
        <f t="shared" si="52"/>
        <v>2</v>
      </c>
      <c r="H478" t="str">
        <f t="shared" si="53"/>
        <v>Energi</v>
      </c>
      <c r="I478" t="str">
        <f t="shared" si="54"/>
        <v>Energi</v>
      </c>
      <c r="K478" t="str">
        <f t="shared" si="55"/>
        <v>Insatser för energieffektivisering</v>
      </c>
      <c r="L478">
        <f t="shared" si="57"/>
        <v>38.099808061420347</v>
      </c>
      <c r="M478">
        <f t="shared" si="56"/>
        <v>3.1749840051183624</v>
      </c>
    </row>
    <row r="479" spans="1:13" hidden="1" x14ac:dyDescent="0.35">
      <c r="A479" t="s">
        <v>1544</v>
      </c>
      <c r="B479" s="95" t="s">
        <v>4</v>
      </c>
      <c r="C479" s="95" t="s">
        <v>1510</v>
      </c>
      <c r="D479" s="96">
        <v>21000</v>
      </c>
      <c r="E479" s="107">
        <f t="shared" si="51"/>
        <v>21</v>
      </c>
      <c r="F479">
        <f t="shared" si="52"/>
        <v>3</v>
      </c>
      <c r="H479" t="str">
        <f t="shared" si="53"/>
        <v>Energi</v>
      </c>
      <c r="I479" t="str">
        <f t="shared" si="54"/>
        <v>Energi</v>
      </c>
      <c r="K479" t="str">
        <f t="shared" si="55"/>
        <v>Insatser för fossilfri elproduktion</v>
      </c>
      <c r="L479">
        <f t="shared" si="57"/>
        <v>2.0153550863723608</v>
      </c>
      <c r="M479">
        <f t="shared" si="56"/>
        <v>0.16794625719769674</v>
      </c>
    </row>
    <row r="480" spans="1:13" hidden="1" x14ac:dyDescent="0.35">
      <c r="A480" t="s">
        <v>1544</v>
      </c>
      <c r="B480" s="95" t="s">
        <v>4</v>
      </c>
      <c r="C480" s="95" t="s">
        <v>1203</v>
      </c>
      <c r="D480" s="96">
        <v>1417723</v>
      </c>
      <c r="E480" s="107">
        <f t="shared" si="51"/>
        <v>21</v>
      </c>
      <c r="F480">
        <f t="shared" si="52"/>
        <v>4</v>
      </c>
      <c r="H480" t="str">
        <f t="shared" si="53"/>
        <v>Energi</v>
      </c>
      <c r="I480" t="str">
        <f t="shared" si="54"/>
        <v>Energi</v>
      </c>
      <c r="K480" t="str">
        <f t="shared" si="55"/>
        <v>Energiforskning</v>
      </c>
      <c r="L480">
        <f t="shared" si="57"/>
        <v>136.05786948176583</v>
      </c>
      <c r="M480">
        <f t="shared" si="56"/>
        <v>11.338155790147153</v>
      </c>
    </row>
    <row r="481" spans="1:13" hidden="1" x14ac:dyDescent="0.35">
      <c r="A481" t="s">
        <v>1544</v>
      </c>
      <c r="B481" s="95" t="s">
        <v>4</v>
      </c>
      <c r="C481" s="95" t="s">
        <v>1511</v>
      </c>
      <c r="D481" s="96">
        <v>209401</v>
      </c>
      <c r="E481" s="107">
        <f t="shared" si="51"/>
        <v>21</v>
      </c>
      <c r="F481">
        <f t="shared" si="52"/>
        <v>5</v>
      </c>
      <c r="H481" t="str">
        <f t="shared" si="53"/>
        <v>Energi</v>
      </c>
      <c r="I481" t="str">
        <f t="shared" si="54"/>
        <v>Energi</v>
      </c>
      <c r="K481" t="str">
        <f t="shared" si="55"/>
        <v>Energimarknadsinspektionen</v>
      </c>
      <c r="L481">
        <f t="shared" si="57"/>
        <v>20.096065259117083</v>
      </c>
      <c r="M481">
        <f t="shared" si="56"/>
        <v>1.6746721049264235</v>
      </c>
    </row>
    <row r="482" spans="1:13" hidden="1" x14ac:dyDescent="0.35">
      <c r="A482" t="s">
        <v>1544</v>
      </c>
      <c r="B482" s="95" t="s">
        <v>4</v>
      </c>
      <c r="C482" s="95" t="s">
        <v>1512</v>
      </c>
      <c r="D482" s="96">
        <v>453000</v>
      </c>
      <c r="E482" s="107">
        <f t="shared" si="51"/>
        <v>21</v>
      </c>
      <c r="F482">
        <f t="shared" si="52"/>
        <v>6</v>
      </c>
      <c r="H482" t="str">
        <f t="shared" si="53"/>
        <v>Energi</v>
      </c>
      <c r="I482" t="str">
        <f t="shared" si="54"/>
        <v>Energi</v>
      </c>
      <c r="K482" t="str">
        <f t="shared" si="55"/>
        <v>Elberedskap</v>
      </c>
      <c r="L482">
        <f t="shared" si="57"/>
        <v>43.474088291746639</v>
      </c>
      <c r="M482">
        <f t="shared" si="56"/>
        <v>3.6228406909788866</v>
      </c>
    </row>
    <row r="483" spans="1:13" hidden="1" x14ac:dyDescent="0.35">
      <c r="A483" t="s">
        <v>1544</v>
      </c>
      <c r="B483" s="95" t="s">
        <v>4</v>
      </c>
      <c r="C483" s="95" t="s">
        <v>1513</v>
      </c>
      <c r="D483" s="96">
        <v>25328</v>
      </c>
      <c r="E483" s="107">
        <f t="shared" si="51"/>
        <v>21</v>
      </c>
      <c r="F483">
        <f t="shared" si="52"/>
        <v>7</v>
      </c>
      <c r="H483" t="str">
        <f t="shared" si="53"/>
        <v>Energi</v>
      </c>
      <c r="I483" t="str">
        <f t="shared" si="54"/>
        <v>Energi</v>
      </c>
      <c r="K483" t="str">
        <f t="shared" si="55"/>
        <v>Avgifter till internationella organisationer</v>
      </c>
      <c r="L483">
        <f t="shared" si="57"/>
        <v>2.4307101727447216</v>
      </c>
      <c r="M483">
        <f t="shared" si="56"/>
        <v>0.20255918106206014</v>
      </c>
    </row>
    <row r="484" spans="1:13" hidden="1" x14ac:dyDescent="0.35">
      <c r="A484" t="s">
        <v>1544</v>
      </c>
      <c r="B484" s="95" t="s">
        <v>4</v>
      </c>
      <c r="C484" s="95" t="s">
        <v>1514</v>
      </c>
      <c r="D484" s="96">
        <v>155000</v>
      </c>
      <c r="E484" s="107">
        <f t="shared" si="51"/>
        <v>21</v>
      </c>
      <c r="F484">
        <f t="shared" si="52"/>
        <v>8</v>
      </c>
      <c r="H484" t="str">
        <f t="shared" si="53"/>
        <v>Energi</v>
      </c>
      <c r="I484" t="str">
        <f t="shared" si="54"/>
        <v>Energi</v>
      </c>
      <c r="K484" t="str">
        <f t="shared" si="55"/>
        <v>Energi- och klimatomställning på lokal och regional nivå m.m</v>
      </c>
      <c r="L484">
        <f t="shared" si="57"/>
        <v>14.875239923224568</v>
      </c>
      <c r="M484">
        <f t="shared" si="56"/>
        <v>1.2396033269353806</v>
      </c>
    </row>
    <row r="485" spans="1:13" hidden="1" x14ac:dyDescent="0.35">
      <c r="A485" t="s">
        <v>1544</v>
      </c>
      <c r="B485" s="95" t="s">
        <v>4</v>
      </c>
      <c r="C485" s="95" t="s">
        <v>1515</v>
      </c>
      <c r="D485" s="96">
        <v>73427</v>
      </c>
      <c r="E485" s="107">
        <f t="shared" si="51"/>
        <v>21</v>
      </c>
      <c r="F485">
        <f t="shared" si="52"/>
        <v>9</v>
      </c>
      <c r="H485" t="str">
        <f t="shared" si="53"/>
        <v>Energi</v>
      </c>
      <c r="I485" t="str">
        <f t="shared" si="54"/>
        <v>Energi</v>
      </c>
      <c r="K485" t="str">
        <f t="shared" si="55"/>
        <v>Elsäkerhetsverket</v>
      </c>
      <c r="L485">
        <f t="shared" si="57"/>
        <v>7.046737044145873</v>
      </c>
      <c r="M485">
        <f t="shared" si="56"/>
        <v>0.58722808701215612</v>
      </c>
    </row>
    <row r="486" spans="1:13" hidden="1" x14ac:dyDescent="0.35">
      <c r="A486" t="s">
        <v>1544</v>
      </c>
      <c r="B486" s="95" t="s">
        <v>4</v>
      </c>
      <c r="C486" s="95" t="s">
        <v>1516</v>
      </c>
      <c r="D486" s="96">
        <v>1090000</v>
      </c>
      <c r="E486" s="107">
        <f t="shared" si="51"/>
        <v>21</v>
      </c>
      <c r="F486">
        <f t="shared" si="52"/>
        <v>10</v>
      </c>
      <c r="H486" t="str">
        <f t="shared" si="53"/>
        <v>Energi</v>
      </c>
      <c r="I486" t="str">
        <f t="shared" si="54"/>
        <v>Energi</v>
      </c>
      <c r="K486" t="str">
        <f t="shared" si="55"/>
        <v>Laddinfrastruktur</v>
      </c>
      <c r="L486">
        <f t="shared" si="57"/>
        <v>104.60652591170826</v>
      </c>
      <c r="M486">
        <f t="shared" si="56"/>
        <v>8.717210492642355</v>
      </c>
    </row>
    <row r="487" spans="1:13" hidden="1" x14ac:dyDescent="0.35">
      <c r="A487" t="s">
        <v>1544</v>
      </c>
      <c r="B487" s="95" t="s">
        <v>4</v>
      </c>
      <c r="C487" s="95" t="s">
        <v>1517</v>
      </c>
      <c r="D487" s="96">
        <v>650000</v>
      </c>
      <c r="E487" s="107">
        <f t="shared" si="51"/>
        <v>21</v>
      </c>
      <c r="F487">
        <f t="shared" si="52"/>
        <v>11</v>
      </c>
      <c r="H487" t="str">
        <f t="shared" si="53"/>
        <v>Energi</v>
      </c>
      <c r="I487" t="str">
        <f t="shared" si="54"/>
        <v>Energi</v>
      </c>
      <c r="K487" t="str">
        <f t="shared" si="55"/>
        <v>Biogasstöd</v>
      </c>
      <c r="L487">
        <f t="shared" si="57"/>
        <v>62.380038387715928</v>
      </c>
      <c r="M487">
        <f t="shared" si="56"/>
        <v>5.1983365323096606</v>
      </c>
    </row>
    <row r="488" spans="1:13" hidden="1" x14ac:dyDescent="0.35">
      <c r="A488" t="s">
        <v>1544</v>
      </c>
      <c r="B488" s="93">
        <v>22</v>
      </c>
      <c r="C488" s="93" t="s">
        <v>131</v>
      </c>
      <c r="D488" s="94">
        <v>78952417</v>
      </c>
      <c r="E488" s="107">
        <f t="shared" si="51"/>
        <v>22</v>
      </c>
      <c r="F488" t="str">
        <f t="shared" si="52"/>
        <v/>
      </c>
      <c r="G488" t="s">
        <v>1536</v>
      </c>
      <c r="H488" t="str">
        <f t="shared" si="53"/>
        <v>Kommunikationer</v>
      </c>
      <c r="I488" t="str">
        <f t="shared" si="54"/>
        <v/>
      </c>
      <c r="K488" t="str">
        <f t="shared" si="55"/>
        <v/>
      </c>
      <c r="L488">
        <f t="shared" si="57"/>
        <v>7577.0073896353169</v>
      </c>
      <c r="M488">
        <f t="shared" si="56"/>
        <v>631.41728246960975</v>
      </c>
    </row>
    <row r="489" spans="1:13" hidden="1" x14ac:dyDescent="0.35">
      <c r="A489" t="s">
        <v>1544</v>
      </c>
      <c r="B489" s="93" t="s">
        <v>4</v>
      </c>
      <c r="C489" s="93" t="s">
        <v>1211</v>
      </c>
      <c r="D489" s="94">
        <v>76658228</v>
      </c>
      <c r="E489" s="107">
        <f t="shared" si="51"/>
        <v>22</v>
      </c>
      <c r="F489">
        <f t="shared" si="52"/>
        <v>1</v>
      </c>
      <c r="G489" t="s">
        <v>1536</v>
      </c>
      <c r="H489" t="str">
        <f t="shared" si="53"/>
        <v>Kommunikationer</v>
      </c>
      <c r="I489" t="str">
        <f t="shared" si="54"/>
        <v>1 Transportpolitik</v>
      </c>
      <c r="K489" t="str">
        <f t="shared" si="55"/>
        <v>Transportpolitik</v>
      </c>
      <c r="L489">
        <f t="shared" si="57"/>
        <v>7356.8357005758162</v>
      </c>
      <c r="M489">
        <f t="shared" si="56"/>
        <v>613.06964171465131</v>
      </c>
    </row>
    <row r="490" spans="1:13" hidden="1" x14ac:dyDescent="0.35">
      <c r="A490" t="s">
        <v>1544</v>
      </c>
      <c r="B490" s="95" t="s">
        <v>4</v>
      </c>
      <c r="C490" s="95" t="s">
        <v>1212</v>
      </c>
      <c r="D490" s="96">
        <v>34468391</v>
      </c>
      <c r="E490" s="107">
        <f t="shared" si="51"/>
        <v>22</v>
      </c>
      <c r="F490">
        <f t="shared" si="52"/>
        <v>1</v>
      </c>
      <c r="H490" t="str">
        <f t="shared" si="53"/>
        <v>Kommunikationer</v>
      </c>
      <c r="I490" t="str">
        <f t="shared" si="54"/>
        <v>1 Transportpolitik</v>
      </c>
      <c r="K490" t="str">
        <f t="shared" si="55"/>
        <v>Utveckling av statens transportinfrastruktur</v>
      </c>
      <c r="L490">
        <f t="shared" si="57"/>
        <v>3307.9070057581575</v>
      </c>
      <c r="M490">
        <f t="shared" si="56"/>
        <v>275.65891714651315</v>
      </c>
    </row>
    <row r="491" spans="1:13" hidden="1" x14ac:dyDescent="0.35">
      <c r="A491" t="s">
        <v>1544</v>
      </c>
      <c r="B491" s="95" t="s">
        <v>4</v>
      </c>
      <c r="C491" s="95" t="s">
        <v>1213</v>
      </c>
      <c r="D491" s="96">
        <v>30950890</v>
      </c>
      <c r="E491" s="107">
        <f t="shared" si="51"/>
        <v>22</v>
      </c>
      <c r="F491">
        <f t="shared" si="52"/>
        <v>2</v>
      </c>
      <c r="H491" t="str">
        <f t="shared" si="53"/>
        <v>Kommunikationer</v>
      </c>
      <c r="I491" t="str">
        <f t="shared" si="54"/>
        <v>1 Transportpolitik</v>
      </c>
      <c r="K491" t="str">
        <f t="shared" si="55"/>
        <v>Vidmakthållande av statens transportinfrastruktur</v>
      </c>
      <c r="L491">
        <f t="shared" si="57"/>
        <v>2970.3349328214972</v>
      </c>
      <c r="M491">
        <f t="shared" si="56"/>
        <v>247.52791106845811</v>
      </c>
    </row>
    <row r="492" spans="1:13" hidden="1" x14ac:dyDescent="0.35">
      <c r="A492" t="s">
        <v>1544</v>
      </c>
      <c r="B492" s="95" t="s">
        <v>4</v>
      </c>
      <c r="C492" s="95" t="s">
        <v>1214</v>
      </c>
      <c r="D492" s="96">
        <v>1455481</v>
      </c>
      <c r="E492" s="107">
        <f t="shared" si="51"/>
        <v>22</v>
      </c>
      <c r="F492">
        <f t="shared" si="52"/>
        <v>3</v>
      </c>
      <c r="H492" t="str">
        <f t="shared" si="53"/>
        <v>Kommunikationer</v>
      </c>
      <c r="I492" t="str">
        <f t="shared" si="54"/>
        <v>1 Transportpolitik</v>
      </c>
      <c r="K492" t="str">
        <f t="shared" si="55"/>
        <v>Trafikverket</v>
      </c>
      <c r="L492">
        <f t="shared" si="57"/>
        <v>139.68147792706333</v>
      </c>
      <c r="M492">
        <f t="shared" si="56"/>
        <v>11.64012316058861</v>
      </c>
    </row>
    <row r="493" spans="1:13" hidden="1" x14ac:dyDescent="0.35">
      <c r="A493" t="s">
        <v>1544</v>
      </c>
      <c r="B493" s="95" t="s">
        <v>4</v>
      </c>
      <c r="C493" s="95" t="s">
        <v>1215</v>
      </c>
      <c r="D493" s="96">
        <v>533308</v>
      </c>
      <c r="E493" s="107">
        <f t="shared" si="51"/>
        <v>22</v>
      </c>
      <c r="F493">
        <f t="shared" si="52"/>
        <v>4</v>
      </c>
      <c r="H493" t="str">
        <f t="shared" si="53"/>
        <v>Kommunikationer</v>
      </c>
      <c r="I493" t="str">
        <f t="shared" si="54"/>
        <v>1 Transportpolitik</v>
      </c>
      <c r="K493" t="str">
        <f t="shared" si="55"/>
        <v>Ersättning för sjöräddning och fritidsbåtsändamål</v>
      </c>
      <c r="L493">
        <f t="shared" si="57"/>
        <v>51.181190019193856</v>
      </c>
      <c r="M493">
        <f t="shared" si="56"/>
        <v>4.265099168266155</v>
      </c>
    </row>
    <row r="494" spans="1:13" hidden="1" x14ac:dyDescent="0.35">
      <c r="A494" t="s">
        <v>1544</v>
      </c>
      <c r="B494" s="95" t="s">
        <v>4</v>
      </c>
      <c r="C494" s="95" t="s">
        <v>1216</v>
      </c>
      <c r="D494" s="96">
        <v>62284</v>
      </c>
      <c r="E494" s="107">
        <f t="shared" si="51"/>
        <v>22</v>
      </c>
      <c r="F494">
        <f t="shared" si="52"/>
        <v>5</v>
      </c>
      <c r="H494" t="str">
        <f t="shared" si="53"/>
        <v>Kommunikationer</v>
      </c>
      <c r="I494" t="str">
        <f t="shared" si="54"/>
        <v>1 Transportpolitik</v>
      </c>
      <c r="K494" t="str">
        <f t="shared" si="55"/>
        <v>Ersättning för viss kanal- och slussinfrastruktur</v>
      </c>
      <c r="L494">
        <f t="shared" si="57"/>
        <v>5.977351247600768</v>
      </c>
      <c r="M494">
        <f t="shared" si="56"/>
        <v>0.49811260396673068</v>
      </c>
    </row>
    <row r="495" spans="1:13" hidden="1" x14ac:dyDescent="0.35">
      <c r="A495" t="s">
        <v>1544</v>
      </c>
      <c r="B495" s="95" t="s">
        <v>4</v>
      </c>
      <c r="C495" s="95" t="s">
        <v>1217</v>
      </c>
      <c r="D495" s="96">
        <v>151013</v>
      </c>
      <c r="E495" s="107">
        <f t="shared" si="51"/>
        <v>22</v>
      </c>
      <c r="F495">
        <f t="shared" si="52"/>
        <v>6</v>
      </c>
      <c r="H495" t="str">
        <f t="shared" si="53"/>
        <v>Kommunikationer</v>
      </c>
      <c r="I495" t="str">
        <f t="shared" si="54"/>
        <v>1 Transportpolitik</v>
      </c>
      <c r="K495" t="str">
        <f t="shared" si="55"/>
        <v>Ersättning avseende icke statliga flygplatser</v>
      </c>
      <c r="L495">
        <f t="shared" si="57"/>
        <v>14.492610364683301</v>
      </c>
      <c r="M495">
        <f t="shared" si="56"/>
        <v>1.2077175303902752</v>
      </c>
    </row>
    <row r="496" spans="1:13" hidden="1" x14ac:dyDescent="0.35">
      <c r="A496" t="s">
        <v>1544</v>
      </c>
      <c r="B496" s="95" t="s">
        <v>4</v>
      </c>
      <c r="C496" s="95" t="s">
        <v>1218</v>
      </c>
      <c r="D496" s="96">
        <v>1098000</v>
      </c>
      <c r="E496" s="107">
        <f t="shared" si="51"/>
        <v>22</v>
      </c>
      <c r="F496">
        <f t="shared" si="52"/>
        <v>7</v>
      </c>
      <c r="H496" t="str">
        <f t="shared" si="53"/>
        <v>Kommunikationer</v>
      </c>
      <c r="I496" t="str">
        <f t="shared" si="54"/>
        <v>1 Transportpolitik</v>
      </c>
      <c r="K496" t="str">
        <f t="shared" si="55"/>
        <v>Trafikavtal</v>
      </c>
      <c r="L496">
        <f t="shared" si="57"/>
        <v>105.37428023032629</v>
      </c>
      <c r="M496">
        <f t="shared" si="56"/>
        <v>8.7811900191938577</v>
      </c>
    </row>
    <row r="497" spans="1:13" hidden="1" x14ac:dyDescent="0.35">
      <c r="A497" t="s">
        <v>1544</v>
      </c>
      <c r="B497" s="95" t="s">
        <v>4</v>
      </c>
      <c r="C497" s="95" t="s">
        <v>1219</v>
      </c>
      <c r="D497" s="96">
        <v>30557</v>
      </c>
      <c r="E497" s="107">
        <f t="shared" si="51"/>
        <v>22</v>
      </c>
      <c r="F497">
        <f t="shared" si="52"/>
        <v>8</v>
      </c>
      <c r="H497" t="str">
        <f t="shared" si="53"/>
        <v>Kommunikationer</v>
      </c>
      <c r="I497" t="str">
        <f t="shared" si="54"/>
        <v>1 Transportpolitik</v>
      </c>
      <c r="K497" t="str">
        <f t="shared" si="55"/>
        <v>Viss internationell verksamhet</v>
      </c>
      <c r="L497">
        <f t="shared" si="57"/>
        <v>2.9325335892514395</v>
      </c>
      <c r="M497">
        <f t="shared" si="56"/>
        <v>0.24437779910428661</v>
      </c>
    </row>
    <row r="498" spans="1:13" hidden="1" x14ac:dyDescent="0.35">
      <c r="A498" t="s">
        <v>1544</v>
      </c>
      <c r="B498" s="95" t="s">
        <v>4</v>
      </c>
      <c r="C498" s="95" t="s">
        <v>1220</v>
      </c>
      <c r="D498" s="96">
        <v>83179</v>
      </c>
      <c r="E498" s="107">
        <f t="shared" si="51"/>
        <v>22</v>
      </c>
      <c r="F498">
        <f t="shared" si="52"/>
        <v>9</v>
      </c>
      <c r="H498" t="str">
        <f t="shared" si="53"/>
        <v>Kommunikationer</v>
      </c>
      <c r="I498" t="str">
        <f t="shared" si="54"/>
        <v>1 Transportpolitik</v>
      </c>
      <c r="K498" t="str">
        <f t="shared" si="55"/>
        <v>Statens väg- och transportforskningsinstitut</v>
      </c>
      <c r="L498">
        <f t="shared" si="57"/>
        <v>7.9826295585412668</v>
      </c>
      <c r="M498">
        <f t="shared" si="56"/>
        <v>0.6652191298784389</v>
      </c>
    </row>
    <row r="499" spans="1:13" hidden="1" x14ac:dyDescent="0.35">
      <c r="A499" t="s">
        <v>1544</v>
      </c>
      <c r="B499" s="95" t="s">
        <v>4</v>
      </c>
      <c r="C499" s="95" t="s">
        <v>1221</v>
      </c>
      <c r="D499" s="96">
        <v>550000</v>
      </c>
      <c r="E499" s="107">
        <f t="shared" si="51"/>
        <v>22</v>
      </c>
      <c r="F499">
        <f t="shared" si="52"/>
        <v>10</v>
      </c>
      <c r="H499" t="str">
        <f t="shared" si="53"/>
        <v>Kommunikationer</v>
      </c>
      <c r="I499" t="str">
        <f t="shared" si="54"/>
        <v>1 Transportpolitik</v>
      </c>
      <c r="K499" t="str">
        <f t="shared" si="55"/>
        <v>Från EU-budgeten finansierade stöd till Transeuropeiska nätverk</v>
      </c>
      <c r="L499">
        <f t="shared" si="57"/>
        <v>52.783109404990405</v>
      </c>
      <c r="M499">
        <f t="shared" si="56"/>
        <v>4.3985924504158671</v>
      </c>
    </row>
    <row r="500" spans="1:13" hidden="1" x14ac:dyDescent="0.35">
      <c r="A500" t="s">
        <v>1544</v>
      </c>
      <c r="B500" s="95" t="s">
        <v>4</v>
      </c>
      <c r="C500" s="95" t="s">
        <v>1222</v>
      </c>
      <c r="D500" s="96">
        <v>1648987</v>
      </c>
      <c r="E500" s="107">
        <f t="shared" si="51"/>
        <v>22</v>
      </c>
      <c r="F500">
        <f t="shared" si="52"/>
        <v>11</v>
      </c>
      <c r="H500" t="str">
        <f t="shared" si="53"/>
        <v>Kommunikationer</v>
      </c>
      <c r="I500" t="str">
        <f t="shared" si="54"/>
        <v>1 Transportpolitik</v>
      </c>
      <c r="K500" t="str">
        <f t="shared" si="55"/>
        <v>Trängselskatt i Stockholm</v>
      </c>
      <c r="L500">
        <f t="shared" si="57"/>
        <v>158.25211132437619</v>
      </c>
      <c r="M500">
        <f t="shared" si="56"/>
        <v>13.187675943698016</v>
      </c>
    </row>
    <row r="501" spans="1:13" hidden="1" x14ac:dyDescent="0.35">
      <c r="A501" t="s">
        <v>1544</v>
      </c>
      <c r="B501" s="95" t="s">
        <v>4</v>
      </c>
      <c r="C501" s="95" t="s">
        <v>1223</v>
      </c>
      <c r="D501" s="96">
        <v>2407440</v>
      </c>
      <c r="E501" s="107">
        <f t="shared" si="51"/>
        <v>22</v>
      </c>
      <c r="F501">
        <f t="shared" si="52"/>
        <v>12</v>
      </c>
      <c r="H501" t="str">
        <f t="shared" si="53"/>
        <v>Kommunikationer</v>
      </c>
      <c r="I501" t="str">
        <f t="shared" si="54"/>
        <v>1 Transportpolitik</v>
      </c>
      <c r="K501" t="str">
        <f t="shared" si="55"/>
        <v>Transportstyrelsen</v>
      </c>
      <c r="L501">
        <f t="shared" si="57"/>
        <v>231.04030710172745</v>
      </c>
      <c r="M501">
        <f t="shared" si="56"/>
        <v>19.253358925143953</v>
      </c>
    </row>
    <row r="502" spans="1:13" hidden="1" x14ac:dyDescent="0.35">
      <c r="A502" t="s">
        <v>1544</v>
      </c>
      <c r="B502" s="95" t="s">
        <v>4</v>
      </c>
      <c r="C502" s="95" t="s">
        <v>1224</v>
      </c>
      <c r="D502" s="96">
        <v>70527</v>
      </c>
      <c r="E502" s="107">
        <f t="shared" si="51"/>
        <v>22</v>
      </c>
      <c r="F502">
        <f t="shared" si="52"/>
        <v>13</v>
      </c>
      <c r="H502" t="str">
        <f t="shared" si="53"/>
        <v>Kommunikationer</v>
      </c>
      <c r="I502" t="str">
        <f t="shared" si="54"/>
        <v>1 Transportpolitik</v>
      </c>
      <c r="K502" t="str">
        <f t="shared" si="55"/>
        <v>Trafikanalys</v>
      </c>
      <c r="L502">
        <f t="shared" si="57"/>
        <v>6.7684261036468332</v>
      </c>
      <c r="M502">
        <f t="shared" si="56"/>
        <v>0.56403550863723606</v>
      </c>
    </row>
    <row r="503" spans="1:13" hidden="1" x14ac:dyDescent="0.35">
      <c r="A503" t="s">
        <v>1544</v>
      </c>
      <c r="B503" s="95" t="s">
        <v>4</v>
      </c>
      <c r="C503" s="95" t="s">
        <v>1225</v>
      </c>
      <c r="D503" s="96">
        <v>920705</v>
      </c>
      <c r="E503" s="107">
        <f t="shared" si="51"/>
        <v>22</v>
      </c>
      <c r="F503">
        <f t="shared" si="52"/>
        <v>14</v>
      </c>
      <c r="H503" t="str">
        <f t="shared" si="53"/>
        <v>Kommunikationer</v>
      </c>
      <c r="I503" t="str">
        <f t="shared" si="54"/>
        <v>1 Transportpolitik</v>
      </c>
      <c r="K503" t="str">
        <f t="shared" si="55"/>
        <v>Trängselskatt i Göteborg</v>
      </c>
      <c r="L503">
        <f t="shared" si="57"/>
        <v>88.359404990403064</v>
      </c>
      <c r="M503">
        <f t="shared" si="56"/>
        <v>7.3632837492002556</v>
      </c>
    </row>
    <row r="504" spans="1:13" hidden="1" x14ac:dyDescent="0.35">
      <c r="A504" t="s">
        <v>1544</v>
      </c>
      <c r="B504" s="95" t="s">
        <v>4</v>
      </c>
      <c r="C504" s="95" t="s">
        <v>1226</v>
      </c>
      <c r="D504" s="96">
        <v>1600000</v>
      </c>
      <c r="E504" s="107">
        <f t="shared" si="51"/>
        <v>22</v>
      </c>
      <c r="F504">
        <f t="shared" si="52"/>
        <v>15</v>
      </c>
      <c r="H504" t="str">
        <f t="shared" si="53"/>
        <v>Kommunikationer</v>
      </c>
      <c r="I504" t="str">
        <f t="shared" si="54"/>
        <v>1 Transportpolitik</v>
      </c>
      <c r="K504" t="str">
        <f t="shared" si="55"/>
        <v>Sjöfartsstöd</v>
      </c>
      <c r="L504">
        <f t="shared" si="57"/>
        <v>153.55086372360844</v>
      </c>
      <c r="M504">
        <f t="shared" si="56"/>
        <v>12.795905310300704</v>
      </c>
    </row>
    <row r="505" spans="1:13" hidden="1" x14ac:dyDescent="0.35">
      <c r="A505" t="s">
        <v>1544</v>
      </c>
      <c r="B505" s="95" t="s">
        <v>4</v>
      </c>
      <c r="C505" s="95" t="s">
        <v>1227</v>
      </c>
      <c r="D505" s="96">
        <v>95000</v>
      </c>
      <c r="E505" s="107">
        <f t="shared" si="51"/>
        <v>22</v>
      </c>
      <c r="F505">
        <f t="shared" si="52"/>
        <v>16</v>
      </c>
      <c r="H505" t="str">
        <f t="shared" si="53"/>
        <v>Kommunikationer</v>
      </c>
      <c r="I505" t="str">
        <f t="shared" si="54"/>
        <v>1 Transportpolitik</v>
      </c>
      <c r="K505" t="str">
        <f t="shared" si="55"/>
        <v>Internationell tågtrafik</v>
      </c>
      <c r="L505">
        <f t="shared" si="57"/>
        <v>9.1170825335892509</v>
      </c>
      <c r="M505">
        <f t="shared" si="56"/>
        <v>0.75975687779910428</v>
      </c>
    </row>
    <row r="506" spans="1:13" hidden="1" x14ac:dyDescent="0.35">
      <c r="A506" t="s">
        <v>1544</v>
      </c>
      <c r="B506" s="95" t="s">
        <v>4</v>
      </c>
      <c r="C506" s="95" t="s">
        <v>1228</v>
      </c>
      <c r="D506" s="96">
        <v>351000</v>
      </c>
      <c r="E506" s="107">
        <f t="shared" si="51"/>
        <v>22</v>
      </c>
      <c r="F506">
        <f t="shared" si="52"/>
        <v>17</v>
      </c>
      <c r="H506" t="str">
        <f t="shared" si="53"/>
        <v>Kommunikationer</v>
      </c>
      <c r="I506" t="str">
        <f t="shared" si="54"/>
        <v>1 Transportpolitik</v>
      </c>
      <c r="K506" t="str">
        <f t="shared" si="55"/>
        <v>Infrastruktur för flygtrafiktjänst</v>
      </c>
      <c r="L506">
        <f t="shared" si="57"/>
        <v>33.685220729366605</v>
      </c>
      <c r="M506">
        <f t="shared" si="56"/>
        <v>2.807101727447217</v>
      </c>
    </row>
    <row r="507" spans="1:13" hidden="1" x14ac:dyDescent="0.35">
      <c r="A507" t="s">
        <v>1544</v>
      </c>
      <c r="B507" s="95" t="s">
        <v>4</v>
      </c>
      <c r="C507" s="95" t="s">
        <v>1518</v>
      </c>
      <c r="D507" s="96">
        <v>151466</v>
      </c>
      <c r="E507" s="107">
        <f t="shared" si="51"/>
        <v>22</v>
      </c>
      <c r="F507">
        <f t="shared" si="52"/>
        <v>18</v>
      </c>
      <c r="H507" t="str">
        <f t="shared" si="53"/>
        <v>Kommunikationer</v>
      </c>
      <c r="I507" t="str">
        <f t="shared" si="54"/>
        <v>1 Transportpolitik</v>
      </c>
      <c r="K507" t="str">
        <f t="shared" si="55"/>
        <v>Lån till körkort</v>
      </c>
      <c r="L507">
        <f t="shared" si="57"/>
        <v>14.536084452975048</v>
      </c>
      <c r="M507">
        <f t="shared" si="56"/>
        <v>1.211340371081254</v>
      </c>
    </row>
    <row r="508" spans="1:13" hidden="1" x14ac:dyDescent="0.35">
      <c r="A508" t="s">
        <v>1544</v>
      </c>
      <c r="B508" s="95" t="s">
        <v>4</v>
      </c>
      <c r="C508" s="95" t="s">
        <v>1519</v>
      </c>
      <c r="D508" s="96">
        <v>30000</v>
      </c>
      <c r="E508" s="107">
        <f t="shared" si="51"/>
        <v>22</v>
      </c>
      <c r="F508">
        <f t="shared" si="52"/>
        <v>19</v>
      </c>
      <c r="H508" t="str">
        <f t="shared" si="53"/>
        <v>Kommunikationer</v>
      </c>
      <c r="I508" t="str">
        <f t="shared" si="54"/>
        <v>1 Transportpolitik</v>
      </c>
      <c r="K508" t="str">
        <f t="shared" si="55"/>
        <v>Obemannad luftfart</v>
      </c>
      <c r="L508">
        <f t="shared" si="57"/>
        <v>2.8790786948176583</v>
      </c>
      <c r="M508">
        <f t="shared" si="56"/>
        <v>0.23992322456813819</v>
      </c>
    </row>
    <row r="509" spans="1:13" hidden="1" x14ac:dyDescent="0.35">
      <c r="A509" t="s">
        <v>1544</v>
      </c>
      <c r="B509" s="93" t="s">
        <v>4</v>
      </c>
      <c r="C509" s="93" t="s">
        <v>1231</v>
      </c>
      <c r="D509" s="94">
        <v>2294189</v>
      </c>
      <c r="E509" s="107">
        <f t="shared" si="51"/>
        <v>22</v>
      </c>
      <c r="F509">
        <f t="shared" si="52"/>
        <v>2</v>
      </c>
      <c r="G509" t="s">
        <v>1536</v>
      </c>
      <c r="H509" t="str">
        <f t="shared" si="53"/>
        <v>Kommunikationer</v>
      </c>
      <c r="I509" t="str">
        <f t="shared" si="54"/>
        <v>2 Politiken för informationssamhället</v>
      </c>
      <c r="K509" t="str">
        <f t="shared" si="55"/>
        <v>Politiken för informationssamhället</v>
      </c>
      <c r="L509">
        <f t="shared" si="57"/>
        <v>220.17168905950095</v>
      </c>
      <c r="M509">
        <f t="shared" si="56"/>
        <v>18.347640754958412</v>
      </c>
    </row>
    <row r="510" spans="1:13" hidden="1" x14ac:dyDescent="0.35">
      <c r="A510" t="s">
        <v>1544</v>
      </c>
      <c r="B510" s="95" t="s">
        <v>4</v>
      </c>
      <c r="C510" s="95" t="s">
        <v>1232</v>
      </c>
      <c r="D510" s="96">
        <v>119862</v>
      </c>
      <c r="E510" s="107">
        <f t="shared" si="51"/>
        <v>22</v>
      </c>
      <c r="F510">
        <f t="shared" si="52"/>
        <v>1</v>
      </c>
      <c r="H510" t="str">
        <f t="shared" si="53"/>
        <v>Kommunikationer</v>
      </c>
      <c r="I510" t="str">
        <f t="shared" si="54"/>
        <v>2 Politiken för informationssamhället</v>
      </c>
      <c r="K510" t="str">
        <f t="shared" si="55"/>
        <v>Post- och telestyrelsen</v>
      </c>
      <c r="L510">
        <f t="shared" si="57"/>
        <v>11.503071017274472</v>
      </c>
      <c r="M510">
        <f t="shared" si="56"/>
        <v>0.95858925143953932</v>
      </c>
    </row>
    <row r="511" spans="1:13" hidden="1" x14ac:dyDescent="0.35">
      <c r="A511" t="s">
        <v>1544</v>
      </c>
      <c r="B511" s="95" t="s">
        <v>4</v>
      </c>
      <c r="C511" s="95" t="s">
        <v>1233</v>
      </c>
      <c r="D511" s="96">
        <v>131278</v>
      </c>
      <c r="E511" s="107">
        <f t="shared" si="51"/>
        <v>22</v>
      </c>
      <c r="F511">
        <f t="shared" si="52"/>
        <v>2</v>
      </c>
      <c r="H511" t="str">
        <f t="shared" si="53"/>
        <v>Kommunikationer</v>
      </c>
      <c r="I511" t="str">
        <f t="shared" si="54"/>
        <v>2 Politiken för informationssamhället</v>
      </c>
      <c r="K511" t="str">
        <f t="shared" si="55"/>
        <v>Ersättning för särskilda tjänster för personer med funktionsnedsättning</v>
      </c>
      <c r="L511">
        <f t="shared" si="57"/>
        <v>12.598656429942418</v>
      </c>
      <c r="M511">
        <f t="shared" si="56"/>
        <v>1.0498880358285347</v>
      </c>
    </row>
    <row r="512" spans="1:13" hidden="1" x14ac:dyDescent="0.35">
      <c r="A512" t="s">
        <v>1544</v>
      </c>
      <c r="B512" s="95" t="s">
        <v>4</v>
      </c>
      <c r="C512" s="95" t="s">
        <v>1234</v>
      </c>
      <c r="D512" s="96">
        <v>25037</v>
      </c>
      <c r="E512" s="107">
        <f t="shared" si="51"/>
        <v>22</v>
      </c>
      <c r="F512">
        <f t="shared" si="52"/>
        <v>3</v>
      </c>
      <c r="H512" t="str">
        <f t="shared" si="53"/>
        <v>Kommunikationer</v>
      </c>
      <c r="I512" t="str">
        <f t="shared" si="54"/>
        <v>2 Politiken för informationssamhället</v>
      </c>
      <c r="K512" t="str">
        <f t="shared" si="55"/>
        <v>Grundläggande betaltjänster</v>
      </c>
      <c r="L512">
        <f t="shared" si="57"/>
        <v>2.4027831094049903</v>
      </c>
      <c r="M512">
        <f t="shared" si="56"/>
        <v>0.20023192578374918</v>
      </c>
    </row>
    <row r="513" spans="1:13" hidden="1" x14ac:dyDescent="0.35">
      <c r="A513" t="s">
        <v>1544</v>
      </c>
      <c r="B513" s="95" t="s">
        <v>4</v>
      </c>
      <c r="C513" s="95" t="s">
        <v>1235</v>
      </c>
      <c r="D513" s="96">
        <v>90844</v>
      </c>
      <c r="E513" s="107">
        <f t="shared" si="51"/>
        <v>22</v>
      </c>
      <c r="F513">
        <f t="shared" si="52"/>
        <v>4</v>
      </c>
      <c r="H513" t="str">
        <f t="shared" si="53"/>
        <v>Kommunikationer</v>
      </c>
      <c r="I513" t="str">
        <f t="shared" si="54"/>
        <v>2 Politiken för informationssamhället</v>
      </c>
      <c r="K513" t="str">
        <f t="shared" si="55"/>
        <v>Informationsteknik och telekommunikation</v>
      </c>
      <c r="L513">
        <f t="shared" si="57"/>
        <v>8.7182341650671784</v>
      </c>
      <c r="M513">
        <f t="shared" si="56"/>
        <v>0.7265195137555982</v>
      </c>
    </row>
    <row r="514" spans="1:13" hidden="1" x14ac:dyDescent="0.35">
      <c r="A514" t="s">
        <v>1544</v>
      </c>
      <c r="B514" s="95" t="s">
        <v>4</v>
      </c>
      <c r="C514" s="95" t="s">
        <v>1236</v>
      </c>
      <c r="D514" s="96">
        <v>1549014</v>
      </c>
      <c r="E514" s="107">
        <f t="shared" si="51"/>
        <v>22</v>
      </c>
      <c r="F514">
        <f t="shared" si="52"/>
        <v>5</v>
      </c>
      <c r="H514" t="str">
        <f t="shared" si="53"/>
        <v>Kommunikationer</v>
      </c>
      <c r="I514" t="str">
        <f t="shared" si="54"/>
        <v>2 Politiken för informationssamhället</v>
      </c>
      <c r="K514" t="str">
        <f t="shared" si="55"/>
        <v>Driftsäker och tillgänglig elektronisk kommunikation</v>
      </c>
      <c r="L514">
        <f t="shared" si="57"/>
        <v>148.65777351247601</v>
      </c>
      <c r="M514">
        <f t="shared" si="56"/>
        <v>12.388147792706334</v>
      </c>
    </row>
    <row r="515" spans="1:13" hidden="1" x14ac:dyDescent="0.35">
      <c r="A515" t="s">
        <v>1544</v>
      </c>
      <c r="B515" s="95" t="s">
        <v>4</v>
      </c>
      <c r="C515" s="95" t="s">
        <v>1237</v>
      </c>
      <c r="D515" s="96">
        <v>162410</v>
      </c>
      <c r="E515" s="107">
        <f t="shared" si="51"/>
        <v>22</v>
      </c>
      <c r="F515">
        <f t="shared" si="52"/>
        <v>6</v>
      </c>
      <c r="H515" t="str">
        <f t="shared" si="53"/>
        <v>Kommunikationer</v>
      </c>
      <c r="I515" t="str">
        <f t="shared" si="54"/>
        <v>2 Politiken för informationssamhället</v>
      </c>
      <c r="K515" t="str">
        <f t="shared" si="55"/>
        <v>Myndigheten för digital förvaltning</v>
      </c>
      <c r="L515">
        <f t="shared" si="57"/>
        <v>15.58637236084453</v>
      </c>
      <c r="M515">
        <f t="shared" si="56"/>
        <v>1.2988643634037109</v>
      </c>
    </row>
    <row r="516" spans="1:13" hidden="1" x14ac:dyDescent="0.35">
      <c r="A516" t="s">
        <v>1544</v>
      </c>
      <c r="B516" s="95" t="s">
        <v>4</v>
      </c>
      <c r="C516" s="95" t="s">
        <v>1238</v>
      </c>
      <c r="D516" s="96">
        <v>215744</v>
      </c>
      <c r="E516" s="107">
        <f t="shared" si="51"/>
        <v>22</v>
      </c>
      <c r="F516">
        <f t="shared" si="52"/>
        <v>7</v>
      </c>
      <c r="H516" t="str">
        <f t="shared" si="53"/>
        <v>Kommunikationer</v>
      </c>
      <c r="I516" t="str">
        <f t="shared" si="54"/>
        <v>2 Politiken för informationssamhället</v>
      </c>
      <c r="K516" t="str">
        <f t="shared" si="55"/>
        <v>Digital förvaltning</v>
      </c>
      <c r="L516">
        <f t="shared" si="57"/>
        <v>20.704798464491361</v>
      </c>
      <c r="M516">
        <f t="shared" si="56"/>
        <v>1.7253998720409467</v>
      </c>
    </row>
    <row r="517" spans="1:13" hidden="1" x14ac:dyDescent="0.35">
      <c r="A517" t="s">
        <v>1544</v>
      </c>
      <c r="B517" s="93">
        <v>23</v>
      </c>
      <c r="C517" s="93" t="s">
        <v>136</v>
      </c>
      <c r="D517" s="94">
        <v>19373352</v>
      </c>
      <c r="E517" s="107">
        <f t="shared" si="51"/>
        <v>23</v>
      </c>
      <c r="F517" t="str">
        <f t="shared" si="52"/>
        <v/>
      </c>
      <c r="G517" t="s">
        <v>1536</v>
      </c>
      <c r="H517" t="str">
        <f t="shared" si="53"/>
        <v>Areella näringar, landsbygd och livsmedel</v>
      </c>
      <c r="I517" t="str">
        <f t="shared" si="54"/>
        <v/>
      </c>
      <c r="K517" t="str">
        <f t="shared" si="55"/>
        <v>näringar, landsbygd och livsmedel</v>
      </c>
      <c r="L517">
        <f t="shared" si="57"/>
        <v>1859.2468330134357</v>
      </c>
      <c r="M517">
        <f t="shared" si="56"/>
        <v>154.93723608445296</v>
      </c>
    </row>
    <row r="518" spans="1:13" hidden="1" x14ac:dyDescent="0.35">
      <c r="A518" t="s">
        <v>1544</v>
      </c>
      <c r="B518" s="95" t="s">
        <v>4</v>
      </c>
      <c r="C518" s="95" t="s">
        <v>1239</v>
      </c>
      <c r="D518" s="96">
        <v>533764</v>
      </c>
      <c r="E518" s="107">
        <f t="shared" si="51"/>
        <v>23</v>
      </c>
      <c r="F518">
        <f t="shared" si="52"/>
        <v>1</v>
      </c>
      <c r="H518" t="str">
        <f t="shared" si="53"/>
        <v>Areella näringar, landsbygd och livsmedel</v>
      </c>
      <c r="I518" t="str">
        <f t="shared" si="54"/>
        <v>Areella näringar, landsbygd och livsmedel</v>
      </c>
      <c r="K518" t="str">
        <f t="shared" si="55"/>
        <v>Skogsstyrelsen</v>
      </c>
      <c r="L518">
        <f t="shared" si="57"/>
        <v>51.224952015355086</v>
      </c>
      <c r="M518">
        <f t="shared" si="56"/>
        <v>4.2687460012795908</v>
      </c>
    </row>
    <row r="519" spans="1:13" hidden="1" x14ac:dyDescent="0.35">
      <c r="A519" t="s">
        <v>1544</v>
      </c>
      <c r="B519" s="95" t="s">
        <v>4</v>
      </c>
      <c r="C519" s="95" t="s">
        <v>1240</v>
      </c>
      <c r="D519" s="96">
        <v>594373</v>
      </c>
      <c r="E519" s="107">
        <f t="shared" si="51"/>
        <v>23</v>
      </c>
      <c r="F519">
        <f t="shared" si="52"/>
        <v>2</v>
      </c>
      <c r="H519" t="str">
        <f t="shared" si="53"/>
        <v>Areella näringar, landsbygd och livsmedel</v>
      </c>
      <c r="I519" t="str">
        <f t="shared" si="54"/>
        <v>Areella näringar, landsbygd och livsmedel</v>
      </c>
      <c r="K519" t="str">
        <f t="shared" si="55"/>
        <v>Insatser för skogsbruket</v>
      </c>
      <c r="L519">
        <f t="shared" si="57"/>
        <v>57.041554702495205</v>
      </c>
      <c r="M519">
        <f t="shared" si="56"/>
        <v>4.7534628918746007</v>
      </c>
    </row>
    <row r="520" spans="1:13" hidden="1" x14ac:dyDescent="0.35">
      <c r="A520" t="s">
        <v>1544</v>
      </c>
      <c r="B520" s="95" t="s">
        <v>4</v>
      </c>
      <c r="C520" s="95" t="s">
        <v>1241</v>
      </c>
      <c r="D520" s="96">
        <v>171348</v>
      </c>
      <c r="E520" s="107">
        <f t="shared" si="51"/>
        <v>23</v>
      </c>
      <c r="F520">
        <f t="shared" si="52"/>
        <v>3</v>
      </c>
      <c r="H520" t="str">
        <f t="shared" si="53"/>
        <v>Areella näringar, landsbygd och livsmedel</v>
      </c>
      <c r="I520" t="str">
        <f t="shared" si="54"/>
        <v>Areella näringar, landsbygd och livsmedel</v>
      </c>
      <c r="K520" t="str">
        <f t="shared" si="55"/>
        <v>Statens veterinärmedicinska anstalt</v>
      </c>
      <c r="L520">
        <f t="shared" si="57"/>
        <v>16.444145873320537</v>
      </c>
      <c r="M520">
        <f t="shared" si="56"/>
        <v>1.370345489443378</v>
      </c>
    </row>
    <row r="521" spans="1:13" hidden="1" x14ac:dyDescent="0.35">
      <c r="A521" t="s">
        <v>1544</v>
      </c>
      <c r="B521" s="95" t="s">
        <v>4</v>
      </c>
      <c r="C521" s="95" t="s">
        <v>1242</v>
      </c>
      <c r="D521" s="96">
        <v>116041</v>
      </c>
      <c r="E521" s="107">
        <f t="shared" si="51"/>
        <v>23</v>
      </c>
      <c r="F521">
        <f t="shared" si="52"/>
        <v>4</v>
      </c>
      <c r="H521" t="str">
        <f t="shared" si="53"/>
        <v>Areella näringar, landsbygd och livsmedel</v>
      </c>
      <c r="I521" t="str">
        <f t="shared" si="54"/>
        <v>Areella näringar, landsbygd och livsmedel</v>
      </c>
      <c r="K521" t="str">
        <f t="shared" si="55"/>
        <v>Bidrag till veterinär fältverksamhet</v>
      </c>
      <c r="L521">
        <f t="shared" si="57"/>
        <v>11.136372360844529</v>
      </c>
      <c r="M521">
        <f t="shared" si="56"/>
        <v>0.92803103007037746</v>
      </c>
    </row>
    <row r="522" spans="1:13" hidden="1" x14ac:dyDescent="0.35">
      <c r="A522" t="s">
        <v>1544</v>
      </c>
      <c r="B522" s="95" t="s">
        <v>4</v>
      </c>
      <c r="C522" s="95" t="s">
        <v>1243</v>
      </c>
      <c r="D522" s="96">
        <v>9933</v>
      </c>
      <c r="E522" s="107">
        <f t="shared" si="51"/>
        <v>23</v>
      </c>
      <c r="F522">
        <f t="shared" si="52"/>
        <v>5</v>
      </c>
      <c r="H522" t="str">
        <f t="shared" si="53"/>
        <v>Areella näringar, landsbygd och livsmedel</v>
      </c>
      <c r="I522" t="str">
        <f t="shared" si="54"/>
        <v>Areella näringar, landsbygd och livsmedel</v>
      </c>
      <c r="K522" t="str">
        <f t="shared" si="55"/>
        <v>Djurhälsovård och djurskyddsfrämjande åtgärder</v>
      </c>
      <c r="L522">
        <f t="shared" si="57"/>
        <v>0.95326295585412668</v>
      </c>
      <c r="M522">
        <f t="shared" si="56"/>
        <v>7.9438579654510552E-2</v>
      </c>
    </row>
    <row r="523" spans="1:13" hidden="1" x14ac:dyDescent="0.35">
      <c r="A523" t="s">
        <v>1544</v>
      </c>
      <c r="B523" s="95" t="s">
        <v>4</v>
      </c>
      <c r="C523" s="95" t="s">
        <v>1244</v>
      </c>
      <c r="D523" s="96">
        <v>133349</v>
      </c>
      <c r="E523" s="107">
        <f t="shared" ref="E523:E586" si="58">IF(B523="",E522,B523)</f>
        <v>23</v>
      </c>
      <c r="F523">
        <f t="shared" ref="F523:F586" si="59">IFERROR(LEFT(C523,FIND(" ",C523)-1)*1,"")</f>
        <v>6</v>
      </c>
      <c r="H523" t="str">
        <f t="shared" ref="H523:H586" si="60">IF(B523="",H522,C523)</f>
        <v>Areella näringar, landsbygd och livsmedel</v>
      </c>
      <c r="I523" t="str">
        <f t="shared" ref="I523:I586" si="61">IF(B523="",IF(G523="Sum",C523,IF(I522="",H523,I522)),"")</f>
        <v>Areella näringar, landsbygd och livsmedel</v>
      </c>
      <c r="K523" t="str">
        <f t="shared" ref="K523:K586" si="62">IFERROR(RIGHT(C523,LEN(C523)-FIND(" ",C523)),"")</f>
        <v>Bekämpning av smittsamma djursjukdomar</v>
      </c>
      <c r="L523">
        <f t="shared" si="57"/>
        <v>12.797408829174664</v>
      </c>
      <c r="M523">
        <f t="shared" ref="M523:M586" si="63">L523/12</f>
        <v>1.0664507357645554</v>
      </c>
    </row>
    <row r="524" spans="1:13" hidden="1" x14ac:dyDescent="0.35">
      <c r="A524" t="s">
        <v>1544</v>
      </c>
      <c r="B524" s="95" t="s">
        <v>4</v>
      </c>
      <c r="C524" s="95" t="s">
        <v>1245</v>
      </c>
      <c r="D524" s="96">
        <v>67778</v>
      </c>
      <c r="E524" s="107">
        <f t="shared" si="58"/>
        <v>23</v>
      </c>
      <c r="F524">
        <f t="shared" si="59"/>
        <v>7</v>
      </c>
      <c r="H524" t="str">
        <f t="shared" si="60"/>
        <v>Areella näringar, landsbygd och livsmedel</v>
      </c>
      <c r="I524" t="str">
        <f t="shared" si="61"/>
        <v>Areella näringar, landsbygd och livsmedel</v>
      </c>
      <c r="K524" t="str">
        <f t="shared" si="62"/>
        <v>Ersättningar för viltskador m.m.</v>
      </c>
      <c r="L524">
        <f t="shared" si="57"/>
        <v>6.5046065259117078</v>
      </c>
      <c r="M524">
        <f t="shared" si="63"/>
        <v>0.54205054382597562</v>
      </c>
    </row>
    <row r="525" spans="1:13" hidden="1" x14ac:dyDescent="0.35">
      <c r="A525" t="s">
        <v>1544</v>
      </c>
      <c r="B525" s="95" t="s">
        <v>4</v>
      </c>
      <c r="C525" s="95" t="s">
        <v>1246</v>
      </c>
      <c r="D525" s="96">
        <v>740665</v>
      </c>
      <c r="E525" s="107">
        <f t="shared" si="58"/>
        <v>23</v>
      </c>
      <c r="F525">
        <f t="shared" si="59"/>
        <v>8</v>
      </c>
      <c r="H525" t="str">
        <f t="shared" si="60"/>
        <v>Areella näringar, landsbygd och livsmedel</v>
      </c>
      <c r="I525" t="str">
        <f t="shared" si="61"/>
        <v>Areella näringar, landsbygd och livsmedel</v>
      </c>
      <c r="K525" t="str">
        <f t="shared" si="62"/>
        <v>Statens jordbruksverk</v>
      </c>
      <c r="L525">
        <f t="shared" ref="L525:L588" si="64">D525/IF(A525=$K$3,$L$3,$L$4)</f>
        <v>71.081094049904024</v>
      </c>
      <c r="M525">
        <f t="shared" si="63"/>
        <v>5.9234245041586684</v>
      </c>
    </row>
    <row r="526" spans="1:13" hidden="1" x14ac:dyDescent="0.35">
      <c r="A526" t="s">
        <v>1544</v>
      </c>
      <c r="B526" s="95" t="s">
        <v>4</v>
      </c>
      <c r="C526" s="95" t="s">
        <v>1247</v>
      </c>
      <c r="D526" s="96">
        <v>15000</v>
      </c>
      <c r="E526" s="107">
        <f t="shared" si="58"/>
        <v>23</v>
      </c>
      <c r="F526">
        <f t="shared" si="59"/>
        <v>9</v>
      </c>
      <c r="H526" t="str">
        <f t="shared" si="60"/>
        <v>Areella näringar, landsbygd och livsmedel</v>
      </c>
      <c r="I526" t="str">
        <f t="shared" si="61"/>
        <v>Areella näringar, landsbygd och livsmedel</v>
      </c>
      <c r="K526" t="str">
        <f t="shared" si="62"/>
        <v>Bekämpning av växtskadegörare</v>
      </c>
      <c r="L526">
        <f t="shared" si="64"/>
        <v>1.4395393474088292</v>
      </c>
      <c r="M526">
        <f t="shared" si="63"/>
        <v>0.1199616122840691</v>
      </c>
    </row>
    <row r="527" spans="1:13" hidden="1" x14ac:dyDescent="0.35">
      <c r="A527" t="s">
        <v>1544</v>
      </c>
      <c r="B527" s="95" t="s">
        <v>4</v>
      </c>
      <c r="C527" s="95" t="s">
        <v>1248</v>
      </c>
      <c r="D527" s="96">
        <v>5637032</v>
      </c>
      <c r="E527" s="107">
        <f t="shared" si="58"/>
        <v>23</v>
      </c>
      <c r="F527">
        <f t="shared" si="59"/>
        <v>10</v>
      </c>
      <c r="H527" t="str">
        <f t="shared" si="60"/>
        <v>Areella näringar, landsbygd och livsmedel</v>
      </c>
      <c r="I527" t="str">
        <f t="shared" si="61"/>
        <v>Areella näringar, landsbygd och livsmedel</v>
      </c>
      <c r="K527" t="str">
        <f t="shared" si="62"/>
        <v>Gårdsstöd m.m.</v>
      </c>
      <c r="L527">
        <f t="shared" si="64"/>
        <v>540.98195777351248</v>
      </c>
      <c r="M527">
        <f t="shared" si="63"/>
        <v>45.081829814459375</v>
      </c>
    </row>
    <row r="528" spans="1:13" hidden="1" x14ac:dyDescent="0.35">
      <c r="A528" t="s">
        <v>1544</v>
      </c>
      <c r="B528" s="95" t="s">
        <v>4</v>
      </c>
      <c r="C528" s="95" t="s">
        <v>1249</v>
      </c>
      <c r="D528" s="96">
        <v>149000</v>
      </c>
      <c r="E528" s="107">
        <f t="shared" si="58"/>
        <v>23</v>
      </c>
      <c r="F528">
        <f t="shared" si="59"/>
        <v>11</v>
      </c>
      <c r="H528" t="str">
        <f t="shared" si="60"/>
        <v>Areella näringar, landsbygd och livsmedel</v>
      </c>
      <c r="I528" t="str">
        <f t="shared" si="61"/>
        <v>Areella näringar, landsbygd och livsmedel</v>
      </c>
      <c r="K528" t="str">
        <f t="shared" si="62"/>
        <v>Intervention för jordbruksprodukter m.m.</v>
      </c>
      <c r="L528">
        <f t="shared" si="64"/>
        <v>14.299424184261037</v>
      </c>
      <c r="M528">
        <f t="shared" si="63"/>
        <v>1.1916186820217531</v>
      </c>
    </row>
    <row r="529" spans="1:13" hidden="1" x14ac:dyDescent="0.35">
      <c r="A529" t="s">
        <v>1544</v>
      </c>
      <c r="B529" s="95" t="s">
        <v>4</v>
      </c>
      <c r="C529" s="95" t="s">
        <v>1250</v>
      </c>
      <c r="D529" s="96">
        <v>27200</v>
      </c>
      <c r="E529" s="107">
        <f t="shared" si="58"/>
        <v>23</v>
      </c>
      <c r="F529">
        <f t="shared" si="59"/>
        <v>12</v>
      </c>
      <c r="H529" t="str">
        <f t="shared" si="60"/>
        <v>Areella näringar, landsbygd och livsmedel</v>
      </c>
      <c r="I529" t="str">
        <f t="shared" si="61"/>
        <v>Areella näringar, landsbygd och livsmedel</v>
      </c>
      <c r="K529" t="str">
        <f t="shared" si="62"/>
        <v>Stödåtgärder för fiske och vattenbruk</v>
      </c>
      <c r="L529">
        <f t="shared" si="64"/>
        <v>2.6103646833013436</v>
      </c>
      <c r="M529">
        <f t="shared" si="63"/>
        <v>0.21753039027511198</v>
      </c>
    </row>
    <row r="530" spans="1:13" hidden="1" x14ac:dyDescent="0.35">
      <c r="A530" t="s">
        <v>1544</v>
      </c>
      <c r="B530" s="95" t="s">
        <v>4</v>
      </c>
      <c r="C530" s="95" t="s">
        <v>1251</v>
      </c>
      <c r="D530" s="96">
        <v>109000</v>
      </c>
      <c r="E530" s="107">
        <f t="shared" si="58"/>
        <v>23</v>
      </c>
      <c r="F530">
        <f t="shared" si="59"/>
        <v>13</v>
      </c>
      <c r="H530" t="str">
        <f t="shared" si="60"/>
        <v>Areella näringar, landsbygd och livsmedel</v>
      </c>
      <c r="I530" t="str">
        <f t="shared" si="61"/>
        <v>Areella näringar, landsbygd och livsmedel</v>
      </c>
      <c r="K530" t="str">
        <f t="shared" si="62"/>
        <v>Från EU-budgeten finansierade stödåtgärder för fiske och vattenbruk</v>
      </c>
      <c r="L530">
        <f t="shared" si="64"/>
        <v>10.460652591170826</v>
      </c>
      <c r="M530">
        <f t="shared" si="63"/>
        <v>0.87172104926423544</v>
      </c>
    </row>
    <row r="531" spans="1:13" hidden="1" x14ac:dyDescent="0.35">
      <c r="A531" t="s">
        <v>1544</v>
      </c>
      <c r="B531" s="95" t="s">
        <v>4</v>
      </c>
      <c r="C531" s="95" t="s">
        <v>1252</v>
      </c>
      <c r="D531" s="96">
        <v>327670</v>
      </c>
      <c r="E531" s="107">
        <f t="shared" si="58"/>
        <v>23</v>
      </c>
      <c r="F531">
        <f t="shared" si="59"/>
        <v>14</v>
      </c>
      <c r="H531" t="str">
        <f t="shared" si="60"/>
        <v>Areella näringar, landsbygd och livsmedel</v>
      </c>
      <c r="I531" t="str">
        <f t="shared" si="61"/>
        <v>Areella näringar, landsbygd och livsmedel</v>
      </c>
      <c r="K531" t="str">
        <f t="shared" si="62"/>
        <v>Livsmedelsverket</v>
      </c>
      <c r="L531">
        <f t="shared" si="64"/>
        <v>31.446257197696738</v>
      </c>
      <c r="M531">
        <f t="shared" si="63"/>
        <v>2.6205214331413949</v>
      </c>
    </row>
    <row r="532" spans="1:13" hidden="1" x14ac:dyDescent="0.35">
      <c r="A532" t="s">
        <v>1544</v>
      </c>
      <c r="B532" s="95" t="s">
        <v>4</v>
      </c>
      <c r="C532" s="95" t="s">
        <v>1253</v>
      </c>
      <c r="D532" s="96">
        <v>204160</v>
      </c>
      <c r="E532" s="107">
        <f t="shared" si="58"/>
        <v>23</v>
      </c>
      <c r="F532">
        <f t="shared" si="59"/>
        <v>15</v>
      </c>
      <c r="H532" t="str">
        <f t="shared" si="60"/>
        <v>Areella näringar, landsbygd och livsmedel</v>
      </c>
      <c r="I532" t="str">
        <f t="shared" si="61"/>
        <v>Areella näringar, landsbygd och livsmedel</v>
      </c>
      <c r="K532" t="str">
        <f t="shared" si="62"/>
        <v>Konkurrenskraftig livsmedelssektor</v>
      </c>
      <c r="L532">
        <f t="shared" si="64"/>
        <v>19.593090211132438</v>
      </c>
      <c r="M532">
        <f t="shared" si="63"/>
        <v>1.6327575175943698</v>
      </c>
    </row>
    <row r="533" spans="1:13" hidden="1" x14ac:dyDescent="0.35">
      <c r="A533" t="s">
        <v>1544</v>
      </c>
      <c r="B533" s="95" t="s">
        <v>4</v>
      </c>
      <c r="C533" s="95" t="s">
        <v>1254</v>
      </c>
      <c r="D533" s="96">
        <v>46913</v>
      </c>
      <c r="E533" s="107">
        <f t="shared" si="58"/>
        <v>23</v>
      </c>
      <c r="F533">
        <f t="shared" si="59"/>
        <v>16</v>
      </c>
      <c r="H533" t="str">
        <f t="shared" si="60"/>
        <v>Areella näringar, landsbygd och livsmedel</v>
      </c>
      <c r="I533" t="str">
        <f t="shared" si="61"/>
        <v>Areella näringar, landsbygd och livsmedel</v>
      </c>
      <c r="K533" t="str">
        <f t="shared" si="62"/>
        <v>Bidrag till vissa internationella organisationer m.m.</v>
      </c>
      <c r="L533">
        <f t="shared" si="64"/>
        <v>4.5022072936660269</v>
      </c>
      <c r="M533">
        <f t="shared" si="63"/>
        <v>0.37518394113883557</v>
      </c>
    </row>
    <row r="534" spans="1:13" hidden="1" x14ac:dyDescent="0.35">
      <c r="A534" t="s">
        <v>1544</v>
      </c>
      <c r="B534" s="95" t="s">
        <v>4</v>
      </c>
      <c r="C534" s="95" t="s">
        <v>1255</v>
      </c>
      <c r="D534" s="96">
        <v>2068306</v>
      </c>
      <c r="E534" s="107">
        <f t="shared" si="58"/>
        <v>23</v>
      </c>
      <c r="F534">
        <f t="shared" si="59"/>
        <v>17</v>
      </c>
      <c r="H534" t="str">
        <f t="shared" si="60"/>
        <v>Areella näringar, landsbygd och livsmedel</v>
      </c>
      <c r="I534" t="str">
        <f t="shared" si="61"/>
        <v>Areella näringar, landsbygd och livsmedel</v>
      </c>
      <c r="K534" t="str">
        <f t="shared" si="62"/>
        <v>Åtgärder för landsbygdens miljö och struktur</v>
      </c>
      <c r="L534">
        <f t="shared" si="64"/>
        <v>198.49385796545104</v>
      </c>
      <c r="M534">
        <f t="shared" si="63"/>
        <v>16.541154830454253</v>
      </c>
    </row>
    <row r="535" spans="1:13" hidden="1" x14ac:dyDescent="0.35">
      <c r="A535" t="s">
        <v>1544</v>
      </c>
      <c r="B535" s="95" t="s">
        <v>4</v>
      </c>
      <c r="C535" s="95" t="s">
        <v>1256</v>
      </c>
      <c r="D535" s="96">
        <v>1468013</v>
      </c>
      <c r="E535" s="107">
        <f t="shared" si="58"/>
        <v>23</v>
      </c>
      <c r="F535">
        <f t="shared" si="59"/>
        <v>18</v>
      </c>
      <c r="H535" t="str">
        <f t="shared" si="60"/>
        <v>Areella näringar, landsbygd och livsmedel</v>
      </c>
      <c r="I535" t="str">
        <f t="shared" si="61"/>
        <v>Areella näringar, landsbygd och livsmedel</v>
      </c>
      <c r="K535" t="str">
        <f t="shared" si="62"/>
        <v>Från EU-budgeten finansierade åtgärder för landsbygdens miljö och struktur</v>
      </c>
      <c r="L535">
        <f t="shared" si="64"/>
        <v>140.88416506717851</v>
      </c>
      <c r="M535">
        <f t="shared" si="63"/>
        <v>11.740347088931543</v>
      </c>
    </row>
    <row r="536" spans="1:13" hidden="1" x14ac:dyDescent="0.35">
      <c r="A536" t="s">
        <v>1544</v>
      </c>
      <c r="B536" s="95" t="s">
        <v>4</v>
      </c>
      <c r="C536" s="95" t="s">
        <v>1257</v>
      </c>
      <c r="D536" s="96">
        <v>92330</v>
      </c>
      <c r="E536" s="107">
        <f t="shared" si="58"/>
        <v>23</v>
      </c>
      <c r="F536">
        <f t="shared" si="59"/>
        <v>19</v>
      </c>
      <c r="H536" t="str">
        <f t="shared" si="60"/>
        <v>Areella näringar, landsbygd och livsmedel</v>
      </c>
      <c r="I536" t="str">
        <f t="shared" si="61"/>
        <v>Areella näringar, landsbygd och livsmedel</v>
      </c>
      <c r="K536" t="str">
        <f t="shared" si="62"/>
        <v>Miljöförbättrande åtgärder i jordbruket</v>
      </c>
      <c r="L536">
        <f t="shared" si="64"/>
        <v>8.8608445297504801</v>
      </c>
      <c r="M536">
        <f t="shared" si="63"/>
        <v>0.73840371081253997</v>
      </c>
    </row>
    <row r="537" spans="1:13" hidden="1" x14ac:dyDescent="0.35">
      <c r="A537" t="s">
        <v>1544</v>
      </c>
      <c r="B537" s="95" t="s">
        <v>4</v>
      </c>
      <c r="C537" s="95" t="s">
        <v>1258</v>
      </c>
      <c r="D537" s="96">
        <v>24116</v>
      </c>
      <c r="E537" s="107">
        <f t="shared" si="58"/>
        <v>23</v>
      </c>
      <c r="F537">
        <f t="shared" si="59"/>
        <v>20</v>
      </c>
      <c r="H537" t="str">
        <f t="shared" si="60"/>
        <v>Areella näringar, landsbygd och livsmedel</v>
      </c>
      <c r="I537" t="str">
        <f t="shared" si="61"/>
        <v>Areella näringar, landsbygd och livsmedel</v>
      </c>
      <c r="K537" t="str">
        <f t="shared" si="62"/>
        <v>Stöd till jordbrukets rationalisering m.m.</v>
      </c>
      <c r="L537">
        <f t="shared" si="64"/>
        <v>2.3143953934740882</v>
      </c>
      <c r="M537">
        <f t="shared" si="63"/>
        <v>0.19286628278950735</v>
      </c>
    </row>
    <row r="538" spans="1:13" hidden="1" x14ac:dyDescent="0.35">
      <c r="A538" t="s">
        <v>1544</v>
      </c>
      <c r="B538" s="95" t="s">
        <v>4</v>
      </c>
      <c r="C538" s="95" t="s">
        <v>1259</v>
      </c>
      <c r="D538" s="96">
        <v>1529</v>
      </c>
      <c r="E538" s="107">
        <f t="shared" si="58"/>
        <v>23</v>
      </c>
      <c r="F538">
        <f t="shared" si="59"/>
        <v>21</v>
      </c>
      <c r="H538" t="str">
        <f t="shared" si="60"/>
        <v>Areella näringar, landsbygd och livsmedel</v>
      </c>
      <c r="I538" t="str">
        <f t="shared" si="61"/>
        <v>Areella näringar, landsbygd och livsmedel</v>
      </c>
      <c r="K538" t="str">
        <f t="shared" si="62"/>
        <v>Åtgärder på fjällägenheter</v>
      </c>
      <c r="L538">
        <f t="shared" si="64"/>
        <v>0.14673704414587332</v>
      </c>
      <c r="M538">
        <f t="shared" si="63"/>
        <v>1.222808701215611E-2</v>
      </c>
    </row>
    <row r="539" spans="1:13" hidden="1" x14ac:dyDescent="0.35">
      <c r="A539" t="s">
        <v>1544</v>
      </c>
      <c r="B539" s="95" t="s">
        <v>4</v>
      </c>
      <c r="C539" s="95" t="s">
        <v>1260</v>
      </c>
      <c r="D539" s="96">
        <v>125915</v>
      </c>
      <c r="E539" s="107">
        <f t="shared" si="58"/>
        <v>23</v>
      </c>
      <c r="F539">
        <f t="shared" si="59"/>
        <v>22</v>
      </c>
      <c r="H539" t="str">
        <f t="shared" si="60"/>
        <v>Areella näringar, landsbygd och livsmedel</v>
      </c>
      <c r="I539" t="str">
        <f t="shared" si="61"/>
        <v>Areella näringar, landsbygd och livsmedel</v>
      </c>
      <c r="K539" t="str">
        <f t="shared" si="62"/>
        <v>Främjande av rennäringen m.m.</v>
      </c>
      <c r="L539">
        <f t="shared" si="64"/>
        <v>12.083973128598849</v>
      </c>
      <c r="M539">
        <f t="shared" si="63"/>
        <v>1.0069977607165708</v>
      </c>
    </row>
    <row r="540" spans="1:13" hidden="1" x14ac:dyDescent="0.35">
      <c r="A540" t="s">
        <v>1544</v>
      </c>
      <c r="B540" s="95" t="s">
        <v>4</v>
      </c>
      <c r="C540" s="95" t="s">
        <v>1261</v>
      </c>
      <c r="D540" s="96">
        <v>2160339</v>
      </c>
      <c r="E540" s="107">
        <f t="shared" si="58"/>
        <v>23</v>
      </c>
      <c r="F540">
        <f t="shared" si="59"/>
        <v>23</v>
      </c>
      <c r="H540" t="str">
        <f t="shared" si="60"/>
        <v>Areella näringar, landsbygd och livsmedel</v>
      </c>
      <c r="I540" t="str">
        <f t="shared" si="61"/>
        <v>Areella näringar, landsbygd och livsmedel</v>
      </c>
      <c r="K540" t="str">
        <f t="shared" si="62"/>
        <v>Sveriges lantbruksuniversitet</v>
      </c>
      <c r="L540">
        <f t="shared" si="64"/>
        <v>207.32619961612284</v>
      </c>
      <c r="M540">
        <f t="shared" si="63"/>
        <v>17.27718330134357</v>
      </c>
    </row>
    <row r="541" spans="1:13" ht="21.5" hidden="1" x14ac:dyDescent="0.35">
      <c r="A541" t="s">
        <v>1544</v>
      </c>
      <c r="B541" s="95" t="s">
        <v>4</v>
      </c>
      <c r="C541" s="95" t="s">
        <v>1262</v>
      </c>
      <c r="D541" s="96">
        <v>738664</v>
      </c>
      <c r="E541" s="107">
        <f t="shared" si="58"/>
        <v>23</v>
      </c>
      <c r="F541">
        <f t="shared" si="59"/>
        <v>24</v>
      </c>
      <c r="H541" t="str">
        <f t="shared" si="60"/>
        <v>Areella näringar, landsbygd och livsmedel</v>
      </c>
      <c r="I541" t="str">
        <f t="shared" si="61"/>
        <v>Areella näringar, landsbygd och livsmedel</v>
      </c>
      <c r="K541" t="str">
        <f t="shared" si="62"/>
        <v>Forskningsrådet för miljö, areella näringar och samhällsbyggande: Forskning och samfinansierad forskning</v>
      </c>
      <c r="L541">
        <f t="shared" si="64"/>
        <v>70.889059500959689</v>
      </c>
      <c r="M541">
        <f t="shared" si="63"/>
        <v>5.9074216250799738</v>
      </c>
    </row>
    <row r="542" spans="1:13" hidden="1" x14ac:dyDescent="0.35">
      <c r="A542" t="s">
        <v>1544</v>
      </c>
      <c r="B542" s="95" t="s">
        <v>4</v>
      </c>
      <c r="C542" s="95" t="s">
        <v>1263</v>
      </c>
      <c r="D542" s="96">
        <v>1177</v>
      </c>
      <c r="E542" s="107">
        <f t="shared" si="58"/>
        <v>23</v>
      </c>
      <c r="F542">
        <f t="shared" si="59"/>
        <v>25</v>
      </c>
      <c r="H542" t="str">
        <f t="shared" si="60"/>
        <v>Areella näringar, landsbygd och livsmedel</v>
      </c>
      <c r="I542" t="str">
        <f t="shared" si="61"/>
        <v>Areella näringar, landsbygd och livsmedel</v>
      </c>
      <c r="K542" t="str">
        <f t="shared" si="62"/>
        <v>Bidrag till Skogs- och lantbruksakademien</v>
      </c>
      <c r="L542">
        <f t="shared" si="64"/>
        <v>0.11295585412667947</v>
      </c>
      <c r="M542">
        <f t="shared" si="63"/>
        <v>9.4129878438899556E-3</v>
      </c>
    </row>
    <row r="543" spans="1:13" hidden="1" x14ac:dyDescent="0.35">
      <c r="A543" t="s">
        <v>1544</v>
      </c>
      <c r="B543" s="95" t="s">
        <v>4</v>
      </c>
      <c r="C543" s="95" t="s">
        <v>1264</v>
      </c>
      <c r="D543" s="96">
        <v>81837</v>
      </c>
      <c r="E543" s="107">
        <f t="shared" si="58"/>
        <v>23</v>
      </c>
      <c r="F543">
        <f t="shared" si="59"/>
        <v>26</v>
      </c>
      <c r="H543" t="str">
        <f t="shared" si="60"/>
        <v>Areella näringar, landsbygd och livsmedel</v>
      </c>
      <c r="I543" t="str">
        <f t="shared" si="61"/>
        <v>Areella näringar, landsbygd och livsmedel</v>
      </c>
      <c r="K543" t="str">
        <f t="shared" si="62"/>
        <v>Nedsättning av slakteriavgifter</v>
      </c>
      <c r="L543">
        <f t="shared" si="64"/>
        <v>7.8538387715930904</v>
      </c>
      <c r="M543">
        <f t="shared" si="63"/>
        <v>0.6544865642994242</v>
      </c>
    </row>
    <row r="544" spans="1:13" hidden="1" x14ac:dyDescent="0.35">
      <c r="A544" t="s">
        <v>1544</v>
      </c>
      <c r="B544" s="95" t="s">
        <v>4</v>
      </c>
      <c r="C544" s="95" t="s">
        <v>1265</v>
      </c>
      <c r="D544" s="96">
        <v>21000</v>
      </c>
      <c r="E544" s="107">
        <f t="shared" si="58"/>
        <v>23</v>
      </c>
      <c r="F544">
        <f t="shared" si="59"/>
        <v>27</v>
      </c>
      <c r="H544" t="str">
        <f t="shared" si="60"/>
        <v>Areella näringar, landsbygd och livsmedel</v>
      </c>
      <c r="I544" t="str">
        <f t="shared" si="61"/>
        <v>Areella näringar, landsbygd och livsmedel</v>
      </c>
      <c r="K544" t="str">
        <f t="shared" si="62"/>
        <v>Åtgärder för beredskap inom livsmedels- och dricksvattenområdet</v>
      </c>
      <c r="L544">
        <f t="shared" si="64"/>
        <v>2.0153550863723608</v>
      </c>
      <c r="M544">
        <f t="shared" si="63"/>
        <v>0.16794625719769674</v>
      </c>
    </row>
    <row r="545" spans="1:13" hidden="1" x14ac:dyDescent="0.35">
      <c r="A545" t="s">
        <v>1544</v>
      </c>
      <c r="B545" s="95" t="s">
        <v>4</v>
      </c>
      <c r="C545" s="95" t="s">
        <v>1266</v>
      </c>
      <c r="D545" s="96">
        <v>53000</v>
      </c>
      <c r="E545" s="107">
        <f t="shared" si="58"/>
        <v>23</v>
      </c>
      <c r="F545">
        <f t="shared" si="59"/>
        <v>28</v>
      </c>
      <c r="H545" t="str">
        <f t="shared" si="60"/>
        <v>Areella näringar, landsbygd och livsmedel</v>
      </c>
      <c r="I545" t="str">
        <f t="shared" si="61"/>
        <v>Areella näringar, landsbygd och livsmedel</v>
      </c>
      <c r="K545" t="str">
        <f t="shared" si="62"/>
        <v>Stödåtgärder för fiske och vattenbruk 2021–2027</v>
      </c>
      <c r="L545">
        <f t="shared" si="64"/>
        <v>5.0863723608445301</v>
      </c>
      <c r="M545">
        <f t="shared" si="63"/>
        <v>0.42386436340371086</v>
      </c>
    </row>
    <row r="546" spans="1:13" hidden="1" x14ac:dyDescent="0.35">
      <c r="A546" t="s">
        <v>1544</v>
      </c>
      <c r="B546" s="95" t="s">
        <v>4</v>
      </c>
      <c r="C546" s="95" t="s">
        <v>1267</v>
      </c>
      <c r="D546" s="96">
        <v>115000</v>
      </c>
      <c r="E546" s="107">
        <f t="shared" si="58"/>
        <v>23</v>
      </c>
      <c r="F546">
        <f t="shared" si="59"/>
        <v>29</v>
      </c>
      <c r="H546" t="str">
        <f t="shared" si="60"/>
        <v>Areella näringar, landsbygd och livsmedel</v>
      </c>
      <c r="I546" t="str">
        <f t="shared" si="61"/>
        <v>Areella näringar, landsbygd och livsmedel</v>
      </c>
      <c r="K546" t="str">
        <f t="shared" si="62"/>
        <v>Från EU-budgeten finansierade stödåtgärder för fiske och vattenbruk 2021–2027</v>
      </c>
      <c r="L546">
        <f t="shared" si="64"/>
        <v>11.036468330134356</v>
      </c>
      <c r="M546">
        <f t="shared" si="63"/>
        <v>0.91970569417786308</v>
      </c>
    </row>
    <row r="547" spans="1:13" hidden="1" x14ac:dyDescent="0.35">
      <c r="A547" t="s">
        <v>1544</v>
      </c>
      <c r="B547" s="95" t="s">
        <v>4</v>
      </c>
      <c r="C547" s="95" t="s">
        <v>1520</v>
      </c>
      <c r="D547" s="96">
        <v>2000000</v>
      </c>
      <c r="E547" s="107">
        <f t="shared" si="58"/>
        <v>23</v>
      </c>
      <c r="F547">
        <f t="shared" si="59"/>
        <v>30</v>
      </c>
      <c r="H547" t="str">
        <f t="shared" si="60"/>
        <v>Areella näringar, landsbygd och livsmedel</v>
      </c>
      <c r="I547" t="str">
        <f t="shared" si="61"/>
        <v>Areella näringar, landsbygd och livsmedel</v>
      </c>
      <c r="K547" t="str">
        <f t="shared" si="62"/>
        <v>Nationell medfinansiering till den gemensamma jordbrukspolitiken 2023-2027</v>
      </c>
      <c r="L547">
        <f t="shared" si="64"/>
        <v>191.93857965451056</v>
      </c>
      <c r="M547">
        <f t="shared" si="63"/>
        <v>15.99488163787588</v>
      </c>
    </row>
    <row r="548" spans="1:13" hidden="1" x14ac:dyDescent="0.35">
      <c r="A548" t="s">
        <v>1544</v>
      </c>
      <c r="B548" s="95" t="s">
        <v>4</v>
      </c>
      <c r="C548" s="95" t="s">
        <v>1521</v>
      </c>
      <c r="D548" s="96">
        <v>1538900</v>
      </c>
      <c r="E548" s="107">
        <f t="shared" si="58"/>
        <v>23</v>
      </c>
      <c r="F548">
        <f t="shared" si="59"/>
        <v>31</v>
      </c>
      <c r="H548" t="str">
        <f t="shared" si="60"/>
        <v>Areella näringar, landsbygd och livsmedel</v>
      </c>
      <c r="I548" t="str">
        <f t="shared" si="61"/>
        <v>Areella näringar, landsbygd och livsmedel</v>
      </c>
      <c r="K548" t="str">
        <f t="shared" si="62"/>
        <v>Finansiering från EU-budgeten till den gemensamma jordbrukspolitikens andra pelare 2023-2027</v>
      </c>
      <c r="L548">
        <f t="shared" si="64"/>
        <v>147.68714011516315</v>
      </c>
      <c r="M548">
        <f t="shared" si="63"/>
        <v>12.307261676263595</v>
      </c>
    </row>
    <row r="549" spans="1:13" hidden="1" x14ac:dyDescent="0.35">
      <c r="A549" t="s">
        <v>1544</v>
      </c>
      <c r="B549" s="93">
        <v>24</v>
      </c>
      <c r="C549" s="93" t="s">
        <v>142</v>
      </c>
      <c r="D549" s="94">
        <v>11407773</v>
      </c>
      <c r="E549" s="107">
        <f t="shared" si="58"/>
        <v>24</v>
      </c>
      <c r="F549" t="str">
        <f t="shared" si="59"/>
        <v/>
      </c>
      <c r="G549" t="s">
        <v>1536</v>
      </c>
      <c r="H549" t="str">
        <f t="shared" si="60"/>
        <v>Näringsliv</v>
      </c>
      <c r="I549" t="str">
        <f t="shared" si="61"/>
        <v/>
      </c>
      <c r="K549" t="str">
        <f t="shared" si="62"/>
        <v/>
      </c>
      <c r="L549">
        <f t="shared" si="64"/>
        <v>1094.7958733205373</v>
      </c>
      <c r="M549">
        <f t="shared" si="63"/>
        <v>91.232989443378116</v>
      </c>
    </row>
    <row r="550" spans="1:13" hidden="1" x14ac:dyDescent="0.35">
      <c r="A550" t="s">
        <v>1544</v>
      </c>
      <c r="B550" s="93" t="s">
        <v>4</v>
      </c>
      <c r="C550" s="93" t="s">
        <v>1268</v>
      </c>
      <c r="D550" s="94">
        <v>10754218</v>
      </c>
      <c r="E550" s="107">
        <f t="shared" si="58"/>
        <v>24</v>
      </c>
      <c r="F550">
        <f t="shared" si="59"/>
        <v>1</v>
      </c>
      <c r="G550" t="s">
        <v>1536</v>
      </c>
      <c r="H550" t="str">
        <f t="shared" si="60"/>
        <v>Näringsliv</v>
      </c>
      <c r="I550" t="str">
        <f t="shared" si="61"/>
        <v>1 Näringspolitik</v>
      </c>
      <c r="K550" t="str">
        <f t="shared" si="62"/>
        <v>Näringspolitik</v>
      </c>
      <c r="L550">
        <f t="shared" si="64"/>
        <v>1032.0746641074857</v>
      </c>
      <c r="M550">
        <f t="shared" si="63"/>
        <v>86.006222008957138</v>
      </c>
    </row>
    <row r="551" spans="1:13" hidden="1" x14ac:dyDescent="0.35">
      <c r="A551" t="s">
        <v>1544</v>
      </c>
      <c r="B551" s="95" t="s">
        <v>4</v>
      </c>
      <c r="C551" s="95" t="s">
        <v>1269</v>
      </c>
      <c r="D551" s="96">
        <v>281929</v>
      </c>
      <c r="E551" s="107">
        <f t="shared" si="58"/>
        <v>24</v>
      </c>
      <c r="F551">
        <f t="shared" si="59"/>
        <v>1</v>
      </c>
      <c r="H551" t="str">
        <f t="shared" si="60"/>
        <v>Näringsliv</v>
      </c>
      <c r="I551" t="str">
        <f t="shared" si="61"/>
        <v>1 Näringspolitik</v>
      </c>
      <c r="K551" t="str">
        <f t="shared" si="62"/>
        <v>Verket för innovationssystem</v>
      </c>
      <c r="L551">
        <f t="shared" si="64"/>
        <v>27.056525911708253</v>
      </c>
      <c r="M551">
        <f t="shared" si="63"/>
        <v>2.2547104926423542</v>
      </c>
    </row>
    <row r="552" spans="1:13" hidden="1" x14ac:dyDescent="0.35">
      <c r="A552" t="s">
        <v>1544</v>
      </c>
      <c r="B552" s="95" t="s">
        <v>4</v>
      </c>
      <c r="C552" s="95" t="s">
        <v>1270</v>
      </c>
      <c r="D552" s="96">
        <v>3439755</v>
      </c>
      <c r="E552" s="107">
        <f t="shared" si="58"/>
        <v>24</v>
      </c>
      <c r="F552">
        <f t="shared" si="59"/>
        <v>2</v>
      </c>
      <c r="H552" t="str">
        <f t="shared" si="60"/>
        <v>Näringsliv</v>
      </c>
      <c r="I552" t="str">
        <f t="shared" si="61"/>
        <v>1 Näringspolitik</v>
      </c>
      <c r="K552" t="str">
        <f t="shared" si="62"/>
        <v>Verket för innovationssystem: Forskning och utveckling</v>
      </c>
      <c r="L552">
        <f t="shared" si="64"/>
        <v>330.11084452975047</v>
      </c>
      <c r="M552">
        <f t="shared" si="63"/>
        <v>27.509237044145873</v>
      </c>
    </row>
    <row r="553" spans="1:13" hidden="1" x14ac:dyDescent="0.35">
      <c r="A553" t="s">
        <v>1544</v>
      </c>
      <c r="B553" s="95" t="s">
        <v>4</v>
      </c>
      <c r="C553" s="95" t="s">
        <v>1271</v>
      </c>
      <c r="D553" s="96">
        <v>834268</v>
      </c>
      <c r="E553" s="107">
        <f t="shared" si="58"/>
        <v>24</v>
      </c>
      <c r="F553">
        <f t="shared" si="59"/>
        <v>3</v>
      </c>
      <c r="H553" t="str">
        <f t="shared" si="60"/>
        <v>Näringsliv</v>
      </c>
      <c r="I553" t="str">
        <f t="shared" si="61"/>
        <v>1 Näringspolitik</v>
      </c>
      <c r="K553" t="str">
        <f t="shared" si="62"/>
        <v>Institutens strategiska kompetensmedel</v>
      </c>
      <c r="L553">
        <f t="shared" si="64"/>
        <v>80.064107485604609</v>
      </c>
      <c r="M553">
        <f t="shared" si="63"/>
        <v>6.6720089571337171</v>
      </c>
    </row>
    <row r="554" spans="1:13" hidden="1" x14ac:dyDescent="0.35">
      <c r="A554" t="s">
        <v>1544</v>
      </c>
      <c r="B554" s="95" t="s">
        <v>4</v>
      </c>
      <c r="C554" s="95" t="s">
        <v>1272</v>
      </c>
      <c r="D554" s="96">
        <v>490399</v>
      </c>
      <c r="E554" s="107">
        <f t="shared" si="58"/>
        <v>24</v>
      </c>
      <c r="F554">
        <f t="shared" si="59"/>
        <v>4</v>
      </c>
      <c r="H554" t="str">
        <f t="shared" si="60"/>
        <v>Näringsliv</v>
      </c>
      <c r="I554" t="str">
        <f t="shared" si="61"/>
        <v>1 Näringspolitik</v>
      </c>
      <c r="K554" t="str">
        <f t="shared" si="62"/>
        <v>Tillväxtverket</v>
      </c>
      <c r="L554">
        <f t="shared" si="64"/>
        <v>47.063243761996162</v>
      </c>
      <c r="M554">
        <f t="shared" si="63"/>
        <v>3.9219369801663468</v>
      </c>
    </row>
    <row r="555" spans="1:13" hidden="1" x14ac:dyDescent="0.35">
      <c r="A555" t="s">
        <v>1544</v>
      </c>
      <c r="B555" s="95" t="s">
        <v>4</v>
      </c>
      <c r="C555" s="95" t="s">
        <v>1273</v>
      </c>
      <c r="D555" s="96">
        <v>357442</v>
      </c>
      <c r="E555" s="107">
        <f t="shared" si="58"/>
        <v>24</v>
      </c>
      <c r="F555">
        <f t="shared" si="59"/>
        <v>5</v>
      </c>
      <c r="H555" t="str">
        <f t="shared" si="60"/>
        <v>Näringsliv</v>
      </c>
      <c r="I555" t="str">
        <f t="shared" si="61"/>
        <v>1 Näringspolitik</v>
      </c>
      <c r="K555" t="str">
        <f t="shared" si="62"/>
        <v>Näringslivsutveckling</v>
      </c>
      <c r="L555">
        <f t="shared" si="64"/>
        <v>34.303454894433784</v>
      </c>
      <c r="M555">
        <f t="shared" si="63"/>
        <v>2.8586212412028154</v>
      </c>
    </row>
    <row r="556" spans="1:13" hidden="1" x14ac:dyDescent="0.35">
      <c r="A556" t="s">
        <v>1544</v>
      </c>
      <c r="B556" s="95" t="s">
        <v>4</v>
      </c>
      <c r="C556" s="95" t="s">
        <v>1274</v>
      </c>
      <c r="D556" s="96">
        <v>69351</v>
      </c>
      <c r="E556" s="107">
        <f t="shared" si="58"/>
        <v>24</v>
      </c>
      <c r="F556">
        <f t="shared" si="59"/>
        <v>6</v>
      </c>
      <c r="H556" t="str">
        <f t="shared" si="60"/>
        <v>Näringsliv</v>
      </c>
      <c r="I556" t="str">
        <f t="shared" si="61"/>
        <v>1 Näringspolitik</v>
      </c>
      <c r="K556" t="str">
        <f t="shared" si="62"/>
        <v>Myndigheten för tillväxtpolitiska utvärderingar och analyser</v>
      </c>
      <c r="L556">
        <f t="shared" si="64"/>
        <v>6.6555662188099811</v>
      </c>
      <c r="M556">
        <f t="shared" si="63"/>
        <v>0.55463051823416509</v>
      </c>
    </row>
    <row r="557" spans="1:13" hidden="1" x14ac:dyDescent="0.35">
      <c r="A557" t="s">
        <v>1544</v>
      </c>
      <c r="B557" s="95" t="s">
        <v>4</v>
      </c>
      <c r="C557" s="95" t="s">
        <v>1522</v>
      </c>
      <c r="D557" s="96">
        <v>104613</v>
      </c>
      <c r="E557" s="107">
        <f t="shared" si="58"/>
        <v>24</v>
      </c>
      <c r="F557">
        <f t="shared" si="59"/>
        <v>7</v>
      </c>
      <c r="H557" t="str">
        <f t="shared" si="60"/>
        <v>Näringsliv</v>
      </c>
      <c r="I557" t="str">
        <f t="shared" si="61"/>
        <v>1 Näringspolitik</v>
      </c>
      <c r="K557" t="str">
        <f t="shared" si="62"/>
        <v>Turismfrämjande</v>
      </c>
      <c r="L557">
        <f t="shared" si="64"/>
        <v>10.039635316698657</v>
      </c>
      <c r="M557">
        <f t="shared" si="63"/>
        <v>0.8366362763915548</v>
      </c>
    </row>
    <row r="558" spans="1:13" hidden="1" x14ac:dyDescent="0.35">
      <c r="A558" t="s">
        <v>1544</v>
      </c>
      <c r="B558" s="95" t="s">
        <v>4</v>
      </c>
      <c r="C558" s="95" t="s">
        <v>1276</v>
      </c>
      <c r="D558" s="96">
        <v>304249</v>
      </c>
      <c r="E558" s="107">
        <f t="shared" si="58"/>
        <v>24</v>
      </c>
      <c r="F558">
        <f t="shared" si="59"/>
        <v>8</v>
      </c>
      <c r="H558" t="str">
        <f t="shared" si="60"/>
        <v>Näringsliv</v>
      </c>
      <c r="I558" t="str">
        <f t="shared" si="61"/>
        <v>1 Näringspolitik</v>
      </c>
      <c r="K558" t="str">
        <f t="shared" si="62"/>
        <v>Sveriges geologiska undersökning</v>
      </c>
      <c r="L558">
        <f t="shared" si="64"/>
        <v>29.19856046065259</v>
      </c>
      <c r="M558">
        <f t="shared" si="63"/>
        <v>2.4332133717210493</v>
      </c>
    </row>
    <row r="559" spans="1:13" hidden="1" x14ac:dyDescent="0.35">
      <c r="A559" t="s">
        <v>1544</v>
      </c>
      <c r="B559" s="95" t="s">
        <v>4</v>
      </c>
      <c r="C559" s="95" t="s">
        <v>1277</v>
      </c>
      <c r="D559" s="96">
        <v>5923</v>
      </c>
      <c r="E559" s="107">
        <f t="shared" si="58"/>
        <v>24</v>
      </c>
      <c r="F559">
        <f t="shared" si="59"/>
        <v>9</v>
      </c>
      <c r="H559" t="str">
        <f t="shared" si="60"/>
        <v>Näringsliv</v>
      </c>
      <c r="I559" t="str">
        <f t="shared" si="61"/>
        <v>1 Näringspolitik</v>
      </c>
      <c r="K559" t="str">
        <f t="shared" si="62"/>
        <v>Geovetenskaplig forskning</v>
      </c>
      <c r="L559">
        <f t="shared" si="64"/>
        <v>0.56842610364683299</v>
      </c>
      <c r="M559">
        <f t="shared" si="63"/>
        <v>4.7368841970569418E-2</v>
      </c>
    </row>
    <row r="560" spans="1:13" hidden="1" x14ac:dyDescent="0.35">
      <c r="A560" t="s">
        <v>1544</v>
      </c>
      <c r="B560" s="95" t="s">
        <v>4</v>
      </c>
      <c r="C560" s="95" t="s">
        <v>1278</v>
      </c>
      <c r="D560" s="96">
        <v>14000</v>
      </c>
      <c r="E560" s="107">
        <f t="shared" si="58"/>
        <v>24</v>
      </c>
      <c r="F560">
        <f t="shared" si="59"/>
        <v>10</v>
      </c>
      <c r="H560" t="str">
        <f t="shared" si="60"/>
        <v>Näringsliv</v>
      </c>
      <c r="I560" t="str">
        <f t="shared" si="61"/>
        <v>1 Näringspolitik</v>
      </c>
      <c r="K560" t="str">
        <f t="shared" si="62"/>
        <v>Miljösäkring av oljelagringsanläggningar</v>
      </c>
      <c r="L560">
        <f t="shared" si="64"/>
        <v>1.3435700575815739</v>
      </c>
      <c r="M560">
        <f t="shared" si="63"/>
        <v>0.11196417146513116</v>
      </c>
    </row>
    <row r="561" spans="1:13" hidden="1" x14ac:dyDescent="0.35">
      <c r="A561" t="s">
        <v>1544</v>
      </c>
      <c r="B561" s="95" t="s">
        <v>4</v>
      </c>
      <c r="C561" s="95" t="s">
        <v>1279</v>
      </c>
      <c r="D561" s="96">
        <v>68140</v>
      </c>
      <c r="E561" s="107">
        <f t="shared" si="58"/>
        <v>24</v>
      </c>
      <c r="F561">
        <f t="shared" si="59"/>
        <v>11</v>
      </c>
      <c r="H561" t="str">
        <f t="shared" si="60"/>
        <v>Näringsliv</v>
      </c>
      <c r="I561" t="str">
        <f t="shared" si="61"/>
        <v>1 Näringspolitik</v>
      </c>
      <c r="K561" t="str">
        <f t="shared" si="62"/>
        <v>Bolagsverket</v>
      </c>
      <c r="L561">
        <f t="shared" si="64"/>
        <v>6.5393474088291743</v>
      </c>
      <c r="M561">
        <f t="shared" si="63"/>
        <v>0.54494561740243119</v>
      </c>
    </row>
    <row r="562" spans="1:13" hidden="1" x14ac:dyDescent="0.35">
      <c r="A562" t="s">
        <v>1544</v>
      </c>
      <c r="B562" s="95" t="s">
        <v>4</v>
      </c>
      <c r="C562" s="95" t="s">
        <v>1280</v>
      </c>
      <c r="D562" s="96">
        <v>8327</v>
      </c>
      <c r="E562" s="107">
        <f t="shared" si="58"/>
        <v>24</v>
      </c>
      <c r="F562">
        <f t="shared" si="59"/>
        <v>12</v>
      </c>
      <c r="H562" t="str">
        <f t="shared" si="60"/>
        <v>Näringsliv</v>
      </c>
      <c r="I562" t="str">
        <f t="shared" si="61"/>
        <v>1 Näringspolitik</v>
      </c>
      <c r="K562" t="str">
        <f t="shared" si="62"/>
        <v>Bidrag till Kungl. Ingenjörsvetenskapsakademien</v>
      </c>
      <c r="L562">
        <f t="shared" si="64"/>
        <v>0.79913627639155471</v>
      </c>
      <c r="M562">
        <f t="shared" si="63"/>
        <v>6.6594689699296231E-2</v>
      </c>
    </row>
    <row r="563" spans="1:13" hidden="1" x14ac:dyDescent="0.35">
      <c r="A563" t="s">
        <v>1544</v>
      </c>
      <c r="B563" s="95" t="s">
        <v>4</v>
      </c>
      <c r="C563" s="95" t="s">
        <v>1281</v>
      </c>
      <c r="D563" s="96">
        <v>175846</v>
      </c>
      <c r="E563" s="107">
        <f t="shared" si="58"/>
        <v>24</v>
      </c>
      <c r="F563">
        <f t="shared" si="59"/>
        <v>13</v>
      </c>
      <c r="H563" t="str">
        <f t="shared" si="60"/>
        <v>Näringsliv</v>
      </c>
      <c r="I563" t="str">
        <f t="shared" si="61"/>
        <v>1 Näringspolitik</v>
      </c>
      <c r="K563" t="str">
        <f t="shared" si="62"/>
        <v>Konkurrensverket</v>
      </c>
      <c r="L563">
        <f t="shared" si="64"/>
        <v>16.875815738963531</v>
      </c>
      <c r="M563">
        <f t="shared" si="63"/>
        <v>1.406317978246961</v>
      </c>
    </row>
    <row r="564" spans="1:13" hidden="1" x14ac:dyDescent="0.35">
      <c r="A564" t="s">
        <v>1544</v>
      </c>
      <c r="B564" s="95" t="s">
        <v>4</v>
      </c>
      <c r="C564" s="95" t="s">
        <v>1282</v>
      </c>
      <c r="D564" s="96">
        <v>10804</v>
      </c>
      <c r="E564" s="107">
        <f t="shared" si="58"/>
        <v>24</v>
      </c>
      <c r="F564">
        <f t="shared" si="59"/>
        <v>14</v>
      </c>
      <c r="H564" t="str">
        <f t="shared" si="60"/>
        <v>Näringsliv</v>
      </c>
      <c r="I564" t="str">
        <f t="shared" si="61"/>
        <v>1 Näringspolitik</v>
      </c>
      <c r="K564" t="str">
        <f t="shared" si="62"/>
        <v>Konkurrensforskning</v>
      </c>
      <c r="L564">
        <f t="shared" si="64"/>
        <v>1.0368522072936661</v>
      </c>
      <c r="M564">
        <f t="shared" si="63"/>
        <v>8.6404350607805505E-2</v>
      </c>
    </row>
    <row r="565" spans="1:13" hidden="1" x14ac:dyDescent="0.35">
      <c r="A565" t="s">
        <v>1544</v>
      </c>
      <c r="B565" s="95" t="s">
        <v>4</v>
      </c>
      <c r="C565" s="95" t="s">
        <v>1283</v>
      </c>
      <c r="D565" s="96">
        <v>39910</v>
      </c>
      <c r="E565" s="107">
        <f t="shared" si="58"/>
        <v>24</v>
      </c>
      <c r="F565">
        <f t="shared" si="59"/>
        <v>15</v>
      </c>
      <c r="H565" t="str">
        <f t="shared" si="60"/>
        <v>Näringsliv</v>
      </c>
      <c r="I565" t="str">
        <f t="shared" si="61"/>
        <v>1 Näringspolitik</v>
      </c>
      <c r="K565" t="str">
        <f t="shared" si="62"/>
        <v>Upprustning och drift av Göta kanal</v>
      </c>
      <c r="L565">
        <f t="shared" si="64"/>
        <v>3.830134357005758</v>
      </c>
      <c r="M565">
        <f t="shared" si="63"/>
        <v>0.31917786308381318</v>
      </c>
    </row>
    <row r="566" spans="1:13" hidden="1" x14ac:dyDescent="0.35">
      <c r="A566" t="s">
        <v>1544</v>
      </c>
      <c r="B566" s="95" t="s">
        <v>4</v>
      </c>
      <c r="C566" s="95" t="s">
        <v>1284</v>
      </c>
      <c r="D566" s="96">
        <v>27850</v>
      </c>
      <c r="E566" s="107">
        <f t="shared" si="58"/>
        <v>24</v>
      </c>
      <c r="F566">
        <f t="shared" si="59"/>
        <v>16</v>
      </c>
      <c r="H566" t="str">
        <f t="shared" si="60"/>
        <v>Näringsliv</v>
      </c>
      <c r="I566" t="str">
        <f t="shared" si="61"/>
        <v>1 Näringspolitik</v>
      </c>
      <c r="K566" t="str">
        <f t="shared" si="62"/>
        <v>Omstrukturering och genomlysning av statligt ägda företag</v>
      </c>
      <c r="L566">
        <f t="shared" si="64"/>
        <v>2.6727447216890594</v>
      </c>
      <c r="M566">
        <f t="shared" si="63"/>
        <v>0.22272872680742162</v>
      </c>
    </row>
    <row r="567" spans="1:13" hidden="1" x14ac:dyDescent="0.35">
      <c r="A567" t="s">
        <v>1544</v>
      </c>
      <c r="B567" s="95" t="s">
        <v>4</v>
      </c>
      <c r="C567" s="95" t="s">
        <v>1285</v>
      </c>
      <c r="D567" s="96">
        <v>363000</v>
      </c>
      <c r="E567" s="107">
        <f t="shared" si="58"/>
        <v>24</v>
      </c>
      <c r="F567">
        <f t="shared" si="59"/>
        <v>17</v>
      </c>
      <c r="H567" t="str">
        <f t="shared" si="60"/>
        <v>Näringsliv</v>
      </c>
      <c r="I567" t="str">
        <f t="shared" si="61"/>
        <v>1 Näringspolitik</v>
      </c>
      <c r="K567" t="str">
        <f t="shared" si="62"/>
        <v>Kapitalinsatser i statligt ägda företag</v>
      </c>
      <c r="L567">
        <f t="shared" si="64"/>
        <v>34.836852207293667</v>
      </c>
      <c r="M567">
        <f t="shared" si="63"/>
        <v>2.9030710172744723</v>
      </c>
    </row>
    <row r="568" spans="1:13" hidden="1" x14ac:dyDescent="0.35">
      <c r="A568" t="s">
        <v>1544</v>
      </c>
      <c r="B568" s="95" t="s">
        <v>4</v>
      </c>
      <c r="C568" s="95" t="s">
        <v>1286</v>
      </c>
      <c r="D568" s="96">
        <v>16860</v>
      </c>
      <c r="E568" s="107">
        <f t="shared" si="58"/>
        <v>24</v>
      </c>
      <c r="F568">
        <f t="shared" si="59"/>
        <v>18</v>
      </c>
      <c r="H568" t="str">
        <f t="shared" si="60"/>
        <v>Näringsliv</v>
      </c>
      <c r="I568" t="str">
        <f t="shared" si="61"/>
        <v>1 Näringspolitik</v>
      </c>
      <c r="K568" t="str">
        <f t="shared" si="62"/>
        <v>Avgifter till vissa internationella organisationer</v>
      </c>
      <c r="L568">
        <f t="shared" si="64"/>
        <v>1.618042226487524</v>
      </c>
      <c r="M568">
        <f t="shared" si="63"/>
        <v>0.13483685220729366</v>
      </c>
    </row>
    <row r="569" spans="1:13" hidden="1" x14ac:dyDescent="0.35">
      <c r="A569" t="s">
        <v>1544</v>
      </c>
      <c r="B569" s="95" t="s">
        <v>4</v>
      </c>
      <c r="C569" s="95" t="s">
        <v>1287</v>
      </c>
      <c r="D569" s="96">
        <v>18000</v>
      </c>
      <c r="E569" s="107">
        <f t="shared" si="58"/>
        <v>24</v>
      </c>
      <c r="F569">
        <f t="shared" si="59"/>
        <v>19</v>
      </c>
      <c r="H569" t="str">
        <f t="shared" si="60"/>
        <v>Näringsliv</v>
      </c>
      <c r="I569" t="str">
        <f t="shared" si="61"/>
        <v>1 Näringspolitik</v>
      </c>
      <c r="K569" t="str">
        <f t="shared" si="62"/>
        <v>Finansiering av rättegångskostnader</v>
      </c>
      <c r="L569">
        <f t="shared" si="64"/>
        <v>1.727447216890595</v>
      </c>
      <c r="M569">
        <f t="shared" si="63"/>
        <v>0.14395393474088292</v>
      </c>
    </row>
    <row r="570" spans="1:13" hidden="1" x14ac:dyDescent="0.35">
      <c r="A570" t="s">
        <v>1544</v>
      </c>
      <c r="B570" s="95" t="s">
        <v>4</v>
      </c>
      <c r="C570" s="95" t="s">
        <v>1288</v>
      </c>
      <c r="D570" s="96">
        <v>269472</v>
      </c>
      <c r="E570" s="107">
        <f t="shared" si="58"/>
        <v>24</v>
      </c>
      <c r="F570">
        <f t="shared" si="59"/>
        <v>20</v>
      </c>
      <c r="H570" t="str">
        <f t="shared" si="60"/>
        <v>Näringsliv</v>
      </c>
      <c r="I570" t="str">
        <f t="shared" si="61"/>
        <v>1 Näringspolitik</v>
      </c>
      <c r="K570" t="str">
        <f t="shared" si="62"/>
        <v>Bidrag till företagsutveckling och innovation</v>
      </c>
      <c r="L570">
        <f t="shared" si="64"/>
        <v>25.861036468330134</v>
      </c>
      <c r="M570">
        <f t="shared" si="63"/>
        <v>2.1550863723608447</v>
      </c>
    </row>
    <row r="571" spans="1:13" hidden="1" x14ac:dyDescent="0.35">
      <c r="A571" t="s">
        <v>1544</v>
      </c>
      <c r="B571" s="95" t="s">
        <v>4</v>
      </c>
      <c r="C571" s="95" t="s">
        <v>1289</v>
      </c>
      <c r="D571" s="96">
        <v>339080</v>
      </c>
      <c r="E571" s="107">
        <f t="shared" si="58"/>
        <v>24</v>
      </c>
      <c r="F571">
        <f t="shared" si="59"/>
        <v>21</v>
      </c>
      <c r="H571" t="str">
        <f t="shared" si="60"/>
        <v>Näringsliv</v>
      </c>
      <c r="I571" t="str">
        <f t="shared" si="61"/>
        <v>1 Näringspolitik</v>
      </c>
      <c r="K571" t="str">
        <f t="shared" si="62"/>
        <v>Patent- och registreringsverket</v>
      </c>
      <c r="L571">
        <f t="shared" si="64"/>
        <v>32.54126679462572</v>
      </c>
      <c r="M571">
        <f t="shared" si="63"/>
        <v>2.7117722328854765</v>
      </c>
    </row>
    <row r="572" spans="1:13" hidden="1" x14ac:dyDescent="0.35">
      <c r="A572" t="s">
        <v>1544</v>
      </c>
      <c r="B572" s="95" t="s">
        <v>4</v>
      </c>
      <c r="C572" s="95" t="s">
        <v>1290</v>
      </c>
      <c r="D572" s="96">
        <v>365000</v>
      </c>
      <c r="E572" s="107">
        <f t="shared" si="58"/>
        <v>24</v>
      </c>
      <c r="F572">
        <f t="shared" si="59"/>
        <v>22</v>
      </c>
      <c r="H572" t="str">
        <f t="shared" si="60"/>
        <v>Näringsliv</v>
      </c>
      <c r="I572" t="str">
        <f t="shared" si="61"/>
        <v>1 Näringspolitik</v>
      </c>
      <c r="K572" t="str">
        <f t="shared" si="62"/>
        <v>Stöd vid korttidsarbete</v>
      </c>
      <c r="L572">
        <f t="shared" si="64"/>
        <v>35.028790786948178</v>
      </c>
      <c r="M572">
        <f t="shared" si="63"/>
        <v>2.9190658989123484</v>
      </c>
    </row>
    <row r="573" spans="1:13" hidden="1" x14ac:dyDescent="0.35">
      <c r="A573" t="s">
        <v>1544</v>
      </c>
      <c r="B573" s="95" t="s">
        <v>4</v>
      </c>
      <c r="C573" s="95" t="s">
        <v>1291</v>
      </c>
      <c r="D573" s="96">
        <v>750000</v>
      </c>
      <c r="E573" s="107">
        <f t="shared" si="58"/>
        <v>24</v>
      </c>
      <c r="F573">
        <f t="shared" si="59"/>
        <v>23</v>
      </c>
      <c r="H573" t="str">
        <f t="shared" si="60"/>
        <v>Näringsliv</v>
      </c>
      <c r="I573" t="str">
        <f t="shared" si="61"/>
        <v>1 Näringspolitik</v>
      </c>
      <c r="K573" t="str">
        <f t="shared" si="62"/>
        <v>Brexitjusteringsreserven</v>
      </c>
      <c r="L573">
        <f t="shared" si="64"/>
        <v>71.976967370441457</v>
      </c>
      <c r="M573">
        <f t="shared" si="63"/>
        <v>5.9980806142034551</v>
      </c>
    </row>
    <row r="574" spans="1:13" hidden="1" x14ac:dyDescent="0.35">
      <c r="A574" t="s">
        <v>1544</v>
      </c>
      <c r="B574" s="95" t="s">
        <v>4</v>
      </c>
      <c r="C574" s="95" t="s">
        <v>1523</v>
      </c>
      <c r="D574" s="96">
        <v>2400000</v>
      </c>
      <c r="E574" s="107">
        <f t="shared" si="58"/>
        <v>24</v>
      </c>
      <c r="F574">
        <f t="shared" si="59"/>
        <v>24</v>
      </c>
      <c r="H574" t="str">
        <f t="shared" si="60"/>
        <v>Näringsliv</v>
      </c>
      <c r="I574" t="str">
        <f t="shared" si="61"/>
        <v>1 Näringspolitik</v>
      </c>
      <c r="K574" t="str">
        <f t="shared" si="62"/>
        <v>Elstöd</v>
      </c>
      <c r="L574">
        <f t="shared" si="64"/>
        <v>230.32629558541268</v>
      </c>
      <c r="M574">
        <f t="shared" si="63"/>
        <v>19.193857965451055</v>
      </c>
    </row>
    <row r="575" spans="1:13" hidden="1" x14ac:dyDescent="0.35">
      <c r="A575" t="s">
        <v>1544</v>
      </c>
      <c r="B575" s="93" t="s">
        <v>4</v>
      </c>
      <c r="C575" s="93" t="s">
        <v>1292</v>
      </c>
      <c r="D575" s="94">
        <v>653555</v>
      </c>
      <c r="E575" s="107">
        <f t="shared" si="58"/>
        <v>24</v>
      </c>
      <c r="F575">
        <f t="shared" si="59"/>
        <v>2</v>
      </c>
      <c r="G575" t="s">
        <v>1536</v>
      </c>
      <c r="H575" t="str">
        <f t="shared" si="60"/>
        <v>Näringsliv</v>
      </c>
      <c r="I575" t="str">
        <f t="shared" si="61"/>
        <v>2 Utrikeshandel, export- och investeringsfrämjande</v>
      </c>
      <c r="K575" t="str">
        <f t="shared" si="62"/>
        <v>Utrikeshandel, export- och investeringsfrämjande</v>
      </c>
      <c r="L575">
        <f t="shared" si="64"/>
        <v>62.721209213051822</v>
      </c>
      <c r="M575">
        <f t="shared" si="63"/>
        <v>5.2267674344209851</v>
      </c>
    </row>
    <row r="576" spans="1:13" hidden="1" x14ac:dyDescent="0.35">
      <c r="A576" t="s">
        <v>1544</v>
      </c>
      <c r="B576" s="95" t="s">
        <v>4</v>
      </c>
      <c r="C576" s="95" t="s">
        <v>1293</v>
      </c>
      <c r="D576" s="96">
        <v>26298</v>
      </c>
      <c r="E576" s="107">
        <f t="shared" si="58"/>
        <v>24</v>
      </c>
      <c r="F576">
        <f t="shared" si="59"/>
        <v>1</v>
      </c>
      <c r="H576" t="str">
        <f t="shared" si="60"/>
        <v>Näringsliv</v>
      </c>
      <c r="I576" t="str">
        <f t="shared" si="61"/>
        <v>2 Utrikeshandel, export- och investeringsfrämjande</v>
      </c>
      <c r="K576" t="str">
        <f t="shared" si="62"/>
        <v>Styrelsen för ackreditering och teknisk kontroll: Myndighetsverksamhet</v>
      </c>
      <c r="L576">
        <f t="shared" si="64"/>
        <v>2.5238003838771594</v>
      </c>
      <c r="M576">
        <f t="shared" si="63"/>
        <v>0.21031669865642996</v>
      </c>
    </row>
    <row r="577" spans="1:13" hidden="1" x14ac:dyDescent="0.35">
      <c r="A577" t="s">
        <v>1544</v>
      </c>
      <c r="B577" s="95" t="s">
        <v>4</v>
      </c>
      <c r="C577" s="95" t="s">
        <v>1294</v>
      </c>
      <c r="D577" s="96">
        <v>94265</v>
      </c>
      <c r="E577" s="107">
        <f t="shared" si="58"/>
        <v>24</v>
      </c>
      <c r="F577">
        <f t="shared" si="59"/>
        <v>2</v>
      </c>
      <c r="H577" t="str">
        <f t="shared" si="60"/>
        <v>Näringsliv</v>
      </c>
      <c r="I577" t="str">
        <f t="shared" si="61"/>
        <v>2 Utrikeshandel, export- och investeringsfrämjande</v>
      </c>
      <c r="K577" t="str">
        <f t="shared" si="62"/>
        <v>Kommerskollegium</v>
      </c>
      <c r="L577">
        <f t="shared" si="64"/>
        <v>9.0465451055662189</v>
      </c>
      <c r="M577">
        <f t="shared" si="63"/>
        <v>0.75387875879718491</v>
      </c>
    </row>
    <row r="578" spans="1:13" hidden="1" x14ac:dyDescent="0.35">
      <c r="A578" t="s">
        <v>1544</v>
      </c>
      <c r="B578" s="95" t="s">
        <v>4</v>
      </c>
      <c r="C578" s="95" t="s">
        <v>1295</v>
      </c>
      <c r="D578" s="96">
        <v>313367</v>
      </c>
      <c r="E578" s="107">
        <f t="shared" si="58"/>
        <v>24</v>
      </c>
      <c r="F578">
        <f t="shared" si="59"/>
        <v>3</v>
      </c>
      <c r="H578" t="str">
        <f t="shared" si="60"/>
        <v>Näringsliv</v>
      </c>
      <c r="I578" t="str">
        <f t="shared" si="61"/>
        <v>2 Utrikeshandel, export- och investeringsfrämjande</v>
      </c>
      <c r="K578" t="str">
        <f t="shared" si="62"/>
        <v>Exportfrämjande verksamhet</v>
      </c>
      <c r="L578">
        <f t="shared" si="64"/>
        <v>30.073608445297506</v>
      </c>
      <c r="M578">
        <f t="shared" si="63"/>
        <v>2.5061340371081253</v>
      </c>
    </row>
    <row r="579" spans="1:13" hidden="1" x14ac:dyDescent="0.35">
      <c r="A579" t="s">
        <v>1544</v>
      </c>
      <c r="B579" s="95" t="s">
        <v>4</v>
      </c>
      <c r="C579" s="95" t="s">
        <v>1296</v>
      </c>
      <c r="D579" s="96">
        <v>67772</v>
      </c>
      <c r="E579" s="107">
        <f t="shared" si="58"/>
        <v>24</v>
      </c>
      <c r="F579">
        <f t="shared" si="59"/>
        <v>4</v>
      </c>
      <c r="H579" t="str">
        <f t="shared" si="60"/>
        <v>Näringsliv</v>
      </c>
      <c r="I579" t="str">
        <f t="shared" si="61"/>
        <v>2 Utrikeshandel, export- och investeringsfrämjande</v>
      </c>
      <c r="K579" t="str">
        <f t="shared" si="62"/>
        <v>Investeringsfrämjande</v>
      </c>
      <c r="L579">
        <f t="shared" si="64"/>
        <v>6.5040307101727448</v>
      </c>
      <c r="M579">
        <f t="shared" si="63"/>
        <v>0.5420025591810621</v>
      </c>
    </row>
    <row r="580" spans="1:13" hidden="1" x14ac:dyDescent="0.35">
      <c r="A580" t="s">
        <v>1544</v>
      </c>
      <c r="B580" s="95" t="s">
        <v>4</v>
      </c>
      <c r="C580" s="95" t="s">
        <v>1297</v>
      </c>
      <c r="D580" s="96">
        <v>20517</v>
      </c>
      <c r="E580" s="107">
        <f t="shared" si="58"/>
        <v>24</v>
      </c>
      <c r="F580">
        <f t="shared" si="59"/>
        <v>5</v>
      </c>
      <c r="H580" t="str">
        <f t="shared" si="60"/>
        <v>Näringsliv</v>
      </c>
      <c r="I580" t="str">
        <f t="shared" si="61"/>
        <v>2 Utrikeshandel, export- och investeringsfrämjande</v>
      </c>
      <c r="K580" t="str">
        <f t="shared" si="62"/>
        <v>Avgifter till internationella handelsorganisationer</v>
      </c>
      <c r="L580">
        <f t="shared" si="64"/>
        <v>1.9690019193857966</v>
      </c>
      <c r="M580">
        <f t="shared" si="63"/>
        <v>0.16408349328214972</v>
      </c>
    </row>
    <row r="581" spans="1:13" hidden="1" x14ac:dyDescent="0.35">
      <c r="A581" t="s">
        <v>1544</v>
      </c>
      <c r="B581" s="95" t="s">
        <v>4</v>
      </c>
      <c r="C581" s="95" t="s">
        <v>1298</v>
      </c>
      <c r="D581" s="96">
        <v>31336</v>
      </c>
      <c r="E581" s="107">
        <f t="shared" si="58"/>
        <v>24</v>
      </c>
      <c r="F581">
        <f t="shared" si="59"/>
        <v>6</v>
      </c>
      <c r="H581" t="str">
        <f t="shared" si="60"/>
        <v>Näringsliv</v>
      </c>
      <c r="I581" t="str">
        <f t="shared" si="61"/>
        <v>2 Utrikeshandel, export- och investeringsfrämjande</v>
      </c>
      <c r="K581" t="str">
        <f t="shared" si="62"/>
        <v>Bidrag till standardiseringen</v>
      </c>
      <c r="L581">
        <f t="shared" si="64"/>
        <v>3.0072936660268712</v>
      </c>
      <c r="M581">
        <f t="shared" si="63"/>
        <v>0.25060780550223927</v>
      </c>
    </row>
    <row r="582" spans="1:13" hidden="1" x14ac:dyDescent="0.35">
      <c r="A582" t="s">
        <v>1544</v>
      </c>
      <c r="B582" s="95" t="s">
        <v>4</v>
      </c>
      <c r="C582" s="95" t="s">
        <v>1299</v>
      </c>
      <c r="D582" s="96">
        <v>100000</v>
      </c>
      <c r="E582" s="107">
        <f t="shared" si="58"/>
        <v>24</v>
      </c>
      <c r="F582">
        <f t="shared" si="59"/>
        <v>7</v>
      </c>
      <c r="H582" t="str">
        <f t="shared" si="60"/>
        <v>Näringsliv</v>
      </c>
      <c r="I582" t="str">
        <f t="shared" si="61"/>
        <v>2 Utrikeshandel, export- och investeringsfrämjande</v>
      </c>
      <c r="K582" t="str">
        <f t="shared" si="62"/>
        <v>AB Svensk Exportkredits statsstödda exportkreditgivning</v>
      </c>
      <c r="L582">
        <f t="shared" si="64"/>
        <v>9.5969289827255277</v>
      </c>
      <c r="M582">
        <f t="shared" si="63"/>
        <v>0.79974408189379398</v>
      </c>
    </row>
    <row r="583" spans="1:13" hidden="1" x14ac:dyDescent="0.35">
      <c r="A583" t="s">
        <v>1544</v>
      </c>
      <c r="B583" s="93">
        <v>25</v>
      </c>
      <c r="C583" s="93" t="s">
        <v>1300</v>
      </c>
      <c r="D583" s="94">
        <v>157545359</v>
      </c>
      <c r="E583" s="107">
        <f t="shared" si="58"/>
        <v>25</v>
      </c>
      <c r="F583" t="str">
        <f t="shared" si="59"/>
        <v/>
      </c>
      <c r="G583" t="s">
        <v>1536</v>
      </c>
      <c r="H583" t="str">
        <f t="shared" si="60"/>
        <v>Allmänna bidrag till kommuner</v>
      </c>
      <c r="I583" t="str">
        <f t="shared" si="61"/>
        <v/>
      </c>
      <c r="K583" t="str">
        <f t="shared" si="62"/>
        <v>bidrag till kommuner</v>
      </c>
      <c r="L583">
        <f t="shared" si="64"/>
        <v>15119.51621880998</v>
      </c>
      <c r="M583">
        <f t="shared" si="63"/>
        <v>1259.9596849008317</v>
      </c>
    </row>
    <row r="584" spans="1:13" hidden="1" x14ac:dyDescent="0.35">
      <c r="A584" t="s">
        <v>1544</v>
      </c>
      <c r="B584" s="95" t="s">
        <v>4</v>
      </c>
      <c r="C584" s="95" t="s">
        <v>1301</v>
      </c>
      <c r="D584" s="96">
        <v>151878432</v>
      </c>
      <c r="E584" s="107">
        <f t="shared" si="58"/>
        <v>25</v>
      </c>
      <c r="F584">
        <f t="shared" si="59"/>
        <v>1</v>
      </c>
      <c r="H584" t="str">
        <f t="shared" si="60"/>
        <v>Allmänna bidrag till kommuner</v>
      </c>
      <c r="I584" t="str">
        <f t="shared" si="61"/>
        <v>Allmänna bidrag till kommuner</v>
      </c>
      <c r="K584" t="str">
        <f t="shared" si="62"/>
        <v>Kommunalekonomisk utjämning</v>
      </c>
      <c r="L584">
        <f t="shared" si="64"/>
        <v>14575.665259117082</v>
      </c>
      <c r="M584">
        <f t="shared" si="63"/>
        <v>1214.6387715930903</v>
      </c>
    </row>
    <row r="585" spans="1:13" hidden="1" x14ac:dyDescent="0.35">
      <c r="A585" t="s">
        <v>1544</v>
      </c>
      <c r="B585" s="95" t="s">
        <v>4</v>
      </c>
      <c r="C585" s="95" t="s">
        <v>1302</v>
      </c>
      <c r="D585" s="96">
        <v>5358777</v>
      </c>
      <c r="E585" s="107">
        <f t="shared" si="58"/>
        <v>25</v>
      </c>
      <c r="F585">
        <f t="shared" si="59"/>
        <v>2</v>
      </c>
      <c r="H585" t="str">
        <f t="shared" si="60"/>
        <v>Allmänna bidrag till kommuner</v>
      </c>
      <c r="I585" t="str">
        <f t="shared" si="61"/>
        <v>Allmänna bidrag till kommuner</v>
      </c>
      <c r="K585" t="str">
        <f t="shared" si="62"/>
        <v>Utjämningsbidrag för LSS-kostnader</v>
      </c>
      <c r="L585">
        <f t="shared" si="64"/>
        <v>514.27802303262956</v>
      </c>
      <c r="M585">
        <f t="shared" si="63"/>
        <v>42.856501919385799</v>
      </c>
    </row>
    <row r="586" spans="1:13" hidden="1" x14ac:dyDescent="0.35">
      <c r="A586" t="s">
        <v>1544</v>
      </c>
      <c r="B586" s="95" t="s">
        <v>4</v>
      </c>
      <c r="C586" s="95" t="s">
        <v>1303</v>
      </c>
      <c r="D586" s="96">
        <v>7150</v>
      </c>
      <c r="E586" s="107">
        <f t="shared" si="58"/>
        <v>25</v>
      </c>
      <c r="F586">
        <f t="shared" si="59"/>
        <v>3</v>
      </c>
      <c r="H586" t="str">
        <f t="shared" si="60"/>
        <v>Allmänna bidrag till kommuner</v>
      </c>
      <c r="I586" t="str">
        <f t="shared" si="61"/>
        <v>Allmänna bidrag till kommuner</v>
      </c>
      <c r="K586" t="str">
        <f t="shared" si="62"/>
        <v>Bidrag till kommunalekonomiska organisationer</v>
      </c>
      <c r="L586">
        <f t="shared" si="64"/>
        <v>0.68618042226487519</v>
      </c>
      <c r="M586">
        <f t="shared" si="63"/>
        <v>5.7181701855406268E-2</v>
      </c>
    </row>
    <row r="587" spans="1:13" hidden="1" x14ac:dyDescent="0.35">
      <c r="A587" t="s">
        <v>1544</v>
      </c>
      <c r="B587" s="95" t="s">
        <v>4</v>
      </c>
      <c r="C587" s="95" t="s">
        <v>1304</v>
      </c>
      <c r="D587" s="96">
        <v>1000</v>
      </c>
      <c r="E587" s="107">
        <f t="shared" ref="E587:E650" si="65">IF(B587="",E586,B587)</f>
        <v>25</v>
      </c>
      <c r="F587">
        <f t="shared" ref="F587:F650" si="66">IFERROR(LEFT(C587,FIND(" ",C587)-1)*1,"")</f>
        <v>4</v>
      </c>
      <c r="H587" t="str">
        <f t="shared" ref="H587:H650" si="67">IF(B587="",H586,C587)</f>
        <v>Allmänna bidrag till kommuner</v>
      </c>
      <c r="I587" t="str">
        <f t="shared" ref="I587:I650" si="68">IF(B587="",IF(G587="Sum",C587,IF(I586="",H587,I586)),"")</f>
        <v>Allmänna bidrag till kommuner</v>
      </c>
      <c r="K587" t="str">
        <f t="shared" ref="K587:K650" si="69">IFERROR(RIGHT(C587,LEN(C587)-FIND(" ",C587)),"")</f>
        <v>Tillfälligt stöd till enskilda kommuner och regioner</v>
      </c>
      <c r="L587">
        <f t="shared" si="64"/>
        <v>9.5969289827255277E-2</v>
      </c>
      <c r="M587">
        <f t="shared" ref="M587:M650" si="70">L587/12</f>
        <v>7.9974408189379398E-3</v>
      </c>
    </row>
    <row r="588" spans="1:13" hidden="1" x14ac:dyDescent="0.35">
      <c r="A588" t="s">
        <v>1544</v>
      </c>
      <c r="B588" s="95" t="s">
        <v>4</v>
      </c>
      <c r="C588" s="95" t="s">
        <v>1305</v>
      </c>
      <c r="D588" s="96">
        <v>300000</v>
      </c>
      <c r="E588" s="107">
        <f t="shared" si="65"/>
        <v>25</v>
      </c>
      <c r="F588">
        <f t="shared" si="66"/>
        <v>5</v>
      </c>
      <c r="H588" t="str">
        <f t="shared" si="67"/>
        <v>Allmänna bidrag till kommuner</v>
      </c>
      <c r="I588" t="str">
        <f t="shared" si="68"/>
        <v>Allmänna bidrag till kommuner</v>
      </c>
      <c r="K588" t="str">
        <f t="shared" si="69"/>
        <v>Medel till befolkningsmässigt mindre kommuner</v>
      </c>
      <c r="L588">
        <f t="shared" si="64"/>
        <v>28.790786948176585</v>
      </c>
      <c r="M588">
        <f t="shared" si="70"/>
        <v>2.3992322456813819</v>
      </c>
    </row>
    <row r="589" spans="1:13" hidden="1" x14ac:dyDescent="0.35">
      <c r="A589" t="s">
        <v>1544</v>
      </c>
      <c r="B589" s="93">
        <v>26</v>
      </c>
      <c r="C589" s="93" t="s">
        <v>1306</v>
      </c>
      <c r="D589" s="94">
        <v>13155200</v>
      </c>
      <c r="E589" s="107">
        <f t="shared" si="65"/>
        <v>26</v>
      </c>
      <c r="F589" t="str">
        <f t="shared" si="66"/>
        <v/>
      </c>
      <c r="G589" t="s">
        <v>1536</v>
      </c>
      <c r="H589" t="str">
        <f t="shared" si="67"/>
        <v>Statsskuldsräntor m.m.</v>
      </c>
      <c r="I589" t="str">
        <f t="shared" si="68"/>
        <v/>
      </c>
      <c r="K589" t="str">
        <f t="shared" si="69"/>
        <v>m.m.</v>
      </c>
      <c r="L589">
        <f t="shared" ref="L589:L652" si="71">D589/IF(A589=$K$3,$L$3,$L$4)</f>
        <v>1262.4952015355086</v>
      </c>
      <c r="M589">
        <f t="shared" si="70"/>
        <v>105.20793346129238</v>
      </c>
    </row>
    <row r="590" spans="1:13" hidden="1" x14ac:dyDescent="0.35">
      <c r="A590" t="s">
        <v>1544</v>
      </c>
      <c r="B590" s="95" t="s">
        <v>4</v>
      </c>
      <c r="C590" s="95" t="s">
        <v>1307</v>
      </c>
      <c r="D590" s="96">
        <v>13000000</v>
      </c>
      <c r="E590" s="107">
        <f t="shared" si="65"/>
        <v>26</v>
      </c>
      <c r="F590">
        <f t="shared" si="66"/>
        <v>1</v>
      </c>
      <c r="H590" t="str">
        <f t="shared" si="67"/>
        <v>Statsskuldsräntor m.m.</v>
      </c>
      <c r="I590" t="str">
        <f t="shared" si="68"/>
        <v>Statsskuldsräntor m.m.</v>
      </c>
      <c r="K590" t="str">
        <f t="shared" si="69"/>
        <v>Räntor på statsskulden</v>
      </c>
      <c r="L590">
        <f t="shared" si="71"/>
        <v>1247.6007677543187</v>
      </c>
      <c r="M590">
        <f t="shared" si="70"/>
        <v>103.96673064619323</v>
      </c>
    </row>
    <row r="591" spans="1:13" hidden="1" x14ac:dyDescent="0.35">
      <c r="A591" t="s">
        <v>1544</v>
      </c>
      <c r="B591" s="95" t="s">
        <v>4</v>
      </c>
      <c r="C591" s="95" t="s">
        <v>1308</v>
      </c>
      <c r="D591" s="96">
        <v>10000</v>
      </c>
      <c r="E591" s="107">
        <f t="shared" si="65"/>
        <v>26</v>
      </c>
      <c r="F591">
        <f t="shared" si="66"/>
        <v>2</v>
      </c>
      <c r="H591" t="str">
        <f t="shared" si="67"/>
        <v>Statsskuldsräntor m.m.</v>
      </c>
      <c r="I591" t="str">
        <f t="shared" si="68"/>
        <v>Statsskuldsräntor m.m.</v>
      </c>
      <c r="K591" t="str">
        <f t="shared" si="69"/>
        <v>Oförutsedda utgifter</v>
      </c>
      <c r="L591">
        <f t="shared" si="71"/>
        <v>0.95969289827255277</v>
      </c>
      <c r="M591">
        <f t="shared" si="70"/>
        <v>7.9974408189379398E-2</v>
      </c>
    </row>
    <row r="592" spans="1:13" hidden="1" x14ac:dyDescent="0.35">
      <c r="A592" t="s">
        <v>1544</v>
      </c>
      <c r="B592" s="95" t="s">
        <v>4</v>
      </c>
      <c r="C592" s="95" t="s">
        <v>1309</v>
      </c>
      <c r="D592" s="96">
        <v>145200</v>
      </c>
      <c r="E592" s="107">
        <f t="shared" si="65"/>
        <v>26</v>
      </c>
      <c r="F592">
        <f t="shared" si="66"/>
        <v>3</v>
      </c>
      <c r="H592" t="str">
        <f t="shared" si="67"/>
        <v>Statsskuldsräntor m.m.</v>
      </c>
      <c r="I592" t="str">
        <f t="shared" si="68"/>
        <v>Statsskuldsräntor m.m.</v>
      </c>
      <c r="K592" t="str">
        <f t="shared" si="69"/>
        <v>Riksgäldskontorets provisionsutgifter</v>
      </c>
      <c r="L592">
        <f t="shared" si="71"/>
        <v>13.934740882917467</v>
      </c>
      <c r="M592">
        <f t="shared" si="70"/>
        <v>1.1612284069097889</v>
      </c>
    </row>
    <row r="593" spans="1:13" hidden="1" x14ac:dyDescent="0.35">
      <c r="A593" t="s">
        <v>1544</v>
      </c>
      <c r="B593" s="93">
        <v>27</v>
      </c>
      <c r="C593" s="93" t="s">
        <v>1310</v>
      </c>
      <c r="D593" s="94">
        <v>45869852</v>
      </c>
      <c r="E593" s="107">
        <f t="shared" si="65"/>
        <v>27</v>
      </c>
      <c r="F593" t="str">
        <f t="shared" si="66"/>
        <v/>
      </c>
      <c r="G593" t="s">
        <v>1536</v>
      </c>
      <c r="H593" t="str">
        <f t="shared" si="67"/>
        <v>Avgiften till Europeiska unionen</v>
      </c>
      <c r="I593" t="str">
        <f t="shared" si="68"/>
        <v/>
      </c>
      <c r="K593" t="str">
        <f t="shared" si="69"/>
        <v>till Europeiska unionen</v>
      </c>
      <c r="L593">
        <f t="shared" si="71"/>
        <v>4402.0971209213048</v>
      </c>
      <c r="M593">
        <f t="shared" si="70"/>
        <v>366.84142674344207</v>
      </c>
    </row>
    <row r="594" spans="1:13" hidden="1" x14ac:dyDescent="0.35">
      <c r="A594" t="s">
        <v>1544</v>
      </c>
      <c r="B594" s="95" t="s">
        <v>4</v>
      </c>
      <c r="C594" s="95" t="s">
        <v>1311</v>
      </c>
      <c r="D594" s="96">
        <v>45869852</v>
      </c>
      <c r="E594" s="107">
        <f t="shared" si="65"/>
        <v>27</v>
      </c>
      <c r="F594">
        <f t="shared" si="66"/>
        <v>1</v>
      </c>
      <c r="H594" t="str">
        <f t="shared" si="67"/>
        <v>Avgiften till Europeiska unionen</v>
      </c>
      <c r="I594" t="str">
        <f t="shared" si="68"/>
        <v>Avgiften till Europeiska unionen</v>
      </c>
      <c r="K594" t="str">
        <f t="shared" si="69"/>
        <v>Avgiften till Europeiska unionen</v>
      </c>
      <c r="L594">
        <f t="shared" si="71"/>
        <v>4402.0971209213048</v>
      </c>
      <c r="M594">
        <f t="shared" si="70"/>
        <v>366.84142674344207</v>
      </c>
    </row>
    <row r="595" spans="1:13" ht="15" hidden="1" thickBot="1" x14ac:dyDescent="0.4">
      <c r="A595" t="s">
        <v>1544</v>
      </c>
      <c r="B595" s="97" t="s">
        <v>4</v>
      </c>
      <c r="C595" s="97" t="s">
        <v>1312</v>
      </c>
      <c r="D595" s="98">
        <v>1251870933</v>
      </c>
      <c r="E595" s="107">
        <f t="shared" si="65"/>
        <v>27</v>
      </c>
      <c r="F595" t="str">
        <f t="shared" si="66"/>
        <v/>
      </c>
      <c r="G595" t="s">
        <v>1536</v>
      </c>
      <c r="H595" t="str">
        <f t="shared" si="67"/>
        <v>Avgiften till Europeiska unionen</v>
      </c>
      <c r="I595" t="str">
        <f t="shared" si="68"/>
        <v>Summa anslag</v>
      </c>
      <c r="K595" t="str">
        <f t="shared" si="69"/>
        <v>anslag</v>
      </c>
      <c r="L595">
        <f t="shared" si="71"/>
        <v>120141.16439539347</v>
      </c>
      <c r="M595">
        <f t="shared" si="70"/>
        <v>10011.763699616122</v>
      </c>
    </row>
    <row r="596" spans="1:13" x14ac:dyDescent="0.35">
      <c r="A596" t="s">
        <v>1583</v>
      </c>
      <c r="B596" s="6">
        <v>1</v>
      </c>
      <c r="C596" s="6" t="s">
        <v>9</v>
      </c>
      <c r="D596" s="7">
        <v>19070363</v>
      </c>
      <c r="E596">
        <f t="shared" si="65"/>
        <v>1</v>
      </c>
      <c r="F596" t="str">
        <f t="shared" si="66"/>
        <v/>
      </c>
      <c r="G596" t="s">
        <v>1536</v>
      </c>
      <c r="H596" t="str">
        <f t="shared" si="67"/>
        <v>Rikets styrelse</v>
      </c>
      <c r="I596" t="str">
        <f t="shared" si="68"/>
        <v/>
      </c>
      <c r="K596" t="str">
        <f t="shared" si="69"/>
        <v>styrelse</v>
      </c>
      <c r="L596">
        <f t="shared" si="71"/>
        <v>1807.9024976072053</v>
      </c>
      <c r="M596">
        <f t="shared" si="70"/>
        <v>150.6585414672671</v>
      </c>
    </row>
    <row r="597" spans="1:13" x14ac:dyDescent="0.35">
      <c r="A597" t="s">
        <v>1583</v>
      </c>
      <c r="B597" s="6" t="s">
        <v>4</v>
      </c>
      <c r="C597" s="6" t="s">
        <v>753</v>
      </c>
      <c r="D597" s="7">
        <v>162821</v>
      </c>
      <c r="E597">
        <f t="shared" si="65"/>
        <v>1</v>
      </c>
      <c r="F597">
        <f t="shared" si="66"/>
        <v>1</v>
      </c>
      <c r="G597" t="s">
        <v>1536</v>
      </c>
      <c r="H597" t="str">
        <f t="shared" si="67"/>
        <v>Rikets styrelse</v>
      </c>
      <c r="I597" t="str">
        <f t="shared" si="68"/>
        <v>1 Statschefen</v>
      </c>
      <c r="K597" t="str">
        <f t="shared" si="69"/>
        <v>Statschefen</v>
      </c>
      <c r="L597">
        <f t="shared" si="71"/>
        <v>15.435704740539169</v>
      </c>
      <c r="M597">
        <f t="shared" si="70"/>
        <v>1.2863087283782642</v>
      </c>
    </row>
    <row r="598" spans="1:13" x14ac:dyDescent="0.35">
      <c r="A598" t="s">
        <v>1583</v>
      </c>
      <c r="B598" s="8" t="s">
        <v>4</v>
      </c>
      <c r="C598" s="8" t="s">
        <v>754</v>
      </c>
      <c r="D598" s="9">
        <v>162821</v>
      </c>
      <c r="E598">
        <f t="shared" si="65"/>
        <v>1</v>
      </c>
      <c r="F598">
        <f t="shared" si="66"/>
        <v>1</v>
      </c>
      <c r="H598" t="str">
        <f t="shared" si="67"/>
        <v>Rikets styrelse</v>
      </c>
      <c r="I598" t="str">
        <f t="shared" si="68"/>
        <v>1 Statschefen</v>
      </c>
      <c r="K598" t="str">
        <f t="shared" si="69"/>
        <v>Kungliga hov- och slottsstaten</v>
      </c>
      <c r="L598">
        <f t="shared" si="71"/>
        <v>15.435704740539169</v>
      </c>
      <c r="M598">
        <f t="shared" si="70"/>
        <v>1.2863087283782642</v>
      </c>
    </row>
    <row r="599" spans="1:13" x14ac:dyDescent="0.35">
      <c r="A599" t="s">
        <v>1583</v>
      </c>
      <c r="B599" s="6" t="s">
        <v>4</v>
      </c>
      <c r="C599" s="6" t="s">
        <v>755</v>
      </c>
      <c r="D599" s="7">
        <v>2954604</v>
      </c>
      <c r="E599">
        <f t="shared" si="65"/>
        <v>1</v>
      </c>
      <c r="F599">
        <f t="shared" si="66"/>
        <v>2</v>
      </c>
      <c r="G599" t="s">
        <v>1536</v>
      </c>
      <c r="H599" t="str">
        <f t="shared" si="67"/>
        <v>Rikets styrelse</v>
      </c>
      <c r="I599" t="str">
        <f t="shared" si="68"/>
        <v>2 Riksdagen och dess myndigheter</v>
      </c>
      <c r="K599" t="str">
        <f t="shared" si="69"/>
        <v>Riksdagen och dess myndigheter</v>
      </c>
      <c r="L599">
        <f t="shared" si="71"/>
        <v>280.1014302161023</v>
      </c>
      <c r="M599">
        <f t="shared" si="70"/>
        <v>23.341785851341857</v>
      </c>
    </row>
    <row r="600" spans="1:13" x14ac:dyDescent="0.35">
      <c r="A600" t="s">
        <v>1583</v>
      </c>
      <c r="B600" s="8" t="s">
        <v>4</v>
      </c>
      <c r="C600" s="8" t="s">
        <v>756</v>
      </c>
      <c r="D600" s="9">
        <v>1068396</v>
      </c>
      <c r="E600">
        <f t="shared" si="65"/>
        <v>1</v>
      </c>
      <c r="F600">
        <f t="shared" si="66"/>
        <v>1</v>
      </c>
      <c r="H600" t="str">
        <f t="shared" si="67"/>
        <v>Rikets styrelse</v>
      </c>
      <c r="I600" t="str">
        <f t="shared" si="68"/>
        <v>2 Riksdagen och dess myndigheter</v>
      </c>
      <c r="K600" t="str">
        <f t="shared" si="69"/>
        <v>Riksdagens ledamöter och partier m.m.</v>
      </c>
      <c r="L600">
        <f t="shared" si="71"/>
        <v>101.28573833825543</v>
      </c>
      <c r="M600">
        <f t="shared" si="70"/>
        <v>8.4404781948546184</v>
      </c>
    </row>
    <row r="601" spans="1:13" x14ac:dyDescent="0.35">
      <c r="A601" t="s">
        <v>1583</v>
      </c>
      <c r="B601" s="8" t="s">
        <v>4</v>
      </c>
      <c r="C601" s="8" t="s">
        <v>757</v>
      </c>
      <c r="D601" s="9">
        <v>1037024</v>
      </c>
      <c r="E601">
        <f t="shared" si="65"/>
        <v>1</v>
      </c>
      <c r="F601">
        <f t="shared" si="66"/>
        <v>2</v>
      </c>
      <c r="H601" t="str">
        <f t="shared" si="67"/>
        <v>Rikets styrelse</v>
      </c>
      <c r="I601" t="str">
        <f t="shared" si="68"/>
        <v>2 Riksdagen och dess myndigheter</v>
      </c>
      <c r="K601" t="str">
        <f t="shared" si="69"/>
        <v>Riksdagens förvaltningsanslag</v>
      </c>
      <c r="L601">
        <f t="shared" si="71"/>
        <v>98.311619955981669</v>
      </c>
      <c r="M601">
        <f t="shared" si="70"/>
        <v>8.1926349963318064</v>
      </c>
    </row>
    <row r="602" spans="1:13" x14ac:dyDescent="0.35">
      <c r="A602" t="s">
        <v>1583</v>
      </c>
      <c r="B602" s="8" t="s">
        <v>4</v>
      </c>
      <c r="C602" s="8" t="s">
        <v>758</v>
      </c>
      <c r="D602" s="9">
        <v>350000</v>
      </c>
      <c r="E602">
        <f t="shared" si="65"/>
        <v>1</v>
      </c>
      <c r="F602">
        <f t="shared" si="66"/>
        <v>3</v>
      </c>
      <c r="H602" t="str">
        <f t="shared" si="67"/>
        <v>Rikets styrelse</v>
      </c>
      <c r="I602" t="str">
        <f t="shared" si="68"/>
        <v>2 Riksdagen och dess myndigheter</v>
      </c>
      <c r="K602" t="str">
        <f t="shared" si="69"/>
        <v>Riksdagens fastighetsanslag</v>
      </c>
      <c r="L602">
        <f t="shared" si="71"/>
        <v>33.180588862546657</v>
      </c>
      <c r="M602">
        <f t="shared" si="70"/>
        <v>2.765049071878888</v>
      </c>
    </row>
    <row r="603" spans="1:13" x14ac:dyDescent="0.35">
      <c r="A603" t="s">
        <v>1583</v>
      </c>
      <c r="B603" s="8" t="s">
        <v>4</v>
      </c>
      <c r="C603" s="8" t="s">
        <v>759</v>
      </c>
      <c r="D603" s="9">
        <v>130367</v>
      </c>
      <c r="E603">
        <f t="shared" si="65"/>
        <v>1</v>
      </c>
      <c r="F603">
        <f t="shared" si="66"/>
        <v>4</v>
      </c>
      <c r="H603" t="str">
        <f t="shared" si="67"/>
        <v>Rikets styrelse</v>
      </c>
      <c r="I603" t="str">
        <f t="shared" si="68"/>
        <v>2 Riksdagen och dess myndigheter</v>
      </c>
      <c r="K603" t="str">
        <f t="shared" si="69"/>
        <v>Riksdagens ombudsmän (JO)</v>
      </c>
      <c r="L603">
        <f t="shared" si="71"/>
        <v>12.359010937838915</v>
      </c>
      <c r="M603">
        <f t="shared" si="70"/>
        <v>1.029917578153243</v>
      </c>
    </row>
    <row r="604" spans="1:13" x14ac:dyDescent="0.35">
      <c r="A604" t="s">
        <v>1583</v>
      </c>
      <c r="B604" s="8" t="s">
        <v>4</v>
      </c>
      <c r="C604" s="8" t="s">
        <v>760</v>
      </c>
      <c r="D604" s="9">
        <v>368817</v>
      </c>
      <c r="E604">
        <f t="shared" si="65"/>
        <v>1</v>
      </c>
      <c r="F604">
        <f t="shared" si="66"/>
        <v>5</v>
      </c>
      <c r="H604" t="str">
        <f t="shared" si="67"/>
        <v>Rikets styrelse</v>
      </c>
      <c r="I604" t="str">
        <f t="shared" si="68"/>
        <v>2 Riksdagen och dess myndigheter</v>
      </c>
      <c r="K604" t="str">
        <f t="shared" si="69"/>
        <v>Riksrevisionen</v>
      </c>
      <c r="L604">
        <f t="shared" si="71"/>
        <v>34.964472121479631</v>
      </c>
      <c r="M604">
        <f t="shared" si="70"/>
        <v>2.9137060101233025</v>
      </c>
    </row>
    <row r="605" spans="1:13" x14ac:dyDescent="0.35">
      <c r="A605" t="s">
        <v>1583</v>
      </c>
      <c r="B605" s="6" t="s">
        <v>4</v>
      </c>
      <c r="C605" s="6" t="s">
        <v>761</v>
      </c>
      <c r="D605" s="7">
        <v>63000</v>
      </c>
      <c r="E605">
        <f t="shared" si="65"/>
        <v>1</v>
      </c>
      <c r="F605">
        <f t="shared" si="66"/>
        <v>3</v>
      </c>
      <c r="G605" t="s">
        <v>1536</v>
      </c>
      <c r="H605" t="str">
        <f t="shared" si="67"/>
        <v>Rikets styrelse</v>
      </c>
      <c r="I605" t="str">
        <f t="shared" si="68"/>
        <v>3 Sametinget och samepolitiken</v>
      </c>
      <c r="K605" t="str">
        <f t="shared" si="69"/>
        <v>Sametinget och samepolitiken</v>
      </c>
      <c r="L605">
        <f t="shared" si="71"/>
        <v>5.9725059952583983</v>
      </c>
      <c r="M605">
        <f t="shared" si="70"/>
        <v>0.49770883293819984</v>
      </c>
    </row>
    <row r="606" spans="1:13" x14ac:dyDescent="0.35">
      <c r="A606" t="s">
        <v>1583</v>
      </c>
      <c r="B606" s="8" t="s">
        <v>4</v>
      </c>
      <c r="C606" s="8" t="s">
        <v>762</v>
      </c>
      <c r="D606" s="9">
        <v>63000</v>
      </c>
      <c r="E606">
        <f t="shared" si="65"/>
        <v>1</v>
      </c>
      <c r="F606">
        <f t="shared" si="66"/>
        <v>1</v>
      </c>
      <c r="H606" t="str">
        <f t="shared" si="67"/>
        <v>Rikets styrelse</v>
      </c>
      <c r="I606" t="str">
        <f t="shared" si="68"/>
        <v>3 Sametinget och samepolitiken</v>
      </c>
      <c r="K606" t="str">
        <f t="shared" si="69"/>
        <v>Sametinget</v>
      </c>
      <c r="L606">
        <f t="shared" si="71"/>
        <v>5.9725059952583983</v>
      </c>
      <c r="M606">
        <f t="shared" si="70"/>
        <v>0.49770883293819984</v>
      </c>
    </row>
    <row r="607" spans="1:13" x14ac:dyDescent="0.35">
      <c r="A607" t="s">
        <v>1583</v>
      </c>
      <c r="B607" s="6" t="s">
        <v>4</v>
      </c>
      <c r="C607" s="6" t="s">
        <v>763</v>
      </c>
      <c r="D607" s="7">
        <v>9450059</v>
      </c>
      <c r="E607">
        <f t="shared" si="65"/>
        <v>1</v>
      </c>
      <c r="F607">
        <f t="shared" si="66"/>
        <v>4</v>
      </c>
      <c r="G607" t="s">
        <v>1536</v>
      </c>
      <c r="H607" t="str">
        <f t="shared" si="67"/>
        <v>Rikets styrelse</v>
      </c>
      <c r="I607" t="str">
        <f t="shared" si="68"/>
        <v>4 Regeringskansliet m.m.</v>
      </c>
      <c r="K607" t="str">
        <f t="shared" si="69"/>
        <v>Regeringskansliet m.m.</v>
      </c>
      <c r="L607">
        <f t="shared" si="71"/>
        <v>895.88149258802514</v>
      </c>
      <c r="M607">
        <f t="shared" si="70"/>
        <v>74.656791049002095</v>
      </c>
    </row>
    <row r="608" spans="1:13" x14ac:dyDescent="0.35">
      <c r="A608" t="s">
        <v>1583</v>
      </c>
      <c r="B608" s="8" t="s">
        <v>4</v>
      </c>
      <c r="C608" s="8" t="s">
        <v>764</v>
      </c>
      <c r="D608" s="9">
        <v>9450059</v>
      </c>
      <c r="E608">
        <f t="shared" si="65"/>
        <v>1</v>
      </c>
      <c r="F608">
        <f t="shared" si="66"/>
        <v>1</v>
      </c>
      <c r="H608" t="str">
        <f t="shared" si="67"/>
        <v>Rikets styrelse</v>
      </c>
      <c r="I608" t="str">
        <f t="shared" si="68"/>
        <v>4 Regeringskansliet m.m.</v>
      </c>
      <c r="K608" t="str">
        <f t="shared" si="69"/>
        <v>Regeringskansliet m.m.</v>
      </c>
      <c r="L608">
        <f t="shared" si="71"/>
        <v>895.88149258802514</v>
      </c>
      <c r="M608">
        <f t="shared" si="70"/>
        <v>74.656791049002095</v>
      </c>
    </row>
    <row r="609" spans="1:13" x14ac:dyDescent="0.35">
      <c r="A609" t="s">
        <v>1583</v>
      </c>
      <c r="B609" s="6" t="s">
        <v>4</v>
      </c>
      <c r="C609" s="6" t="s">
        <v>765</v>
      </c>
      <c r="D609" s="7">
        <v>3867590</v>
      </c>
      <c r="E609">
        <f t="shared" si="65"/>
        <v>1</v>
      </c>
      <c r="F609">
        <f t="shared" si="66"/>
        <v>5</v>
      </c>
      <c r="G609" t="s">
        <v>1536</v>
      </c>
      <c r="H609" t="str">
        <f t="shared" si="67"/>
        <v>Rikets styrelse</v>
      </c>
      <c r="I609" t="str">
        <f t="shared" si="68"/>
        <v>5 Länsstyrelserna</v>
      </c>
      <c r="K609" t="str">
        <f t="shared" si="69"/>
        <v>Länsstyrelserna</v>
      </c>
      <c r="L609">
        <f t="shared" si="71"/>
        <v>366.65403908256235</v>
      </c>
      <c r="M609">
        <f t="shared" si="70"/>
        <v>30.554503256880196</v>
      </c>
    </row>
    <row r="610" spans="1:13" x14ac:dyDescent="0.35">
      <c r="A610" t="s">
        <v>1583</v>
      </c>
      <c r="B610" s="8" t="s">
        <v>4</v>
      </c>
      <c r="C610" s="8" t="s">
        <v>766</v>
      </c>
      <c r="D610" s="9">
        <v>3867590</v>
      </c>
      <c r="E610">
        <f t="shared" si="65"/>
        <v>1</v>
      </c>
      <c r="F610">
        <f t="shared" si="66"/>
        <v>1</v>
      </c>
      <c r="H610" t="str">
        <f t="shared" si="67"/>
        <v>Rikets styrelse</v>
      </c>
      <c r="I610" t="str">
        <f t="shared" si="68"/>
        <v>5 Länsstyrelserna</v>
      </c>
      <c r="K610" t="str">
        <f t="shared" si="69"/>
        <v>Länsstyrelserna m.m.</v>
      </c>
      <c r="L610">
        <f t="shared" si="71"/>
        <v>366.65403908256235</v>
      </c>
      <c r="M610">
        <f t="shared" si="70"/>
        <v>30.554503256880196</v>
      </c>
    </row>
    <row r="611" spans="1:13" x14ac:dyDescent="0.35">
      <c r="A611" t="s">
        <v>1583</v>
      </c>
      <c r="B611" s="6" t="s">
        <v>4</v>
      </c>
      <c r="C611" s="6" t="s">
        <v>767</v>
      </c>
      <c r="D611" s="7">
        <v>1214588</v>
      </c>
      <c r="E611">
        <f t="shared" si="65"/>
        <v>1</v>
      </c>
      <c r="F611">
        <f t="shared" si="66"/>
        <v>6</v>
      </c>
      <c r="G611" t="s">
        <v>1536</v>
      </c>
      <c r="H611" t="str">
        <f t="shared" si="67"/>
        <v>Rikets styrelse</v>
      </c>
      <c r="I611" t="str">
        <f t="shared" si="68"/>
        <v>6 Demokratipolitik och mänskliga rättigheter</v>
      </c>
      <c r="K611" t="str">
        <f t="shared" si="69"/>
        <v>Demokratipolitik och mänskliga rättigheter</v>
      </c>
      <c r="L611">
        <f t="shared" si="71"/>
        <v>115.14498590109378</v>
      </c>
      <c r="M611">
        <f t="shared" si="70"/>
        <v>9.5954154917578141</v>
      </c>
    </row>
    <row r="612" spans="1:13" x14ac:dyDescent="0.35">
      <c r="A612" t="s">
        <v>1583</v>
      </c>
      <c r="B612" s="8" t="s">
        <v>4</v>
      </c>
      <c r="C612" s="8" t="s">
        <v>768</v>
      </c>
      <c r="D612" s="9">
        <v>664640</v>
      </c>
      <c r="E612">
        <f t="shared" si="65"/>
        <v>1</v>
      </c>
      <c r="F612">
        <f t="shared" si="66"/>
        <v>1</v>
      </c>
      <c r="H612" t="str">
        <f t="shared" si="67"/>
        <v>Rikets styrelse</v>
      </c>
      <c r="I612" t="str">
        <f t="shared" si="68"/>
        <v>6 Demokratipolitik och mänskliga rättigheter</v>
      </c>
      <c r="K612" t="str">
        <f t="shared" si="69"/>
        <v>Allmänna val och demokrati</v>
      </c>
      <c r="L612">
        <f t="shared" si="71"/>
        <v>63.008990233151458</v>
      </c>
      <c r="M612">
        <f t="shared" si="70"/>
        <v>5.2507491860959545</v>
      </c>
    </row>
    <row r="613" spans="1:13" x14ac:dyDescent="0.35">
      <c r="A613" t="s">
        <v>1583</v>
      </c>
      <c r="B613" s="8" t="s">
        <v>4</v>
      </c>
      <c r="C613" s="8" t="s">
        <v>769</v>
      </c>
      <c r="D613" s="9">
        <v>86572</v>
      </c>
      <c r="E613">
        <f t="shared" si="65"/>
        <v>1</v>
      </c>
      <c r="F613">
        <f t="shared" si="66"/>
        <v>2</v>
      </c>
      <c r="H613" t="str">
        <f t="shared" si="67"/>
        <v>Rikets styrelse</v>
      </c>
      <c r="I613" t="str">
        <f t="shared" si="68"/>
        <v>6 Demokratipolitik och mänskliga rättigheter</v>
      </c>
      <c r="K613" t="str">
        <f t="shared" si="69"/>
        <v>Justitiekanslern</v>
      </c>
      <c r="L613">
        <f t="shared" si="71"/>
        <v>8.2071712543096833</v>
      </c>
      <c r="M613">
        <f t="shared" si="70"/>
        <v>0.68393093785914028</v>
      </c>
    </row>
    <row r="614" spans="1:13" x14ac:dyDescent="0.35">
      <c r="A614" t="s">
        <v>1583</v>
      </c>
      <c r="B614" s="8" t="s">
        <v>4</v>
      </c>
      <c r="C614" s="8" t="s">
        <v>770</v>
      </c>
      <c r="D614" s="9">
        <v>180976</v>
      </c>
      <c r="E614">
        <f t="shared" si="65"/>
        <v>1</v>
      </c>
      <c r="F614">
        <f t="shared" si="66"/>
        <v>3</v>
      </c>
      <c r="H614" t="str">
        <f t="shared" si="67"/>
        <v>Rikets styrelse</v>
      </c>
      <c r="I614" t="str">
        <f t="shared" si="68"/>
        <v>6 Demokratipolitik och mänskliga rättigheter</v>
      </c>
      <c r="K614" t="str">
        <f t="shared" si="69"/>
        <v>Integritetsskyddsmyndigheten</v>
      </c>
      <c r="L614">
        <f t="shared" si="71"/>
        <v>17.156829285680697</v>
      </c>
      <c r="M614">
        <f t="shared" si="70"/>
        <v>1.4297357738067247</v>
      </c>
    </row>
    <row r="615" spans="1:13" x14ac:dyDescent="0.35">
      <c r="A615" t="s">
        <v>1583</v>
      </c>
      <c r="B615" s="8" t="s">
        <v>4</v>
      </c>
      <c r="C615" s="8" t="s">
        <v>771</v>
      </c>
      <c r="D615" s="9">
        <v>61405</v>
      </c>
      <c r="E615">
        <f t="shared" si="65"/>
        <v>1</v>
      </c>
      <c r="F615">
        <f t="shared" si="66"/>
        <v>4</v>
      </c>
      <c r="H615" t="str">
        <f t="shared" si="67"/>
        <v>Rikets styrelse</v>
      </c>
      <c r="I615" t="str">
        <f t="shared" si="68"/>
        <v>6 Demokratipolitik och mänskliga rättigheter</v>
      </c>
      <c r="K615" t="str">
        <f t="shared" si="69"/>
        <v>Valmyndigheten</v>
      </c>
      <c r="L615">
        <f t="shared" si="71"/>
        <v>5.8212973117276503</v>
      </c>
      <c r="M615">
        <f t="shared" si="70"/>
        <v>0.48510810931063753</v>
      </c>
    </row>
    <row r="616" spans="1:13" x14ac:dyDescent="0.35">
      <c r="A616" t="s">
        <v>1583</v>
      </c>
      <c r="B616" s="8" t="s">
        <v>4</v>
      </c>
      <c r="C616" s="8" t="s">
        <v>772</v>
      </c>
      <c r="D616" s="9">
        <v>169200</v>
      </c>
      <c r="E616">
        <f t="shared" si="65"/>
        <v>1</v>
      </c>
      <c r="F616">
        <f t="shared" si="66"/>
        <v>5</v>
      </c>
      <c r="H616" t="str">
        <f t="shared" si="67"/>
        <v>Rikets styrelse</v>
      </c>
      <c r="I616" t="str">
        <f t="shared" si="68"/>
        <v>6 Demokratipolitik och mänskliga rättigheter</v>
      </c>
      <c r="K616" t="str">
        <f t="shared" si="69"/>
        <v>Stöd till politiska partier</v>
      </c>
      <c r="L616">
        <f t="shared" si="71"/>
        <v>16.040444672979699</v>
      </c>
      <c r="M616">
        <f t="shared" si="70"/>
        <v>1.3367037227483083</v>
      </c>
    </row>
    <row r="617" spans="1:13" x14ac:dyDescent="0.35">
      <c r="A617" t="s">
        <v>1583</v>
      </c>
      <c r="B617" s="8" t="s">
        <v>4</v>
      </c>
      <c r="C617" s="8" t="s">
        <v>773</v>
      </c>
      <c r="D617" s="9">
        <v>51795</v>
      </c>
      <c r="E617">
        <f t="shared" si="65"/>
        <v>1</v>
      </c>
      <c r="F617">
        <f t="shared" si="66"/>
        <v>6</v>
      </c>
      <c r="H617" t="str">
        <f t="shared" si="67"/>
        <v>Rikets styrelse</v>
      </c>
      <c r="I617" t="str">
        <f t="shared" si="68"/>
        <v>6 Demokratipolitik och mänskliga rättigheter</v>
      </c>
      <c r="K617" t="str">
        <f t="shared" si="69"/>
        <v>Institutet för mänskliga rättigheter</v>
      </c>
      <c r="L617">
        <f t="shared" si="71"/>
        <v>4.9102531432445833</v>
      </c>
      <c r="M617">
        <f t="shared" si="70"/>
        <v>0.40918776193704859</v>
      </c>
    </row>
    <row r="618" spans="1:13" x14ac:dyDescent="0.35">
      <c r="A618" t="s">
        <v>1583</v>
      </c>
      <c r="B618" s="6" t="s">
        <v>4</v>
      </c>
      <c r="C618" s="6" t="s">
        <v>774</v>
      </c>
      <c r="D618" s="7">
        <v>227771</v>
      </c>
      <c r="E618">
        <f t="shared" si="65"/>
        <v>1</v>
      </c>
      <c r="F618">
        <f t="shared" si="66"/>
        <v>7</v>
      </c>
      <c r="G618" t="s">
        <v>1536</v>
      </c>
      <c r="H618" t="str">
        <f t="shared" si="67"/>
        <v>Rikets styrelse</v>
      </c>
      <c r="I618" t="str">
        <f t="shared" si="68"/>
        <v>7 Nationella minoriteter</v>
      </c>
      <c r="K618" t="str">
        <f t="shared" si="69"/>
        <v>Nationella minoriteter</v>
      </c>
      <c r="L618">
        <f t="shared" si="71"/>
        <v>21.593074016603186</v>
      </c>
      <c r="M618">
        <f t="shared" si="70"/>
        <v>1.7994228347169321</v>
      </c>
    </row>
    <row r="619" spans="1:13" x14ac:dyDescent="0.35">
      <c r="A619" t="s">
        <v>1583</v>
      </c>
      <c r="B619" s="8" t="s">
        <v>4</v>
      </c>
      <c r="C619" s="8" t="s">
        <v>775</v>
      </c>
      <c r="D619" s="9">
        <v>207771</v>
      </c>
      <c r="E619">
        <f t="shared" si="65"/>
        <v>1</v>
      </c>
      <c r="F619">
        <f t="shared" si="66"/>
        <v>1</v>
      </c>
      <c r="H619" t="str">
        <f t="shared" si="67"/>
        <v>Rikets styrelse</v>
      </c>
      <c r="I619" t="str">
        <f t="shared" si="68"/>
        <v>7 Nationella minoriteter</v>
      </c>
      <c r="K619" t="str">
        <f t="shared" si="69"/>
        <v>Åtgärder för nationella minoriteter</v>
      </c>
      <c r="L619">
        <f t="shared" si="71"/>
        <v>19.697040367314806</v>
      </c>
      <c r="M619">
        <f t="shared" si="70"/>
        <v>1.6414200306095672</v>
      </c>
    </row>
    <row r="620" spans="1:13" x14ac:dyDescent="0.35">
      <c r="A620" t="s">
        <v>1583</v>
      </c>
      <c r="B620" s="8" t="s">
        <v>4</v>
      </c>
      <c r="C620" s="8" t="s">
        <v>776</v>
      </c>
      <c r="D620" s="9">
        <v>20000</v>
      </c>
      <c r="E620">
        <f t="shared" si="65"/>
        <v>1</v>
      </c>
      <c r="F620">
        <f t="shared" si="66"/>
        <v>2</v>
      </c>
      <c r="H620" t="str">
        <f t="shared" si="67"/>
        <v>Rikets styrelse</v>
      </c>
      <c r="I620" t="str">
        <f t="shared" si="68"/>
        <v>7 Nationella minoriteter</v>
      </c>
      <c r="K620" t="str">
        <f t="shared" si="69"/>
        <v>Åtgärder för den nationella minoriteten romer</v>
      </c>
      <c r="L620">
        <f t="shared" si="71"/>
        <v>1.8960336492883805</v>
      </c>
      <c r="M620">
        <f t="shared" si="70"/>
        <v>0.15800280410736503</v>
      </c>
    </row>
    <row r="621" spans="1:13" x14ac:dyDescent="0.35">
      <c r="A621" t="s">
        <v>1583</v>
      </c>
      <c r="B621" s="6" t="s">
        <v>4</v>
      </c>
      <c r="C621" s="6" t="s">
        <v>777</v>
      </c>
      <c r="D621" s="7">
        <v>1098696</v>
      </c>
      <c r="E621">
        <f t="shared" si="65"/>
        <v>1</v>
      </c>
      <c r="F621">
        <f t="shared" si="66"/>
        <v>8</v>
      </c>
      <c r="G621" t="s">
        <v>1536</v>
      </c>
      <c r="H621" t="str">
        <f t="shared" si="67"/>
        <v>Rikets styrelse</v>
      </c>
      <c r="I621" t="str">
        <f t="shared" si="68"/>
        <v>8 Medier</v>
      </c>
      <c r="K621" t="str">
        <f t="shared" si="69"/>
        <v>Medier</v>
      </c>
      <c r="L621">
        <f t="shared" si="71"/>
        <v>104.15822931692732</v>
      </c>
      <c r="M621">
        <f t="shared" si="70"/>
        <v>8.6798524430772765</v>
      </c>
    </row>
    <row r="622" spans="1:13" x14ac:dyDescent="0.35">
      <c r="A622" t="s">
        <v>1583</v>
      </c>
      <c r="B622" s="8" t="s">
        <v>4</v>
      </c>
      <c r="C622" s="8" t="s">
        <v>778</v>
      </c>
      <c r="D622" s="9">
        <v>1017119</v>
      </c>
      <c r="E622">
        <f t="shared" si="65"/>
        <v>1</v>
      </c>
      <c r="F622">
        <f t="shared" si="66"/>
        <v>1</v>
      </c>
      <c r="H622" t="str">
        <f t="shared" si="67"/>
        <v>Rikets styrelse</v>
      </c>
      <c r="I622" t="str">
        <f t="shared" si="68"/>
        <v>8 Medier</v>
      </c>
      <c r="K622" t="str">
        <f t="shared" si="69"/>
        <v>Mediestöd</v>
      </c>
      <c r="L622">
        <f t="shared" si="71"/>
        <v>96.424592466527415</v>
      </c>
      <c r="M622">
        <f t="shared" si="70"/>
        <v>8.0353827055439506</v>
      </c>
    </row>
    <row r="623" spans="1:13" x14ac:dyDescent="0.35">
      <c r="A623" t="s">
        <v>1583</v>
      </c>
      <c r="B623" s="8" t="s">
        <v>4</v>
      </c>
      <c r="C623" s="8" t="s">
        <v>1548</v>
      </c>
      <c r="D623" s="9">
        <v>81577</v>
      </c>
      <c r="E623">
        <f t="shared" si="65"/>
        <v>1</v>
      </c>
      <c r="F623">
        <f t="shared" si="66"/>
        <v>2</v>
      </c>
      <c r="H623" t="str">
        <f t="shared" si="67"/>
        <v>Rikets styrelse</v>
      </c>
      <c r="I623" t="str">
        <f t="shared" si="68"/>
        <v>8 Medier</v>
      </c>
      <c r="K623" t="str">
        <f t="shared" si="69"/>
        <v>Mediemyndigheten</v>
      </c>
      <c r="L623">
        <f t="shared" si="71"/>
        <v>7.7336368503999102</v>
      </c>
      <c r="M623">
        <f t="shared" si="70"/>
        <v>0.64446973753332581</v>
      </c>
    </row>
    <row r="624" spans="1:13" x14ac:dyDescent="0.35">
      <c r="A624" t="s">
        <v>1583</v>
      </c>
      <c r="B624" s="6" t="s">
        <v>4</v>
      </c>
      <c r="C624" s="6" t="s">
        <v>780</v>
      </c>
      <c r="D624" s="7">
        <v>31234</v>
      </c>
      <c r="E624">
        <f t="shared" si="65"/>
        <v>1</v>
      </c>
      <c r="F624">
        <f t="shared" si="66"/>
        <v>9</v>
      </c>
      <c r="G624" t="s">
        <v>1536</v>
      </c>
      <c r="H624" t="str">
        <f t="shared" si="67"/>
        <v>Rikets styrelse</v>
      </c>
      <c r="I624" t="str">
        <f t="shared" si="68"/>
        <v>9 Sieps samt insatser för att stärka delaktigheten i EU-arbetet</v>
      </c>
      <c r="K624" t="str">
        <f t="shared" si="69"/>
        <v>Sieps samt insatser för att stärka delaktigheten i EU-arbetet</v>
      </c>
      <c r="L624">
        <f t="shared" si="71"/>
        <v>2.9610357500936639</v>
      </c>
      <c r="M624">
        <f t="shared" si="70"/>
        <v>0.246752979174472</v>
      </c>
    </row>
    <row r="625" spans="1:13" x14ac:dyDescent="0.35">
      <c r="A625" t="s">
        <v>1583</v>
      </c>
      <c r="B625" s="8" t="s">
        <v>4</v>
      </c>
      <c r="C625" s="8" t="s">
        <v>781</v>
      </c>
      <c r="D625" s="9">
        <v>31234</v>
      </c>
      <c r="E625">
        <f t="shared" si="65"/>
        <v>1</v>
      </c>
      <c r="F625">
        <f t="shared" si="66"/>
        <v>1</v>
      </c>
      <c r="H625" t="str">
        <f t="shared" si="67"/>
        <v>Rikets styrelse</v>
      </c>
      <c r="I625" t="str">
        <f t="shared" si="68"/>
        <v>9 Sieps samt insatser för att stärka delaktigheten i EU-arbetet</v>
      </c>
      <c r="K625" t="str">
        <f t="shared" si="69"/>
        <v>Svenska institutet för europapolitiska studier samt EU-information</v>
      </c>
      <c r="L625">
        <f t="shared" si="71"/>
        <v>2.9610357500936639</v>
      </c>
      <c r="M625">
        <f t="shared" si="70"/>
        <v>0.246752979174472</v>
      </c>
    </row>
    <row r="626" spans="1:13" hidden="1" x14ac:dyDescent="0.35">
      <c r="A626" t="s">
        <v>1583</v>
      </c>
      <c r="B626" s="6">
        <v>2</v>
      </c>
      <c r="C626" s="6" t="s">
        <v>15</v>
      </c>
      <c r="D626" s="7">
        <v>20881058</v>
      </c>
      <c r="E626">
        <f t="shared" si="65"/>
        <v>2</v>
      </c>
      <c r="F626" t="str">
        <f t="shared" si="66"/>
        <v/>
      </c>
      <c r="G626" t="s">
        <v>1536</v>
      </c>
      <c r="H626" t="str">
        <f t="shared" si="67"/>
        <v>Samhällsekonomi och finansförvaltning</v>
      </c>
      <c r="I626" t="str">
        <f t="shared" si="68"/>
        <v/>
      </c>
      <c r="K626" t="str">
        <f t="shared" si="69"/>
        <v>och finansförvaltning</v>
      </c>
      <c r="L626">
        <f t="shared" si="71"/>
        <v>1979.5594300371165</v>
      </c>
      <c r="M626">
        <f t="shared" si="70"/>
        <v>164.96328583642637</v>
      </c>
    </row>
    <row r="627" spans="1:13" hidden="1" x14ac:dyDescent="0.35">
      <c r="A627" t="s">
        <v>1583</v>
      </c>
      <c r="B627" s="8" t="s">
        <v>4</v>
      </c>
      <c r="C627" s="8" t="s">
        <v>782</v>
      </c>
      <c r="D627" s="9">
        <v>109732</v>
      </c>
      <c r="E627">
        <f t="shared" si="65"/>
        <v>2</v>
      </c>
      <c r="F627">
        <f t="shared" si="66"/>
        <v>1</v>
      </c>
      <c r="H627" t="str">
        <f t="shared" si="67"/>
        <v>Samhällsekonomi och finansförvaltning</v>
      </c>
      <c r="I627" t="str">
        <f t="shared" si="68"/>
        <v>Samhällsekonomi och finansförvaltning</v>
      </c>
      <c r="K627" t="str">
        <f t="shared" si="69"/>
        <v>Statskontoret</v>
      </c>
      <c r="L627">
        <f t="shared" si="71"/>
        <v>10.402778220185628</v>
      </c>
      <c r="M627">
        <f t="shared" si="70"/>
        <v>0.866898185015469</v>
      </c>
    </row>
    <row r="628" spans="1:13" hidden="1" x14ac:dyDescent="0.35">
      <c r="A628" t="s">
        <v>1583</v>
      </c>
      <c r="B628" s="8" t="s">
        <v>4</v>
      </c>
      <c r="C628" s="8" t="s">
        <v>783</v>
      </c>
      <c r="D628" s="9">
        <v>164511</v>
      </c>
      <c r="E628">
        <f t="shared" si="65"/>
        <v>2</v>
      </c>
      <c r="F628">
        <f t="shared" si="66"/>
        <v>2</v>
      </c>
      <c r="H628" t="str">
        <f t="shared" si="67"/>
        <v>Samhällsekonomi och finansförvaltning</v>
      </c>
      <c r="I628" t="str">
        <f t="shared" si="68"/>
        <v>Samhällsekonomi och finansförvaltning</v>
      </c>
      <c r="K628" t="str">
        <f t="shared" si="69"/>
        <v>Kammarkollegiet</v>
      </c>
      <c r="L628">
        <f t="shared" si="71"/>
        <v>15.595919583904038</v>
      </c>
      <c r="M628">
        <f t="shared" si="70"/>
        <v>1.2996599653253365</v>
      </c>
    </row>
    <row r="629" spans="1:13" hidden="1" x14ac:dyDescent="0.35">
      <c r="A629" t="s">
        <v>1583</v>
      </c>
      <c r="B629" s="8" t="s">
        <v>4</v>
      </c>
      <c r="C629" s="8" t="s">
        <v>784</v>
      </c>
      <c r="D629" s="9">
        <v>25350</v>
      </c>
      <c r="E629">
        <f t="shared" si="65"/>
        <v>2</v>
      </c>
      <c r="F629">
        <f t="shared" si="66"/>
        <v>3</v>
      </c>
      <c r="H629" t="str">
        <f t="shared" si="67"/>
        <v>Samhällsekonomi och finansförvaltning</v>
      </c>
      <c r="I629" t="str">
        <f t="shared" si="68"/>
        <v>Samhällsekonomi och finansförvaltning</v>
      </c>
      <c r="K629" t="str">
        <f t="shared" si="69"/>
        <v>Finansinspektionens avgifter till EU:s tillsynsmyndigheter</v>
      </c>
      <c r="L629">
        <f t="shared" si="71"/>
        <v>2.4032226504730221</v>
      </c>
      <c r="M629">
        <f t="shared" si="70"/>
        <v>0.20026855420608516</v>
      </c>
    </row>
    <row r="630" spans="1:13" hidden="1" x14ac:dyDescent="0.35">
      <c r="A630" t="s">
        <v>1583</v>
      </c>
      <c r="B630" s="8" t="s">
        <v>4</v>
      </c>
      <c r="C630" s="8" t="s">
        <v>785</v>
      </c>
      <c r="D630" s="9">
        <v>2443</v>
      </c>
      <c r="E630">
        <f t="shared" si="65"/>
        <v>2</v>
      </c>
      <c r="F630">
        <f t="shared" si="66"/>
        <v>4</v>
      </c>
      <c r="H630" t="str">
        <f t="shared" si="67"/>
        <v>Samhällsekonomi och finansförvaltning</v>
      </c>
      <c r="I630" t="str">
        <f t="shared" si="68"/>
        <v>Samhällsekonomi och finansförvaltning</v>
      </c>
      <c r="K630" t="str">
        <f t="shared" si="69"/>
        <v>Arbetsgivarpolitiska frågor</v>
      </c>
      <c r="L630">
        <f t="shared" si="71"/>
        <v>0.23160051026057568</v>
      </c>
      <c r="M630">
        <f t="shared" si="70"/>
        <v>1.930004252171464E-2</v>
      </c>
    </row>
    <row r="631" spans="1:13" hidden="1" x14ac:dyDescent="0.35">
      <c r="A631" t="s">
        <v>1583</v>
      </c>
      <c r="B631" s="8" t="s">
        <v>4</v>
      </c>
      <c r="C631" s="8" t="s">
        <v>786</v>
      </c>
      <c r="D631" s="9">
        <v>16712000</v>
      </c>
      <c r="E631">
        <f t="shared" si="65"/>
        <v>2</v>
      </c>
      <c r="F631">
        <f t="shared" si="66"/>
        <v>5</v>
      </c>
      <c r="H631" t="str">
        <f t="shared" si="67"/>
        <v>Samhällsekonomi och finansförvaltning</v>
      </c>
      <c r="I631" t="str">
        <f t="shared" si="68"/>
        <v>Samhällsekonomi och finansförvaltning</v>
      </c>
      <c r="K631" t="str">
        <f t="shared" si="69"/>
        <v>Statliga tjänstepensioner m.m.</v>
      </c>
      <c r="L631">
        <f t="shared" si="71"/>
        <v>1584.3257173453708</v>
      </c>
      <c r="M631">
        <f t="shared" si="70"/>
        <v>132.02714311211423</v>
      </c>
    </row>
    <row r="632" spans="1:13" hidden="1" x14ac:dyDescent="0.35">
      <c r="A632" t="s">
        <v>1583</v>
      </c>
      <c r="B632" s="8" t="s">
        <v>4</v>
      </c>
      <c r="C632" s="8" t="s">
        <v>787</v>
      </c>
      <c r="D632" s="9">
        <v>11704</v>
      </c>
      <c r="E632">
        <f t="shared" si="65"/>
        <v>2</v>
      </c>
      <c r="F632">
        <f t="shared" si="66"/>
        <v>6</v>
      </c>
      <c r="H632" t="str">
        <f t="shared" si="67"/>
        <v>Samhällsekonomi och finansförvaltning</v>
      </c>
      <c r="I632" t="str">
        <f t="shared" si="68"/>
        <v>Samhällsekonomi och finansförvaltning</v>
      </c>
      <c r="K632" t="str">
        <f t="shared" si="69"/>
        <v>Finanspolitiska rådet</v>
      </c>
      <c r="L632">
        <f t="shared" si="71"/>
        <v>1.1095588915635601</v>
      </c>
      <c r="M632">
        <f t="shared" si="70"/>
        <v>9.2463240963630011E-2</v>
      </c>
    </row>
    <row r="633" spans="1:13" hidden="1" x14ac:dyDescent="0.35">
      <c r="A633" t="s">
        <v>1583</v>
      </c>
      <c r="B633" s="8" t="s">
        <v>4</v>
      </c>
      <c r="C633" s="8" t="s">
        <v>788</v>
      </c>
      <c r="D633" s="9">
        <v>78007</v>
      </c>
      <c r="E633">
        <f t="shared" si="65"/>
        <v>2</v>
      </c>
      <c r="F633">
        <f t="shared" si="66"/>
        <v>7</v>
      </c>
      <c r="H633" t="str">
        <f t="shared" si="67"/>
        <v>Samhällsekonomi och finansförvaltning</v>
      </c>
      <c r="I633" t="str">
        <f t="shared" si="68"/>
        <v>Samhällsekonomi och finansförvaltning</v>
      </c>
      <c r="K633" t="str">
        <f t="shared" si="69"/>
        <v>Konjunkturinstitutet</v>
      </c>
      <c r="L633">
        <f t="shared" si="71"/>
        <v>7.3951948440019351</v>
      </c>
      <c r="M633">
        <f t="shared" si="70"/>
        <v>0.61626623700016125</v>
      </c>
    </row>
    <row r="634" spans="1:13" hidden="1" x14ac:dyDescent="0.35">
      <c r="A634" t="s">
        <v>1583</v>
      </c>
      <c r="B634" s="8" t="s">
        <v>4</v>
      </c>
      <c r="C634" s="8" t="s">
        <v>789</v>
      </c>
      <c r="D634" s="9">
        <v>210120</v>
      </c>
      <c r="E634">
        <f t="shared" si="65"/>
        <v>2</v>
      </c>
      <c r="F634">
        <f t="shared" si="66"/>
        <v>8</v>
      </c>
      <c r="H634" t="str">
        <f t="shared" si="67"/>
        <v>Samhällsekonomi och finansförvaltning</v>
      </c>
      <c r="I634" t="str">
        <f t="shared" si="68"/>
        <v>Samhällsekonomi och finansförvaltning</v>
      </c>
      <c r="K634" t="str">
        <f t="shared" si="69"/>
        <v>Ekonomistyrningsverket</v>
      </c>
      <c r="L634">
        <f t="shared" si="71"/>
        <v>19.919729519423726</v>
      </c>
      <c r="M634">
        <f t="shared" si="70"/>
        <v>1.6599774599519772</v>
      </c>
    </row>
    <row r="635" spans="1:13" hidden="1" x14ac:dyDescent="0.35">
      <c r="A635" t="s">
        <v>1583</v>
      </c>
      <c r="B635" s="8" t="s">
        <v>4</v>
      </c>
      <c r="C635" s="8" t="s">
        <v>790</v>
      </c>
      <c r="D635" s="9">
        <v>624174</v>
      </c>
      <c r="E635">
        <f t="shared" si="65"/>
        <v>2</v>
      </c>
      <c r="F635">
        <f t="shared" si="66"/>
        <v>9</v>
      </c>
      <c r="H635" t="str">
        <f t="shared" si="67"/>
        <v>Samhällsekonomi och finansförvaltning</v>
      </c>
      <c r="I635" t="str">
        <f t="shared" si="68"/>
        <v>Samhällsekonomi och finansförvaltning</v>
      </c>
      <c r="K635" t="str">
        <f t="shared" si="69"/>
        <v>Statistiska centralbyrån</v>
      </c>
      <c r="L635">
        <f t="shared" si="71"/>
        <v>59.172745350546279</v>
      </c>
      <c r="M635">
        <f t="shared" si="70"/>
        <v>4.931062112545523</v>
      </c>
    </row>
    <row r="636" spans="1:13" hidden="1" x14ac:dyDescent="0.35">
      <c r="A636" t="s">
        <v>1583</v>
      </c>
      <c r="B636" s="8" t="s">
        <v>4</v>
      </c>
      <c r="C636" s="8" t="s">
        <v>791</v>
      </c>
      <c r="D636" s="9">
        <v>365000</v>
      </c>
      <c r="E636">
        <f t="shared" si="65"/>
        <v>2</v>
      </c>
      <c r="F636">
        <f t="shared" si="66"/>
        <v>10</v>
      </c>
      <c r="H636" t="str">
        <f t="shared" si="67"/>
        <v>Samhällsekonomi och finansförvaltning</v>
      </c>
      <c r="I636" t="str">
        <f t="shared" si="68"/>
        <v>Samhällsekonomi och finansförvaltning</v>
      </c>
      <c r="K636" t="str">
        <f t="shared" si="69"/>
        <v>Bidragsfastigheter</v>
      </c>
      <c r="L636">
        <f t="shared" si="71"/>
        <v>34.602614099512941</v>
      </c>
      <c r="M636">
        <f t="shared" si="70"/>
        <v>2.8835511749594116</v>
      </c>
    </row>
    <row r="637" spans="1:13" hidden="1" x14ac:dyDescent="0.35">
      <c r="A637" t="s">
        <v>1583</v>
      </c>
      <c r="B637" s="8" t="s">
        <v>4</v>
      </c>
      <c r="C637" s="8" t="s">
        <v>792</v>
      </c>
      <c r="D637" s="9">
        <v>808217</v>
      </c>
      <c r="E637">
        <f t="shared" si="65"/>
        <v>2</v>
      </c>
      <c r="F637">
        <f t="shared" si="66"/>
        <v>11</v>
      </c>
      <c r="H637" t="str">
        <f t="shared" si="67"/>
        <v>Samhällsekonomi och finansförvaltning</v>
      </c>
      <c r="I637" t="str">
        <f t="shared" si="68"/>
        <v>Samhällsekonomi och finansförvaltning</v>
      </c>
      <c r="K637" t="str">
        <f t="shared" si="69"/>
        <v>Finansinspektionen</v>
      </c>
      <c r="L637">
        <f t="shared" si="71"/>
        <v>76.62033139634535</v>
      </c>
      <c r="M637">
        <f t="shared" si="70"/>
        <v>6.3850276163621125</v>
      </c>
    </row>
    <row r="638" spans="1:13" hidden="1" x14ac:dyDescent="0.35">
      <c r="A638" t="s">
        <v>1583</v>
      </c>
      <c r="B638" s="8" t="s">
        <v>4</v>
      </c>
      <c r="C638" s="8" t="s">
        <v>793</v>
      </c>
      <c r="D638" s="9">
        <v>378441</v>
      </c>
      <c r="E638">
        <f t="shared" si="65"/>
        <v>2</v>
      </c>
      <c r="F638">
        <f t="shared" si="66"/>
        <v>12</v>
      </c>
      <c r="H638" t="str">
        <f t="shared" si="67"/>
        <v>Samhällsekonomi och finansförvaltning</v>
      </c>
      <c r="I638" t="str">
        <f t="shared" si="68"/>
        <v>Samhällsekonomi och finansförvaltning</v>
      </c>
      <c r="K638" t="str">
        <f t="shared" si="69"/>
        <v>Riksgäldskontoret</v>
      </c>
      <c r="L638">
        <f t="shared" si="71"/>
        <v>35.876843513517201</v>
      </c>
      <c r="M638">
        <f t="shared" si="70"/>
        <v>2.9897369594597669</v>
      </c>
    </row>
    <row r="639" spans="1:13" hidden="1" x14ac:dyDescent="0.35">
      <c r="A639" t="s">
        <v>1583</v>
      </c>
      <c r="B639" s="8" t="s">
        <v>4</v>
      </c>
      <c r="C639" s="8" t="s">
        <v>794</v>
      </c>
      <c r="D639" s="9">
        <v>14306</v>
      </c>
      <c r="E639">
        <f t="shared" si="65"/>
        <v>2</v>
      </c>
      <c r="F639">
        <f t="shared" si="66"/>
        <v>13</v>
      </c>
      <c r="H639" t="str">
        <f t="shared" si="67"/>
        <v>Samhällsekonomi och finansförvaltning</v>
      </c>
      <c r="I639" t="str">
        <f t="shared" si="68"/>
        <v>Samhällsekonomi och finansförvaltning</v>
      </c>
      <c r="K639" t="str">
        <f t="shared" si="69"/>
        <v>Bokföringsnämnden</v>
      </c>
      <c r="L639">
        <f t="shared" si="71"/>
        <v>1.3562328693359786</v>
      </c>
      <c r="M639">
        <f t="shared" si="70"/>
        <v>0.11301940577799822</v>
      </c>
    </row>
    <row r="640" spans="1:13" hidden="1" x14ac:dyDescent="0.35">
      <c r="A640" t="s">
        <v>1583</v>
      </c>
      <c r="B640" s="8" t="s">
        <v>4</v>
      </c>
      <c r="C640" s="8" t="s">
        <v>795</v>
      </c>
      <c r="D640" s="9">
        <v>110452</v>
      </c>
      <c r="E640">
        <f t="shared" si="65"/>
        <v>2</v>
      </c>
      <c r="F640">
        <f t="shared" si="66"/>
        <v>14</v>
      </c>
      <c r="H640" t="str">
        <f t="shared" si="67"/>
        <v>Samhällsekonomi och finansförvaltning</v>
      </c>
      <c r="I640" t="str">
        <f t="shared" si="68"/>
        <v>Samhällsekonomi och finansförvaltning</v>
      </c>
      <c r="K640" t="str">
        <f t="shared" si="69"/>
        <v>Vissa garanti- och medlemsavgifter</v>
      </c>
      <c r="L640">
        <f t="shared" si="71"/>
        <v>10.47103543156001</v>
      </c>
      <c r="M640">
        <f t="shared" si="70"/>
        <v>0.8725862859633341</v>
      </c>
    </row>
    <row r="641" spans="1:13" hidden="1" x14ac:dyDescent="0.35">
      <c r="A641" t="s">
        <v>1583</v>
      </c>
      <c r="B641" s="8" t="s">
        <v>4</v>
      </c>
      <c r="C641" s="8" t="s">
        <v>796</v>
      </c>
      <c r="D641" s="9">
        <v>945404</v>
      </c>
      <c r="E641">
        <f t="shared" si="65"/>
        <v>2</v>
      </c>
      <c r="F641">
        <f t="shared" si="66"/>
        <v>15</v>
      </c>
      <c r="H641" t="str">
        <f t="shared" si="67"/>
        <v>Samhällsekonomi och finansförvaltning</v>
      </c>
      <c r="I641" t="str">
        <f t="shared" si="68"/>
        <v>Samhällsekonomi och finansförvaltning</v>
      </c>
      <c r="K641" t="str">
        <f t="shared" si="69"/>
        <v>Statens servicecenter</v>
      </c>
      <c r="L641">
        <f t="shared" si="71"/>
        <v>89.625889808591594</v>
      </c>
      <c r="M641">
        <f t="shared" si="70"/>
        <v>7.4688241507159665</v>
      </c>
    </row>
    <row r="642" spans="1:13" hidden="1" x14ac:dyDescent="0.35">
      <c r="A642" t="s">
        <v>1583</v>
      </c>
      <c r="B642" s="8" t="s">
        <v>4</v>
      </c>
      <c r="C642" s="8" t="s">
        <v>797</v>
      </c>
      <c r="D642" s="9">
        <v>59353</v>
      </c>
      <c r="E642">
        <f t="shared" si="65"/>
        <v>2</v>
      </c>
      <c r="F642">
        <f t="shared" si="66"/>
        <v>16</v>
      </c>
      <c r="H642" t="str">
        <f t="shared" si="67"/>
        <v>Samhällsekonomi och finansförvaltning</v>
      </c>
      <c r="I642" t="str">
        <f t="shared" si="68"/>
        <v>Samhällsekonomi och finansförvaltning</v>
      </c>
      <c r="K642" t="str">
        <f t="shared" si="69"/>
        <v>Finansmarknadsforskning</v>
      </c>
      <c r="L642">
        <f t="shared" si="71"/>
        <v>5.6267642593106624</v>
      </c>
      <c r="M642">
        <f t="shared" si="70"/>
        <v>0.46889702160922186</v>
      </c>
    </row>
    <row r="643" spans="1:13" hidden="1" x14ac:dyDescent="0.35">
      <c r="A643" t="s">
        <v>1583</v>
      </c>
      <c r="B643" s="8" t="s">
        <v>4</v>
      </c>
      <c r="C643" s="8" t="s">
        <v>798</v>
      </c>
      <c r="D643" s="9">
        <v>99917</v>
      </c>
      <c r="E643">
        <f t="shared" si="65"/>
        <v>2</v>
      </c>
      <c r="F643">
        <f t="shared" si="66"/>
        <v>17</v>
      </c>
      <c r="H643" t="str">
        <f t="shared" si="67"/>
        <v>Samhällsekonomi och finansförvaltning</v>
      </c>
      <c r="I643" t="str">
        <f t="shared" si="68"/>
        <v>Samhällsekonomi och finansförvaltning</v>
      </c>
      <c r="K643" t="str">
        <f t="shared" si="69"/>
        <v>Upphandlingsmyndigheten</v>
      </c>
      <c r="L643">
        <f t="shared" si="71"/>
        <v>9.4722997067973562</v>
      </c>
      <c r="M643">
        <f t="shared" si="70"/>
        <v>0.78935830889977965</v>
      </c>
    </row>
    <row r="644" spans="1:13" hidden="1" x14ac:dyDescent="0.35">
      <c r="A644" t="s">
        <v>1583</v>
      </c>
      <c r="B644" s="8" t="s">
        <v>4</v>
      </c>
      <c r="C644" s="8" t="s">
        <v>1549</v>
      </c>
      <c r="D644" s="9">
        <v>161927</v>
      </c>
      <c r="E644">
        <f t="shared" si="65"/>
        <v>2</v>
      </c>
      <c r="F644">
        <f t="shared" si="66"/>
        <v>18</v>
      </c>
      <c r="H644" t="str">
        <f t="shared" si="67"/>
        <v>Samhällsekonomi och finansförvaltning</v>
      </c>
      <c r="I644" t="str">
        <f t="shared" si="68"/>
        <v>Samhällsekonomi och finansförvaltning</v>
      </c>
      <c r="K644" t="str">
        <f t="shared" si="69"/>
        <v>Utbetalningsmyndigheten</v>
      </c>
      <c r="L644">
        <f t="shared" si="71"/>
        <v>15.350952036415979</v>
      </c>
      <c r="M644">
        <f t="shared" si="70"/>
        <v>1.2792460030346648</v>
      </c>
    </row>
    <row r="645" spans="1:13" hidden="1" x14ac:dyDescent="0.35">
      <c r="A645" t="s">
        <v>1583</v>
      </c>
      <c r="B645" s="6">
        <v>3</v>
      </c>
      <c r="C645" s="6" t="s">
        <v>23</v>
      </c>
      <c r="D645" s="7">
        <v>16854357</v>
      </c>
      <c r="E645">
        <f t="shared" si="65"/>
        <v>3</v>
      </c>
      <c r="F645" t="str">
        <f t="shared" si="66"/>
        <v/>
      </c>
      <c r="G645" t="s">
        <v>1536</v>
      </c>
      <c r="H645" t="str">
        <f t="shared" si="67"/>
        <v>Skatt, tull och exekution</v>
      </c>
      <c r="I645" t="str">
        <f t="shared" si="68"/>
        <v/>
      </c>
      <c r="K645" t="str">
        <f t="shared" si="69"/>
        <v>tull och exekution</v>
      </c>
      <c r="L645">
        <f t="shared" si="71"/>
        <v>1597.8214004559579</v>
      </c>
      <c r="M645">
        <f t="shared" si="70"/>
        <v>133.15178337132983</v>
      </c>
    </row>
    <row r="646" spans="1:13" hidden="1" x14ac:dyDescent="0.35">
      <c r="A646" t="s">
        <v>1583</v>
      </c>
      <c r="B646" s="8" t="s">
        <v>4</v>
      </c>
      <c r="C646" s="8" t="s">
        <v>799</v>
      </c>
      <c r="D646" s="9">
        <v>8586863</v>
      </c>
      <c r="E646">
        <f t="shared" si="65"/>
        <v>3</v>
      </c>
      <c r="F646">
        <f t="shared" si="66"/>
        <v>1</v>
      </c>
      <c r="H646" t="str">
        <f t="shared" si="67"/>
        <v>Skatt, tull och exekution</v>
      </c>
      <c r="I646" t="str">
        <f t="shared" si="68"/>
        <v>Skatt, tull och exekution</v>
      </c>
      <c r="K646" t="str">
        <f t="shared" si="69"/>
        <v>Skatteverket</v>
      </c>
      <c r="L646">
        <f t="shared" si="71"/>
        <v>814.04905949146848</v>
      </c>
      <c r="M646">
        <f t="shared" si="70"/>
        <v>67.837421624289036</v>
      </c>
    </row>
    <row r="647" spans="1:13" hidden="1" x14ac:dyDescent="0.35">
      <c r="A647" t="s">
        <v>1583</v>
      </c>
      <c r="B647" s="8" t="s">
        <v>4</v>
      </c>
      <c r="C647" s="8" t="s">
        <v>800</v>
      </c>
      <c r="D647" s="9">
        <v>2874961</v>
      </c>
      <c r="E647">
        <f t="shared" si="65"/>
        <v>3</v>
      </c>
      <c r="F647">
        <f t="shared" si="66"/>
        <v>2</v>
      </c>
      <c r="H647" t="str">
        <f t="shared" si="67"/>
        <v>Skatt, tull och exekution</v>
      </c>
      <c r="I647" t="str">
        <f t="shared" si="68"/>
        <v>Skatt, tull och exekution</v>
      </c>
      <c r="K647" t="str">
        <f t="shared" si="69"/>
        <v>Tullverket</v>
      </c>
      <c r="L647">
        <f t="shared" si="71"/>
        <v>272.55113981958857</v>
      </c>
      <c r="M647">
        <f t="shared" si="70"/>
        <v>22.712594984965715</v>
      </c>
    </row>
    <row r="648" spans="1:13" hidden="1" x14ac:dyDescent="0.35">
      <c r="A648" t="s">
        <v>1583</v>
      </c>
      <c r="B648" s="8" t="s">
        <v>4</v>
      </c>
      <c r="C648" s="8" t="s">
        <v>801</v>
      </c>
      <c r="D648" s="9">
        <v>2192533</v>
      </c>
      <c r="E648">
        <f t="shared" si="65"/>
        <v>3</v>
      </c>
      <c r="F648">
        <f t="shared" si="66"/>
        <v>3</v>
      </c>
      <c r="H648" t="str">
        <f t="shared" si="67"/>
        <v>Skatt, tull och exekution</v>
      </c>
      <c r="I648" t="str">
        <f t="shared" si="68"/>
        <v>Skatt, tull och exekution</v>
      </c>
      <c r="K648" t="str">
        <f t="shared" si="69"/>
        <v>Kronofogdemyndigheten</v>
      </c>
      <c r="L648">
        <f t="shared" si="71"/>
        <v>207.85581725876003</v>
      </c>
      <c r="M648">
        <f t="shared" si="70"/>
        <v>17.321318104896669</v>
      </c>
    </row>
    <row r="649" spans="1:13" hidden="1" x14ac:dyDescent="0.35">
      <c r="A649" t="s">
        <v>1583</v>
      </c>
      <c r="B649" s="8" t="s">
        <v>4</v>
      </c>
      <c r="C649" s="8" t="s">
        <v>1550</v>
      </c>
      <c r="D649" s="9">
        <v>3200000</v>
      </c>
      <c r="E649">
        <f t="shared" si="65"/>
        <v>3</v>
      </c>
      <c r="F649">
        <f t="shared" si="66"/>
        <v>4</v>
      </c>
      <c r="H649" t="str">
        <f t="shared" si="67"/>
        <v>Skatt, tull och exekution</v>
      </c>
      <c r="I649" t="str">
        <f t="shared" si="68"/>
        <v>Skatt, tull och exekution</v>
      </c>
      <c r="K649" t="str">
        <f t="shared" si="69"/>
        <v>Kompensation förhöjt grundavdrag födda 1957</v>
      </c>
      <c r="L649">
        <f t="shared" si="71"/>
        <v>303.36538388614088</v>
      </c>
      <c r="M649">
        <f t="shared" si="70"/>
        <v>25.280448657178408</v>
      </c>
    </row>
    <row r="650" spans="1:13" hidden="1" x14ac:dyDescent="0.35">
      <c r="A650" t="s">
        <v>1583</v>
      </c>
      <c r="B650" s="6">
        <v>4</v>
      </c>
      <c r="C650" s="6" t="s">
        <v>26</v>
      </c>
      <c r="D650" s="7">
        <v>76028013</v>
      </c>
      <c r="E650">
        <f t="shared" si="65"/>
        <v>4</v>
      </c>
      <c r="F650" t="str">
        <f t="shared" si="66"/>
        <v/>
      </c>
      <c r="G650" t="s">
        <v>1536</v>
      </c>
      <c r="H650" t="str">
        <f t="shared" si="67"/>
        <v>Rättsväsendet</v>
      </c>
      <c r="I650" t="str">
        <f t="shared" si="68"/>
        <v/>
      </c>
      <c r="K650" t="str">
        <f t="shared" si="69"/>
        <v/>
      </c>
      <c r="L650">
        <f t="shared" si="71"/>
        <v>7207.5835468267214</v>
      </c>
      <c r="M650">
        <f t="shared" si="70"/>
        <v>600.63196223556008</v>
      </c>
    </row>
    <row r="651" spans="1:13" hidden="1" x14ac:dyDescent="0.35">
      <c r="A651" t="s">
        <v>1583</v>
      </c>
      <c r="B651" s="8" t="s">
        <v>4</v>
      </c>
      <c r="C651" s="8" t="s">
        <v>802</v>
      </c>
      <c r="D651" s="9">
        <v>40765012</v>
      </c>
      <c r="E651">
        <f t="shared" ref="E651:E714" si="72">IF(B651="",E650,B651)</f>
        <v>4</v>
      </c>
      <c r="F651">
        <f t="shared" ref="F651:F714" si="73">IFERROR(LEFT(C651,FIND(" ",C651)-1)*1,"")</f>
        <v>1</v>
      </c>
      <c r="H651" t="str">
        <f t="shared" ref="H651:H714" si="74">IF(B651="",H650,C651)</f>
        <v>Rättsväsendet</v>
      </c>
      <c r="I651" t="str">
        <f t="shared" ref="I651:I714" si="75">IF(B651="",IF(G651="Sum",C651,IF(I650="",H651,I650)),"")</f>
        <v>Rättsväsendet</v>
      </c>
      <c r="K651" t="str">
        <f t="shared" ref="K651:K714" si="76">IFERROR(RIGHT(C651,LEN(C651)-FIND(" ",C651)),"")</f>
        <v>Polismyndigheten</v>
      </c>
      <c r="L651">
        <f t="shared" si="71"/>
        <v>3864.5917232822312</v>
      </c>
      <c r="M651">
        <f t="shared" ref="M651:M714" si="77">L651/12</f>
        <v>322.04931027351927</v>
      </c>
    </row>
    <row r="652" spans="1:13" hidden="1" x14ac:dyDescent="0.35">
      <c r="A652" t="s">
        <v>1583</v>
      </c>
      <c r="B652" s="8" t="s">
        <v>4</v>
      </c>
      <c r="C652" s="8" t="s">
        <v>803</v>
      </c>
      <c r="D652" s="9">
        <v>2449651</v>
      </c>
      <c r="E652">
        <f t="shared" si="72"/>
        <v>4</v>
      </c>
      <c r="F652">
        <f t="shared" si="73"/>
        <v>2</v>
      </c>
      <c r="H652" t="str">
        <f t="shared" si="74"/>
        <v>Rättsväsendet</v>
      </c>
      <c r="I652" t="str">
        <f t="shared" si="75"/>
        <v>Rättsväsendet</v>
      </c>
      <c r="K652" t="str">
        <f t="shared" si="76"/>
        <v>Säkerhetspolisen</v>
      </c>
      <c r="L652">
        <f t="shared" si="71"/>
        <v>232.23103625064653</v>
      </c>
      <c r="M652">
        <f t="shared" si="77"/>
        <v>19.352586354220545</v>
      </c>
    </row>
    <row r="653" spans="1:13" hidden="1" x14ac:dyDescent="0.35">
      <c r="A653" t="s">
        <v>1583</v>
      </c>
      <c r="B653" s="8" t="s">
        <v>4</v>
      </c>
      <c r="C653" s="8" t="s">
        <v>804</v>
      </c>
      <c r="D653" s="9">
        <v>2633893</v>
      </c>
      <c r="E653">
        <f t="shared" si="72"/>
        <v>4</v>
      </c>
      <c r="F653">
        <f t="shared" si="73"/>
        <v>3</v>
      </c>
      <c r="H653" t="str">
        <f t="shared" si="74"/>
        <v>Rättsväsendet</v>
      </c>
      <c r="I653" t="str">
        <f t="shared" si="75"/>
        <v>Rättsväsendet</v>
      </c>
      <c r="K653" t="str">
        <f t="shared" si="76"/>
        <v>Åklagarmyndigheten</v>
      </c>
      <c r="L653">
        <f t="shared" ref="L653:L716" si="78">D653/IF(A653=$K$3,$L$3,$L$4)</f>
        <v>249.69748783125601</v>
      </c>
      <c r="M653">
        <f t="shared" si="77"/>
        <v>20.808123985938</v>
      </c>
    </row>
    <row r="654" spans="1:13" hidden="1" x14ac:dyDescent="0.35">
      <c r="A654" t="s">
        <v>1583</v>
      </c>
      <c r="B654" s="8" t="s">
        <v>4</v>
      </c>
      <c r="C654" s="8" t="s">
        <v>805</v>
      </c>
      <c r="D654" s="9">
        <v>1078513</v>
      </c>
      <c r="E654">
        <f t="shared" si="72"/>
        <v>4</v>
      </c>
      <c r="F654">
        <f t="shared" si="73"/>
        <v>4</v>
      </c>
      <c r="H654" t="str">
        <f t="shared" si="74"/>
        <v>Rättsväsendet</v>
      </c>
      <c r="I654" t="str">
        <f t="shared" si="75"/>
        <v>Rättsväsendet</v>
      </c>
      <c r="K654" t="str">
        <f t="shared" si="76"/>
        <v>Ekobrottsmyndigheten</v>
      </c>
      <c r="L654">
        <f t="shared" si="78"/>
        <v>102.24484695974795</v>
      </c>
      <c r="M654">
        <f t="shared" si="77"/>
        <v>8.5204039133123288</v>
      </c>
    </row>
    <row r="655" spans="1:13" hidden="1" x14ac:dyDescent="0.35">
      <c r="A655" t="s">
        <v>1583</v>
      </c>
      <c r="B655" s="8" t="s">
        <v>4</v>
      </c>
      <c r="C655" s="8" t="s">
        <v>806</v>
      </c>
      <c r="D655" s="9">
        <v>7559106</v>
      </c>
      <c r="E655">
        <f t="shared" si="72"/>
        <v>4</v>
      </c>
      <c r="F655">
        <f t="shared" si="73"/>
        <v>5</v>
      </c>
      <c r="H655" t="str">
        <f t="shared" si="74"/>
        <v>Rättsväsendet</v>
      </c>
      <c r="I655" t="str">
        <f t="shared" si="75"/>
        <v>Rättsväsendet</v>
      </c>
      <c r="K655" t="str">
        <f t="shared" si="76"/>
        <v>Sveriges Domstolar</v>
      </c>
      <c r="L655">
        <f t="shared" si="78"/>
        <v>716.61596672688461</v>
      </c>
      <c r="M655">
        <f t="shared" si="77"/>
        <v>59.717997227240382</v>
      </c>
    </row>
    <row r="656" spans="1:13" hidden="1" x14ac:dyDescent="0.35">
      <c r="A656" t="s">
        <v>1583</v>
      </c>
      <c r="B656" s="8" t="s">
        <v>4</v>
      </c>
      <c r="C656" s="8" t="s">
        <v>807</v>
      </c>
      <c r="D656" s="9">
        <v>16145316</v>
      </c>
      <c r="E656">
        <f t="shared" si="72"/>
        <v>4</v>
      </c>
      <c r="F656">
        <f t="shared" si="73"/>
        <v>6</v>
      </c>
      <c r="H656" t="str">
        <f t="shared" si="74"/>
        <v>Rättsväsendet</v>
      </c>
      <c r="I656" t="str">
        <f t="shared" si="75"/>
        <v>Rättsväsendet</v>
      </c>
      <c r="K656" t="str">
        <f t="shared" si="76"/>
        <v>Kriminalvården</v>
      </c>
      <c r="L656">
        <f t="shared" si="78"/>
        <v>1530.6031207197038</v>
      </c>
      <c r="M656">
        <f t="shared" si="77"/>
        <v>127.55026005997532</v>
      </c>
    </row>
    <row r="657" spans="1:13" hidden="1" x14ac:dyDescent="0.35">
      <c r="A657" t="s">
        <v>1583</v>
      </c>
      <c r="B657" s="8" t="s">
        <v>4</v>
      </c>
      <c r="C657" s="8" t="s">
        <v>808</v>
      </c>
      <c r="D657" s="9">
        <v>256552</v>
      </c>
      <c r="E657">
        <f t="shared" si="72"/>
        <v>4</v>
      </c>
      <c r="F657">
        <f t="shared" si="73"/>
        <v>7</v>
      </c>
      <c r="H657" t="str">
        <f t="shared" si="74"/>
        <v>Rättsväsendet</v>
      </c>
      <c r="I657" t="str">
        <f t="shared" si="75"/>
        <v>Rättsväsendet</v>
      </c>
      <c r="K657" t="str">
        <f t="shared" si="76"/>
        <v>Brottsförebyggande rådet</v>
      </c>
      <c r="L657">
        <f t="shared" si="78"/>
        <v>24.321561239611629</v>
      </c>
      <c r="M657">
        <f t="shared" si="77"/>
        <v>2.0267967699676359</v>
      </c>
    </row>
    <row r="658" spans="1:13" hidden="1" x14ac:dyDescent="0.35">
      <c r="A658" t="s">
        <v>1583</v>
      </c>
      <c r="B658" s="8" t="s">
        <v>4</v>
      </c>
      <c r="C658" s="8" t="s">
        <v>809</v>
      </c>
      <c r="D658" s="9">
        <v>605838</v>
      </c>
      <c r="E658">
        <f t="shared" si="72"/>
        <v>4</v>
      </c>
      <c r="F658">
        <f t="shared" si="73"/>
        <v>8</v>
      </c>
      <c r="H658" t="str">
        <f t="shared" si="74"/>
        <v>Rättsväsendet</v>
      </c>
      <c r="I658" t="str">
        <f t="shared" si="75"/>
        <v>Rättsväsendet</v>
      </c>
      <c r="K658" t="str">
        <f t="shared" si="76"/>
        <v>Rättsmedicinalverket</v>
      </c>
      <c r="L658">
        <f t="shared" si="78"/>
        <v>57.434461700878693</v>
      </c>
      <c r="M658">
        <f t="shared" si="77"/>
        <v>4.7862051417398908</v>
      </c>
    </row>
    <row r="659" spans="1:13" hidden="1" x14ac:dyDescent="0.35">
      <c r="A659" t="s">
        <v>1583</v>
      </c>
      <c r="B659" s="8" t="s">
        <v>4</v>
      </c>
      <c r="C659" s="8" t="s">
        <v>810</v>
      </c>
      <c r="D659" s="9">
        <v>58712</v>
      </c>
      <c r="E659">
        <f t="shared" si="72"/>
        <v>4</v>
      </c>
      <c r="F659">
        <f t="shared" si="73"/>
        <v>9</v>
      </c>
      <c r="H659" t="str">
        <f t="shared" si="74"/>
        <v>Rättsväsendet</v>
      </c>
      <c r="I659" t="str">
        <f t="shared" si="75"/>
        <v>Rättsväsendet</v>
      </c>
      <c r="K659" t="str">
        <f t="shared" si="76"/>
        <v>Brottsoffermyndigheten</v>
      </c>
      <c r="L659">
        <f t="shared" si="78"/>
        <v>5.5659963808509696</v>
      </c>
      <c r="M659">
        <f t="shared" si="77"/>
        <v>0.46383303173758078</v>
      </c>
    </row>
    <row r="660" spans="1:13" hidden="1" x14ac:dyDescent="0.35">
      <c r="A660" t="s">
        <v>1583</v>
      </c>
      <c r="B660" s="8" t="s">
        <v>4</v>
      </c>
      <c r="C660" s="8" t="s">
        <v>811</v>
      </c>
      <c r="D660" s="9">
        <v>221953</v>
      </c>
      <c r="E660">
        <f t="shared" si="72"/>
        <v>4</v>
      </c>
      <c r="F660">
        <f t="shared" si="73"/>
        <v>10</v>
      </c>
      <c r="H660" t="str">
        <f t="shared" si="74"/>
        <v>Rättsväsendet</v>
      </c>
      <c r="I660" t="str">
        <f t="shared" si="75"/>
        <v>Rättsväsendet</v>
      </c>
      <c r="K660" t="str">
        <f t="shared" si="76"/>
        <v>Ersättning för skador på grund av brott</v>
      </c>
      <c r="L660">
        <f t="shared" si="78"/>
        <v>21.041517828025196</v>
      </c>
      <c r="M660">
        <f t="shared" si="77"/>
        <v>1.7534598190020996</v>
      </c>
    </row>
    <row r="661" spans="1:13" hidden="1" x14ac:dyDescent="0.35">
      <c r="A661" t="s">
        <v>1583</v>
      </c>
      <c r="B661" s="8" t="s">
        <v>4</v>
      </c>
      <c r="C661" s="8" t="s">
        <v>812</v>
      </c>
      <c r="D661" s="9">
        <v>3667357</v>
      </c>
      <c r="E661">
        <f t="shared" si="72"/>
        <v>4</v>
      </c>
      <c r="F661">
        <f t="shared" si="73"/>
        <v>11</v>
      </c>
      <c r="H661" t="str">
        <f t="shared" si="74"/>
        <v>Rättsväsendet</v>
      </c>
      <c r="I661" t="str">
        <f t="shared" si="75"/>
        <v>Rättsväsendet</v>
      </c>
      <c r="K661" t="str">
        <f t="shared" si="76"/>
        <v>Rättsliga biträden m.m.</v>
      </c>
      <c r="L661">
        <f t="shared" si="78"/>
        <v>347.67161379766435</v>
      </c>
      <c r="M661">
        <f t="shared" si="77"/>
        <v>28.972634483138695</v>
      </c>
    </row>
    <row r="662" spans="1:13" hidden="1" x14ac:dyDescent="0.35">
      <c r="A662" t="s">
        <v>1583</v>
      </c>
      <c r="B662" s="8" t="s">
        <v>4</v>
      </c>
      <c r="C662" s="8" t="s">
        <v>813</v>
      </c>
      <c r="D662" s="9">
        <v>90987</v>
      </c>
      <c r="E662">
        <f t="shared" si="72"/>
        <v>4</v>
      </c>
      <c r="F662">
        <f t="shared" si="73"/>
        <v>12</v>
      </c>
      <c r="H662" t="str">
        <f t="shared" si="74"/>
        <v>Rättsväsendet</v>
      </c>
      <c r="I662" t="str">
        <f t="shared" si="75"/>
        <v>Rättsväsendet</v>
      </c>
      <c r="K662" t="str">
        <f t="shared" si="76"/>
        <v>Kostnader för vissa skaderegleringar m.m.</v>
      </c>
      <c r="L662">
        <f t="shared" si="78"/>
        <v>8.625720682390094</v>
      </c>
      <c r="M662">
        <f t="shared" si="77"/>
        <v>0.71881005686584121</v>
      </c>
    </row>
    <row r="663" spans="1:13" hidden="1" x14ac:dyDescent="0.35">
      <c r="A663" t="s">
        <v>1583</v>
      </c>
      <c r="B663" s="8" t="s">
        <v>4</v>
      </c>
      <c r="C663" s="8" t="s">
        <v>814</v>
      </c>
      <c r="D663" s="9">
        <v>19174</v>
      </c>
      <c r="E663">
        <f t="shared" si="72"/>
        <v>4</v>
      </c>
      <c r="F663">
        <f t="shared" si="73"/>
        <v>13</v>
      </c>
      <c r="H663" t="str">
        <f t="shared" si="74"/>
        <v>Rättsväsendet</v>
      </c>
      <c r="I663" t="str">
        <f t="shared" si="75"/>
        <v>Rättsväsendet</v>
      </c>
      <c r="K663" t="str">
        <f t="shared" si="76"/>
        <v>Avgifter till vissa internationella sammanslutningar</v>
      </c>
      <c r="L663">
        <f t="shared" si="78"/>
        <v>1.8177274595727704</v>
      </c>
      <c r="M663">
        <f t="shared" si="77"/>
        <v>0.15147728829773086</v>
      </c>
    </row>
    <row r="664" spans="1:13" hidden="1" x14ac:dyDescent="0.35">
      <c r="A664" t="s">
        <v>1583</v>
      </c>
      <c r="B664" s="8" t="s">
        <v>4</v>
      </c>
      <c r="C664" s="8" t="s">
        <v>815</v>
      </c>
      <c r="D664" s="9">
        <v>121157</v>
      </c>
      <c r="E664">
        <f t="shared" si="72"/>
        <v>4</v>
      </c>
      <c r="F664">
        <f t="shared" si="73"/>
        <v>14</v>
      </c>
      <c r="H664" t="str">
        <f t="shared" si="74"/>
        <v>Rättsväsendet</v>
      </c>
      <c r="I664" t="str">
        <f t="shared" si="75"/>
        <v>Rättsväsendet</v>
      </c>
      <c r="K664" t="str">
        <f t="shared" si="76"/>
        <v>Bidrag till lokalt brottsförebyggande arbete</v>
      </c>
      <c r="L664">
        <f t="shared" si="78"/>
        <v>11.485887442341616</v>
      </c>
      <c r="M664">
        <f t="shared" si="77"/>
        <v>0.95715728686180135</v>
      </c>
    </row>
    <row r="665" spans="1:13" hidden="1" x14ac:dyDescent="0.35">
      <c r="A665" t="s">
        <v>1583</v>
      </c>
      <c r="B665" s="8" t="s">
        <v>4</v>
      </c>
      <c r="C665" s="8" t="s">
        <v>816</v>
      </c>
      <c r="D665" s="9">
        <v>33034</v>
      </c>
      <c r="E665">
        <f t="shared" si="72"/>
        <v>4</v>
      </c>
      <c r="F665">
        <f t="shared" si="73"/>
        <v>15</v>
      </c>
      <c r="H665" t="str">
        <f t="shared" si="74"/>
        <v>Rättsväsendet</v>
      </c>
      <c r="I665" t="str">
        <f t="shared" si="75"/>
        <v>Rättsväsendet</v>
      </c>
      <c r="K665" t="str">
        <f t="shared" si="76"/>
        <v>Säkerhets- och integritetsskyddsnämnden</v>
      </c>
      <c r="L665">
        <f t="shared" si="78"/>
        <v>3.1316787785296181</v>
      </c>
      <c r="M665">
        <f t="shared" si="77"/>
        <v>0.26097323154413482</v>
      </c>
    </row>
    <row r="666" spans="1:13" hidden="1" x14ac:dyDescent="0.35">
      <c r="A666" t="s">
        <v>1583</v>
      </c>
      <c r="B666" s="8" t="s">
        <v>4</v>
      </c>
      <c r="C666" s="8" t="s">
        <v>817</v>
      </c>
      <c r="D666" s="9">
        <v>11758</v>
      </c>
      <c r="E666">
        <f t="shared" si="72"/>
        <v>4</v>
      </c>
      <c r="F666">
        <f t="shared" si="73"/>
        <v>16</v>
      </c>
      <c r="H666" t="str">
        <f t="shared" si="74"/>
        <v>Rättsväsendet</v>
      </c>
      <c r="I666" t="str">
        <f t="shared" si="75"/>
        <v>Rättsväsendet</v>
      </c>
      <c r="K666" t="str">
        <f t="shared" si="76"/>
        <v>Domarnämnden</v>
      </c>
      <c r="L666">
        <f t="shared" si="78"/>
        <v>1.114678182416639</v>
      </c>
      <c r="M666">
        <f t="shared" si="77"/>
        <v>9.2889848534719918E-2</v>
      </c>
    </row>
    <row r="667" spans="1:13" hidden="1" x14ac:dyDescent="0.35">
      <c r="A667" t="s">
        <v>1583</v>
      </c>
      <c r="B667" s="8" t="s">
        <v>4</v>
      </c>
      <c r="C667" s="8" t="s">
        <v>818</v>
      </c>
      <c r="D667" s="9">
        <v>310000</v>
      </c>
      <c r="E667">
        <f t="shared" si="72"/>
        <v>4</v>
      </c>
      <c r="F667">
        <f t="shared" si="73"/>
        <v>17</v>
      </c>
      <c r="H667" t="str">
        <f t="shared" si="74"/>
        <v>Rättsväsendet</v>
      </c>
      <c r="I667" t="str">
        <f t="shared" si="75"/>
        <v>Rättsväsendet</v>
      </c>
      <c r="K667" t="str">
        <f t="shared" si="76"/>
        <v>Från EU-budgeten finansierade insatser avseende EU:s inre säkerhet, gränsförvaltning och visering</v>
      </c>
      <c r="L667">
        <f t="shared" si="78"/>
        <v>29.388521563969896</v>
      </c>
      <c r="M667">
        <f t="shared" si="77"/>
        <v>2.4490434636641578</v>
      </c>
    </row>
    <row r="668" spans="1:13" hidden="1" x14ac:dyDescent="0.35">
      <c r="A668" t="s">
        <v>1583</v>
      </c>
      <c r="B668" s="6">
        <v>5</v>
      </c>
      <c r="C668" s="6" t="s">
        <v>33</v>
      </c>
      <c r="D668" s="7">
        <v>2273924</v>
      </c>
      <c r="E668">
        <f t="shared" si="72"/>
        <v>5</v>
      </c>
      <c r="F668" t="str">
        <f t="shared" si="73"/>
        <v/>
      </c>
      <c r="G668" t="s">
        <v>1536</v>
      </c>
      <c r="H668" t="str">
        <f t="shared" si="74"/>
        <v>Internationell samverkan</v>
      </c>
      <c r="I668" t="str">
        <f t="shared" si="75"/>
        <v/>
      </c>
      <c r="K668" t="str">
        <f t="shared" si="76"/>
        <v>samverkan</v>
      </c>
      <c r="L668">
        <f t="shared" si="78"/>
        <v>215.57182099622156</v>
      </c>
      <c r="M668">
        <f t="shared" si="77"/>
        <v>17.964318416351798</v>
      </c>
    </row>
    <row r="669" spans="1:13" hidden="1" x14ac:dyDescent="0.35">
      <c r="A669" t="s">
        <v>1583</v>
      </c>
      <c r="B669" s="8" t="s">
        <v>4</v>
      </c>
      <c r="C669" s="8" t="s">
        <v>819</v>
      </c>
      <c r="D669" s="9">
        <v>1473554</v>
      </c>
      <c r="E669">
        <f t="shared" si="72"/>
        <v>5</v>
      </c>
      <c r="F669">
        <f t="shared" si="73"/>
        <v>1</v>
      </c>
      <c r="H669" t="str">
        <f t="shared" si="74"/>
        <v>Internationell samverkan</v>
      </c>
      <c r="I669" t="str">
        <f t="shared" si="75"/>
        <v>Internationell samverkan</v>
      </c>
      <c r="K669" t="str">
        <f t="shared" si="76"/>
        <v>Avgifter till internationella organisationer</v>
      </c>
      <c r="L669">
        <f t="shared" si="78"/>
        <v>139.6953984021745</v>
      </c>
      <c r="M669">
        <f t="shared" si="77"/>
        <v>11.641283200181208</v>
      </c>
    </row>
    <row r="670" spans="1:13" hidden="1" x14ac:dyDescent="0.35">
      <c r="A670" t="s">
        <v>1583</v>
      </c>
      <c r="B670" s="8" t="s">
        <v>4</v>
      </c>
      <c r="C670" s="8" t="s">
        <v>820</v>
      </c>
      <c r="D670" s="9">
        <v>183441</v>
      </c>
      <c r="E670">
        <f t="shared" si="72"/>
        <v>5</v>
      </c>
      <c r="F670">
        <f t="shared" si="73"/>
        <v>2</v>
      </c>
      <c r="H670" t="str">
        <f t="shared" si="74"/>
        <v>Internationell samverkan</v>
      </c>
      <c r="I670" t="str">
        <f t="shared" si="75"/>
        <v>Internationell samverkan</v>
      </c>
      <c r="K670" t="str">
        <f t="shared" si="76"/>
        <v>Freds- och säkerhetsfrämjande verksamhet</v>
      </c>
      <c r="L670">
        <f t="shared" si="78"/>
        <v>17.390515432955489</v>
      </c>
      <c r="M670">
        <f t="shared" si="77"/>
        <v>1.4492096194129573</v>
      </c>
    </row>
    <row r="671" spans="1:13" hidden="1" x14ac:dyDescent="0.35">
      <c r="A671" t="s">
        <v>1583</v>
      </c>
      <c r="B671" s="8" t="s">
        <v>4</v>
      </c>
      <c r="C671" s="8" t="s">
        <v>821</v>
      </c>
      <c r="D671" s="9">
        <v>16295</v>
      </c>
      <c r="E671">
        <f t="shared" si="72"/>
        <v>5</v>
      </c>
      <c r="F671">
        <f t="shared" si="73"/>
        <v>3</v>
      </c>
      <c r="H671" t="str">
        <f t="shared" si="74"/>
        <v>Internationell samverkan</v>
      </c>
      <c r="I671" t="str">
        <f t="shared" si="75"/>
        <v>Internationell samverkan</v>
      </c>
      <c r="K671" t="str">
        <f t="shared" si="76"/>
        <v>Nordiskt samarbete</v>
      </c>
      <c r="L671">
        <f t="shared" si="78"/>
        <v>1.5447934157577079</v>
      </c>
      <c r="M671">
        <f t="shared" si="77"/>
        <v>0.12873278464647567</v>
      </c>
    </row>
    <row r="672" spans="1:13" hidden="1" x14ac:dyDescent="0.35">
      <c r="A672" t="s">
        <v>1583</v>
      </c>
      <c r="B672" s="8" t="s">
        <v>4</v>
      </c>
      <c r="C672" s="8" t="s">
        <v>822</v>
      </c>
      <c r="D672" s="9">
        <v>4826</v>
      </c>
      <c r="E672">
        <f t="shared" si="72"/>
        <v>5</v>
      </c>
      <c r="F672">
        <f t="shared" si="73"/>
        <v>4</v>
      </c>
      <c r="H672" t="str">
        <f t="shared" si="74"/>
        <v>Internationell samverkan</v>
      </c>
      <c r="I672" t="str">
        <f t="shared" si="75"/>
        <v>Internationell samverkan</v>
      </c>
      <c r="K672" t="str">
        <f t="shared" si="76"/>
        <v>Ekonomiskt bistånd till enskilda utomlands samt diverse kostnader för rättsväsendet</v>
      </c>
      <c r="L672">
        <f t="shared" si="78"/>
        <v>0.45751291957328621</v>
      </c>
      <c r="M672">
        <f t="shared" si="77"/>
        <v>3.8126076631107182E-2</v>
      </c>
    </row>
    <row r="673" spans="1:13" hidden="1" x14ac:dyDescent="0.35">
      <c r="A673" t="s">
        <v>1583</v>
      </c>
      <c r="B673" s="8" t="s">
        <v>4</v>
      </c>
      <c r="C673" s="8" t="s">
        <v>823</v>
      </c>
      <c r="D673" s="9">
        <v>143855</v>
      </c>
      <c r="E673">
        <f t="shared" si="72"/>
        <v>5</v>
      </c>
      <c r="F673">
        <f t="shared" si="73"/>
        <v>5</v>
      </c>
      <c r="H673" t="str">
        <f t="shared" si="74"/>
        <v>Internationell samverkan</v>
      </c>
      <c r="I673" t="str">
        <f t="shared" si="75"/>
        <v>Internationell samverkan</v>
      </c>
      <c r="K673" t="str">
        <f t="shared" si="76"/>
        <v>Inspektionen för strategiska produkter</v>
      </c>
      <c r="L673">
        <f t="shared" si="78"/>
        <v>13.637696030918999</v>
      </c>
      <c r="M673">
        <f t="shared" si="77"/>
        <v>1.1364746692432499</v>
      </c>
    </row>
    <row r="674" spans="1:13" ht="21.5" hidden="1" x14ac:dyDescent="0.35">
      <c r="A674" t="s">
        <v>1583</v>
      </c>
      <c r="B674" s="8" t="s">
        <v>4</v>
      </c>
      <c r="C674" s="8" t="s">
        <v>1551</v>
      </c>
      <c r="D674" s="9">
        <v>83358</v>
      </c>
      <c r="E674">
        <f t="shared" si="72"/>
        <v>5</v>
      </c>
      <c r="F674">
        <f t="shared" si="73"/>
        <v>6</v>
      </c>
      <c r="H674" t="str">
        <f t="shared" si="74"/>
        <v>Internationell samverkan</v>
      </c>
      <c r="I674" t="str">
        <f t="shared" si="75"/>
        <v>Internationell samverkan</v>
      </c>
      <c r="K674" t="str">
        <f t="shared" si="76"/>
        <v>Forskning, utredningar och andra insatser rörande säkerhetspolitik, rustningskontroll, nedrustning och icke-spridning</v>
      </c>
      <c r="L674">
        <f t="shared" si="78"/>
        <v>7.9024786468690404</v>
      </c>
      <c r="M674">
        <f t="shared" si="77"/>
        <v>0.65853988723908674</v>
      </c>
    </row>
    <row r="675" spans="1:13" hidden="1" x14ac:dyDescent="0.35">
      <c r="A675" t="s">
        <v>1583</v>
      </c>
      <c r="B675" s="8" t="s">
        <v>4</v>
      </c>
      <c r="C675" s="8" t="s">
        <v>825</v>
      </c>
      <c r="D675" s="9">
        <v>28402</v>
      </c>
      <c r="E675">
        <f t="shared" si="72"/>
        <v>5</v>
      </c>
      <c r="F675">
        <f t="shared" si="73"/>
        <v>7</v>
      </c>
      <c r="H675" t="str">
        <f t="shared" si="74"/>
        <v>Internationell samverkan</v>
      </c>
      <c r="I675" t="str">
        <f t="shared" si="75"/>
        <v>Internationell samverkan</v>
      </c>
      <c r="K675" t="str">
        <f t="shared" si="76"/>
        <v>Bidrag till Stockholms internationella fredsforskningsinstitut (SIPRI)</v>
      </c>
      <c r="L675">
        <f t="shared" si="78"/>
        <v>2.6925573853544291</v>
      </c>
      <c r="M675">
        <f t="shared" si="77"/>
        <v>0.2243797821128691</v>
      </c>
    </row>
    <row r="676" spans="1:13" hidden="1" x14ac:dyDescent="0.35">
      <c r="A676" t="s">
        <v>1583</v>
      </c>
      <c r="B676" s="8" t="s">
        <v>4</v>
      </c>
      <c r="C676" s="8" t="s">
        <v>826</v>
      </c>
      <c r="D676" s="9">
        <v>19175</v>
      </c>
      <c r="E676">
        <f t="shared" si="72"/>
        <v>5</v>
      </c>
      <c r="F676">
        <f t="shared" si="73"/>
        <v>8</v>
      </c>
      <c r="H676" t="str">
        <f t="shared" si="74"/>
        <v>Internationell samverkan</v>
      </c>
      <c r="I676" t="str">
        <f t="shared" si="75"/>
        <v>Internationell samverkan</v>
      </c>
      <c r="K676" t="str">
        <f t="shared" si="76"/>
        <v>Bidrag till Utrikespolitiska institutet (UI)</v>
      </c>
      <c r="L676">
        <f t="shared" si="78"/>
        <v>1.8178222612552348</v>
      </c>
      <c r="M676">
        <f t="shared" si="77"/>
        <v>0.15148518843793624</v>
      </c>
    </row>
    <row r="677" spans="1:13" hidden="1" x14ac:dyDescent="0.35">
      <c r="A677" t="s">
        <v>1583</v>
      </c>
      <c r="B677" s="8" t="s">
        <v>4</v>
      </c>
      <c r="C677" s="8" t="s">
        <v>827</v>
      </c>
      <c r="D677" s="9">
        <v>135328</v>
      </c>
      <c r="E677">
        <f t="shared" si="72"/>
        <v>5</v>
      </c>
      <c r="F677">
        <f t="shared" si="73"/>
        <v>9</v>
      </c>
      <c r="H677" t="str">
        <f t="shared" si="74"/>
        <v>Internationell samverkan</v>
      </c>
      <c r="I677" t="str">
        <f t="shared" si="75"/>
        <v>Internationell samverkan</v>
      </c>
      <c r="K677" t="str">
        <f t="shared" si="76"/>
        <v>Svenska institutet</v>
      </c>
      <c r="L677">
        <f t="shared" si="78"/>
        <v>12.829322084544897</v>
      </c>
      <c r="M677">
        <f t="shared" si="77"/>
        <v>1.0691101737120747</v>
      </c>
    </row>
    <row r="678" spans="1:13" hidden="1" x14ac:dyDescent="0.35">
      <c r="A678" t="s">
        <v>1583</v>
      </c>
      <c r="B678" s="8" t="s">
        <v>4</v>
      </c>
      <c r="C678" s="8" t="s">
        <v>828</v>
      </c>
      <c r="D678" s="9">
        <v>15475</v>
      </c>
      <c r="E678">
        <f t="shared" si="72"/>
        <v>5</v>
      </c>
      <c r="F678">
        <f t="shared" si="73"/>
        <v>10</v>
      </c>
      <c r="H678" t="str">
        <f t="shared" si="74"/>
        <v>Internationell samverkan</v>
      </c>
      <c r="I678" t="str">
        <f t="shared" si="75"/>
        <v>Internationell samverkan</v>
      </c>
      <c r="K678" t="str">
        <f t="shared" si="76"/>
        <v>Information om Sverige i utlandet</v>
      </c>
      <c r="L678">
        <f t="shared" si="78"/>
        <v>1.4670560361368843</v>
      </c>
      <c r="M678">
        <f t="shared" si="77"/>
        <v>0.12225466967807369</v>
      </c>
    </row>
    <row r="679" spans="1:13" hidden="1" x14ac:dyDescent="0.35">
      <c r="A679" t="s">
        <v>1583</v>
      </c>
      <c r="B679" s="8" t="s">
        <v>4</v>
      </c>
      <c r="C679" s="8" t="s">
        <v>829</v>
      </c>
      <c r="D679" s="9">
        <v>170215</v>
      </c>
      <c r="E679">
        <f t="shared" si="72"/>
        <v>5</v>
      </c>
      <c r="F679">
        <f t="shared" si="73"/>
        <v>11</v>
      </c>
      <c r="H679" t="str">
        <f t="shared" si="74"/>
        <v>Internationell samverkan</v>
      </c>
      <c r="I679" t="str">
        <f t="shared" si="75"/>
        <v>Internationell samverkan</v>
      </c>
      <c r="K679" t="str">
        <f t="shared" si="76"/>
        <v>Samarbete inom Östersjöregionen</v>
      </c>
      <c r="L679">
        <f t="shared" si="78"/>
        <v>16.136668380681083</v>
      </c>
      <c r="M679">
        <f t="shared" si="77"/>
        <v>1.344722365056757</v>
      </c>
    </row>
    <row r="680" spans="1:13" hidden="1" x14ac:dyDescent="0.35">
      <c r="A680" t="s">
        <v>1583</v>
      </c>
      <c r="B680" s="6">
        <v>6</v>
      </c>
      <c r="C680" s="6" t="s">
        <v>37</v>
      </c>
      <c r="D680" s="7">
        <v>126059689</v>
      </c>
      <c r="E680">
        <f t="shared" si="72"/>
        <v>6</v>
      </c>
      <c r="F680" t="str">
        <f t="shared" si="73"/>
        <v/>
      </c>
      <c r="G680" t="s">
        <v>1536</v>
      </c>
      <c r="H680" t="str">
        <f t="shared" si="74"/>
        <v>Försvar och samhällets krisberedskap</v>
      </c>
      <c r="I680" t="str">
        <f t="shared" si="75"/>
        <v/>
      </c>
      <c r="K680" t="str">
        <f t="shared" si="76"/>
        <v>och samhällets krisberedskap</v>
      </c>
      <c r="L680">
        <f t="shared" si="78"/>
        <v>11950.670608141416</v>
      </c>
      <c r="M680">
        <f t="shared" si="77"/>
        <v>995.88921734511803</v>
      </c>
    </row>
    <row r="681" spans="1:13" hidden="1" x14ac:dyDescent="0.35">
      <c r="A681" t="s">
        <v>1583</v>
      </c>
      <c r="B681" s="6" t="s">
        <v>4</v>
      </c>
      <c r="C681" s="6" t="s">
        <v>830</v>
      </c>
      <c r="D681" s="7">
        <v>119095270</v>
      </c>
      <c r="E681">
        <f t="shared" si="72"/>
        <v>6</v>
      </c>
      <c r="F681">
        <f t="shared" si="73"/>
        <v>1</v>
      </c>
      <c r="G681" t="s">
        <v>1536</v>
      </c>
      <c r="H681" t="str">
        <f t="shared" si="74"/>
        <v>Försvar och samhällets krisberedskap</v>
      </c>
      <c r="I681" t="str">
        <f t="shared" si="75"/>
        <v>1 Försvar</v>
      </c>
      <c r="K681" t="str">
        <f t="shared" si="76"/>
        <v>Försvar</v>
      </c>
      <c r="L681">
        <f t="shared" si="78"/>
        <v>11290.431969554249</v>
      </c>
      <c r="M681">
        <f t="shared" si="77"/>
        <v>940.86933079618746</v>
      </c>
    </row>
    <row r="682" spans="1:13" hidden="1" x14ac:dyDescent="0.35">
      <c r="A682" t="s">
        <v>1583</v>
      </c>
      <c r="B682" s="8" t="s">
        <v>4</v>
      </c>
      <c r="C682" s="8" t="s">
        <v>831</v>
      </c>
      <c r="D682" s="9">
        <v>60649599</v>
      </c>
      <c r="E682">
        <f t="shared" si="72"/>
        <v>6</v>
      </c>
      <c r="F682">
        <f t="shared" si="73"/>
        <v>1</v>
      </c>
      <c r="H682" t="str">
        <f t="shared" si="74"/>
        <v>Försvar och samhällets krisberedskap</v>
      </c>
      <c r="I682" t="str">
        <f t="shared" si="75"/>
        <v>1 Försvar</v>
      </c>
      <c r="K682" t="str">
        <f t="shared" si="76"/>
        <v>Förbandsverksamhet och beredskap</v>
      </c>
      <c r="L682">
        <f t="shared" si="78"/>
        <v>5749.6840259923456</v>
      </c>
      <c r="M682">
        <f t="shared" si="77"/>
        <v>479.14033549936215</v>
      </c>
    </row>
    <row r="683" spans="1:13" hidden="1" x14ac:dyDescent="0.35">
      <c r="A683" t="s">
        <v>1583</v>
      </c>
      <c r="B683" s="8" t="s">
        <v>4</v>
      </c>
      <c r="C683" s="8" t="s">
        <v>832</v>
      </c>
      <c r="D683" s="9">
        <v>1742019</v>
      </c>
      <c r="E683">
        <f t="shared" si="72"/>
        <v>6</v>
      </c>
      <c r="F683">
        <f t="shared" si="73"/>
        <v>2</v>
      </c>
      <c r="H683" t="str">
        <f t="shared" si="74"/>
        <v>Försvar och samhällets krisberedskap</v>
      </c>
      <c r="I683" t="str">
        <f t="shared" si="75"/>
        <v>1 Försvar</v>
      </c>
      <c r="K683" t="str">
        <f t="shared" si="76"/>
        <v>Försvarsmaktens insatser internationellt</v>
      </c>
      <c r="L683">
        <f t="shared" si="78"/>
        <v>165.14633208498475</v>
      </c>
      <c r="M683">
        <f t="shared" si="77"/>
        <v>13.762194340415396</v>
      </c>
    </row>
    <row r="684" spans="1:13" hidden="1" x14ac:dyDescent="0.35">
      <c r="A684" t="s">
        <v>1583</v>
      </c>
      <c r="B684" s="8" t="s">
        <v>4</v>
      </c>
      <c r="C684" s="8" t="s">
        <v>833</v>
      </c>
      <c r="D684" s="9">
        <v>48627000</v>
      </c>
      <c r="E684">
        <f t="shared" si="72"/>
        <v>6</v>
      </c>
      <c r="F684">
        <f t="shared" si="73"/>
        <v>3</v>
      </c>
      <c r="H684" t="str">
        <f t="shared" si="74"/>
        <v>Försvar och samhällets krisberedskap</v>
      </c>
      <c r="I684" t="str">
        <f t="shared" si="75"/>
        <v>1 Försvar</v>
      </c>
      <c r="K684" t="str">
        <f t="shared" si="76"/>
        <v>Anskaffning av materiel och anläggningar</v>
      </c>
      <c r="L684">
        <f t="shared" si="78"/>
        <v>4609.921413197304</v>
      </c>
      <c r="M684">
        <f t="shared" si="77"/>
        <v>384.160117766442</v>
      </c>
    </row>
    <row r="685" spans="1:13" hidden="1" x14ac:dyDescent="0.35">
      <c r="A685" t="s">
        <v>1583</v>
      </c>
      <c r="B685" s="8" t="s">
        <v>4</v>
      </c>
      <c r="C685" s="8" t="s">
        <v>834</v>
      </c>
      <c r="D685" s="9">
        <v>1074905</v>
      </c>
      <c r="E685">
        <f t="shared" si="72"/>
        <v>6</v>
      </c>
      <c r="F685">
        <f t="shared" si="73"/>
        <v>4</v>
      </c>
      <c r="H685" t="str">
        <f t="shared" si="74"/>
        <v>Försvar och samhällets krisberedskap</v>
      </c>
      <c r="I685" t="str">
        <f t="shared" si="75"/>
        <v>1 Försvar</v>
      </c>
      <c r="K685" t="str">
        <f t="shared" si="76"/>
        <v>Forskning och teknikutveckling</v>
      </c>
      <c r="L685">
        <f t="shared" si="78"/>
        <v>101.90280248941633</v>
      </c>
      <c r="M685">
        <f t="shared" si="77"/>
        <v>8.4919002074513603</v>
      </c>
    </row>
    <row r="686" spans="1:13" hidden="1" x14ac:dyDescent="0.35">
      <c r="A686" t="s">
        <v>1583</v>
      </c>
      <c r="B686" s="8" t="s">
        <v>4</v>
      </c>
      <c r="C686" s="8" t="s">
        <v>835</v>
      </c>
      <c r="D686" s="9">
        <v>13926</v>
      </c>
      <c r="E686">
        <f t="shared" si="72"/>
        <v>6</v>
      </c>
      <c r="F686">
        <f t="shared" si="73"/>
        <v>5</v>
      </c>
      <c r="H686" t="str">
        <f t="shared" si="74"/>
        <v>Försvar och samhällets krisberedskap</v>
      </c>
      <c r="I686" t="str">
        <f t="shared" si="75"/>
        <v>1 Försvar</v>
      </c>
      <c r="K686" t="str">
        <f t="shared" si="76"/>
        <v>Statens inspektion för försvarsunderrättelseverksamheten</v>
      </c>
      <c r="L686">
        <f t="shared" si="78"/>
        <v>1.3202082299994993</v>
      </c>
      <c r="M686">
        <f t="shared" si="77"/>
        <v>0.11001735249995827</v>
      </c>
    </row>
    <row r="687" spans="1:13" hidden="1" x14ac:dyDescent="0.35">
      <c r="A687" t="s">
        <v>1583</v>
      </c>
      <c r="B687" s="8" t="s">
        <v>4</v>
      </c>
      <c r="C687" s="8" t="s">
        <v>836</v>
      </c>
      <c r="D687" s="9">
        <v>374388</v>
      </c>
      <c r="E687">
        <f t="shared" si="72"/>
        <v>6</v>
      </c>
      <c r="F687">
        <f t="shared" si="73"/>
        <v>6</v>
      </c>
      <c r="H687" t="str">
        <f t="shared" si="74"/>
        <v>Försvar och samhällets krisberedskap</v>
      </c>
      <c r="I687" t="str">
        <f t="shared" si="75"/>
        <v>1 Försvar</v>
      </c>
      <c r="K687" t="str">
        <f t="shared" si="76"/>
        <v>Totalförsvarets plikt- och prövningsverk</v>
      </c>
      <c r="L687">
        <f t="shared" si="78"/>
        <v>35.492612294488907</v>
      </c>
      <c r="M687">
        <f t="shared" si="77"/>
        <v>2.9577176912074088</v>
      </c>
    </row>
    <row r="688" spans="1:13" hidden="1" x14ac:dyDescent="0.35">
      <c r="A688" t="s">
        <v>1583</v>
      </c>
      <c r="B688" s="8" t="s">
        <v>4</v>
      </c>
      <c r="C688" s="8" t="s">
        <v>837</v>
      </c>
      <c r="D688" s="9">
        <v>304627</v>
      </c>
      <c r="E688">
        <f t="shared" si="72"/>
        <v>6</v>
      </c>
      <c r="F688">
        <f t="shared" si="73"/>
        <v>7</v>
      </c>
      <c r="H688" t="str">
        <f t="shared" si="74"/>
        <v>Försvar och samhällets krisberedskap</v>
      </c>
      <c r="I688" t="str">
        <f t="shared" si="75"/>
        <v>1 Försvar</v>
      </c>
      <c r="K688" t="str">
        <f t="shared" si="76"/>
        <v>Officersutbildning m.m.</v>
      </c>
      <c r="L688">
        <f t="shared" si="78"/>
        <v>28.879152124088574</v>
      </c>
      <c r="M688">
        <f t="shared" si="77"/>
        <v>2.4065960103407145</v>
      </c>
    </row>
    <row r="689" spans="1:13" hidden="1" x14ac:dyDescent="0.35">
      <c r="A689" t="s">
        <v>1583</v>
      </c>
      <c r="B689" s="8" t="s">
        <v>4</v>
      </c>
      <c r="C689" s="8" t="s">
        <v>838</v>
      </c>
      <c r="D689" s="9">
        <v>2258397</v>
      </c>
      <c r="E689">
        <f t="shared" si="72"/>
        <v>6</v>
      </c>
      <c r="F689">
        <f t="shared" si="73"/>
        <v>8</v>
      </c>
      <c r="H689" t="str">
        <f t="shared" si="74"/>
        <v>Försvar och samhällets krisberedskap</v>
      </c>
      <c r="I689" t="str">
        <f t="shared" si="75"/>
        <v>1 Försvar</v>
      </c>
      <c r="K689" t="str">
        <f t="shared" si="76"/>
        <v>Försvarets radioanstalt</v>
      </c>
      <c r="L689">
        <f t="shared" si="78"/>
        <v>214.09983527259652</v>
      </c>
      <c r="M689">
        <f t="shared" si="77"/>
        <v>17.841652939383042</v>
      </c>
    </row>
    <row r="690" spans="1:13" hidden="1" x14ac:dyDescent="0.35">
      <c r="A690" t="s">
        <v>1583</v>
      </c>
      <c r="B690" s="8" t="s">
        <v>4</v>
      </c>
      <c r="C690" s="8" t="s">
        <v>839</v>
      </c>
      <c r="D690" s="9">
        <v>379158</v>
      </c>
      <c r="E690">
        <f t="shared" si="72"/>
        <v>6</v>
      </c>
      <c r="F690">
        <f t="shared" si="73"/>
        <v>9</v>
      </c>
      <c r="H690" t="str">
        <f t="shared" si="74"/>
        <v>Försvar och samhällets krisberedskap</v>
      </c>
      <c r="I690" t="str">
        <f t="shared" si="75"/>
        <v>1 Försvar</v>
      </c>
      <c r="K690" t="str">
        <f t="shared" si="76"/>
        <v>Totalförsvarets forskningsinstitut</v>
      </c>
      <c r="L690">
        <f t="shared" si="78"/>
        <v>35.944816319844186</v>
      </c>
      <c r="M690">
        <f t="shared" si="77"/>
        <v>2.9954013599870155</v>
      </c>
    </row>
    <row r="691" spans="1:13" hidden="1" x14ac:dyDescent="0.35">
      <c r="A691" t="s">
        <v>1583</v>
      </c>
      <c r="B691" s="8" t="s">
        <v>4</v>
      </c>
      <c r="C691" s="8" t="s">
        <v>840</v>
      </c>
      <c r="D691" s="9">
        <v>7786</v>
      </c>
      <c r="E691">
        <f t="shared" si="72"/>
        <v>6</v>
      </c>
      <c r="F691">
        <f t="shared" si="73"/>
        <v>10</v>
      </c>
      <c r="H691" t="str">
        <f t="shared" si="74"/>
        <v>Försvar och samhällets krisberedskap</v>
      </c>
      <c r="I691" t="str">
        <f t="shared" si="75"/>
        <v>1 Försvar</v>
      </c>
      <c r="K691" t="str">
        <f t="shared" si="76"/>
        <v>Nämnder m.m.</v>
      </c>
      <c r="L691">
        <f t="shared" si="78"/>
        <v>0.73812589966796649</v>
      </c>
      <c r="M691">
        <f t="shared" si="77"/>
        <v>6.151049163899721E-2</v>
      </c>
    </row>
    <row r="692" spans="1:13" hidden="1" x14ac:dyDescent="0.35">
      <c r="A692" t="s">
        <v>1583</v>
      </c>
      <c r="B692" s="8" t="s">
        <v>4</v>
      </c>
      <c r="C692" s="8" t="s">
        <v>841</v>
      </c>
      <c r="D692" s="9">
        <v>3584324</v>
      </c>
      <c r="E692">
        <f t="shared" si="72"/>
        <v>6</v>
      </c>
      <c r="F692">
        <f t="shared" si="73"/>
        <v>11</v>
      </c>
      <c r="H692" t="str">
        <f t="shared" si="74"/>
        <v>Försvar och samhällets krisberedskap</v>
      </c>
      <c r="I692" t="str">
        <f t="shared" si="75"/>
        <v>1 Försvar</v>
      </c>
      <c r="K692" t="str">
        <f t="shared" si="76"/>
        <v>Försvarets materielverk</v>
      </c>
      <c r="L692">
        <f t="shared" si="78"/>
        <v>339.79994569759623</v>
      </c>
      <c r="M692">
        <f t="shared" si="77"/>
        <v>28.316662141466352</v>
      </c>
    </row>
    <row r="693" spans="1:13" hidden="1" x14ac:dyDescent="0.35">
      <c r="A693" t="s">
        <v>1583</v>
      </c>
      <c r="B693" s="8" t="s">
        <v>4</v>
      </c>
      <c r="C693" s="8" t="s">
        <v>842</v>
      </c>
      <c r="D693" s="9">
        <v>11307</v>
      </c>
      <c r="E693">
        <f t="shared" si="72"/>
        <v>6</v>
      </c>
      <c r="F693">
        <f t="shared" si="73"/>
        <v>12</v>
      </c>
      <c r="H693" t="str">
        <f t="shared" si="74"/>
        <v>Försvar och samhällets krisberedskap</v>
      </c>
      <c r="I693" t="str">
        <f t="shared" si="75"/>
        <v>1 Försvar</v>
      </c>
      <c r="K693" t="str">
        <f t="shared" si="76"/>
        <v>Försvarsunderrättelsedomstolen</v>
      </c>
      <c r="L693">
        <f t="shared" si="78"/>
        <v>1.071922623625186</v>
      </c>
      <c r="M693">
        <f t="shared" si="77"/>
        <v>8.9326885302098827E-2</v>
      </c>
    </row>
    <row r="694" spans="1:13" hidden="1" x14ac:dyDescent="0.35">
      <c r="A694" t="s">
        <v>1583</v>
      </c>
      <c r="B694" s="8" t="s">
        <v>4</v>
      </c>
      <c r="C694" s="8" t="s">
        <v>1494</v>
      </c>
      <c r="D694" s="9">
        <v>67834</v>
      </c>
      <c r="E694">
        <f t="shared" si="72"/>
        <v>6</v>
      </c>
      <c r="F694">
        <f t="shared" si="73"/>
        <v>13</v>
      </c>
      <c r="H694" t="str">
        <f t="shared" si="74"/>
        <v>Försvar och samhällets krisberedskap</v>
      </c>
      <c r="I694" t="str">
        <f t="shared" si="75"/>
        <v>1 Försvar</v>
      </c>
      <c r="K694" t="str">
        <f t="shared" si="76"/>
        <v>Myndigheten för Totalförsvarsanalys</v>
      </c>
      <c r="L694">
        <f t="shared" si="78"/>
        <v>6.4307773282914003</v>
      </c>
      <c r="M694">
        <f t="shared" si="77"/>
        <v>0.53589811069095006</v>
      </c>
    </row>
    <row r="695" spans="1:13" hidden="1" x14ac:dyDescent="0.35">
      <c r="A695" t="s">
        <v>1583</v>
      </c>
      <c r="B695" s="6" t="s">
        <v>4</v>
      </c>
      <c r="C695" s="6" t="s">
        <v>843</v>
      </c>
      <c r="D695" s="7">
        <v>6446720</v>
      </c>
      <c r="E695">
        <f t="shared" si="72"/>
        <v>6</v>
      </c>
      <c r="F695">
        <f t="shared" si="73"/>
        <v>2</v>
      </c>
      <c r="G695" t="s">
        <v>1536</v>
      </c>
      <c r="H695" t="str">
        <f t="shared" si="74"/>
        <v>Försvar och samhällets krisberedskap</v>
      </c>
      <c r="I695" t="str">
        <f t="shared" si="75"/>
        <v>2 Samhällets krisberedskap</v>
      </c>
      <c r="K695" t="str">
        <f t="shared" si="76"/>
        <v>Samhällets krisberedskap</v>
      </c>
      <c r="L695">
        <f t="shared" si="78"/>
        <v>611.15990237701942</v>
      </c>
      <c r="M695">
        <f t="shared" si="77"/>
        <v>50.929991864751621</v>
      </c>
    </row>
    <row r="696" spans="1:13" hidden="1" x14ac:dyDescent="0.35">
      <c r="A696" t="s">
        <v>1583</v>
      </c>
      <c r="B696" s="8" t="s">
        <v>4</v>
      </c>
      <c r="C696" s="8" t="s">
        <v>844</v>
      </c>
      <c r="D696" s="9">
        <v>1800217</v>
      </c>
      <c r="E696">
        <f t="shared" si="72"/>
        <v>6</v>
      </c>
      <c r="F696">
        <f t="shared" si="73"/>
        <v>1</v>
      </c>
      <c r="H696" t="str">
        <f t="shared" si="74"/>
        <v>Försvar och samhällets krisberedskap</v>
      </c>
      <c r="I696" t="str">
        <f t="shared" si="75"/>
        <v>2 Samhällets krisberedskap</v>
      </c>
      <c r="K696" t="str">
        <f t="shared" si="76"/>
        <v>Kustbevakningen</v>
      </c>
      <c r="L696">
        <f t="shared" si="78"/>
        <v>170.66360040104902</v>
      </c>
      <c r="M696">
        <f t="shared" si="77"/>
        <v>14.221966700087419</v>
      </c>
    </row>
    <row r="697" spans="1:13" hidden="1" x14ac:dyDescent="0.35">
      <c r="A697" t="s">
        <v>1583</v>
      </c>
      <c r="B697" s="8" t="s">
        <v>4</v>
      </c>
      <c r="C697" s="8" t="s">
        <v>845</v>
      </c>
      <c r="D697" s="9">
        <v>506850</v>
      </c>
      <c r="E697">
        <f t="shared" si="72"/>
        <v>6</v>
      </c>
      <c r="F697">
        <f t="shared" si="73"/>
        <v>2</v>
      </c>
      <c r="H697" t="str">
        <f t="shared" si="74"/>
        <v>Försvar och samhällets krisberedskap</v>
      </c>
      <c r="I697" t="str">
        <f t="shared" si="75"/>
        <v>2 Samhällets krisberedskap</v>
      </c>
      <c r="K697" t="str">
        <f t="shared" si="76"/>
        <v>Förebyggande åtgärder mot jordskred och andra naturolyckor</v>
      </c>
      <c r="L697">
        <f t="shared" si="78"/>
        <v>48.050232757090782</v>
      </c>
      <c r="M697">
        <f t="shared" si="77"/>
        <v>4.0041860630908985</v>
      </c>
    </row>
    <row r="698" spans="1:13" hidden="1" x14ac:dyDescent="0.35">
      <c r="A698" t="s">
        <v>1583</v>
      </c>
      <c r="B698" s="8" t="s">
        <v>4</v>
      </c>
      <c r="C698" s="8" t="s">
        <v>846</v>
      </c>
      <c r="D698" s="9">
        <v>27580</v>
      </c>
      <c r="E698">
        <f t="shared" si="72"/>
        <v>6</v>
      </c>
      <c r="F698">
        <f t="shared" si="73"/>
        <v>3</v>
      </c>
      <c r="H698" t="str">
        <f t="shared" si="74"/>
        <v>Försvar och samhällets krisberedskap</v>
      </c>
      <c r="I698" t="str">
        <f t="shared" si="75"/>
        <v>2 Samhällets krisberedskap</v>
      </c>
      <c r="K698" t="str">
        <f t="shared" si="76"/>
        <v>Ersättning för räddningstjänst m.m.</v>
      </c>
      <c r="L698">
        <f t="shared" si="78"/>
        <v>2.6146304023686766</v>
      </c>
      <c r="M698">
        <f t="shared" si="77"/>
        <v>0.21788586686405639</v>
      </c>
    </row>
    <row r="699" spans="1:13" hidden="1" x14ac:dyDescent="0.35">
      <c r="A699" t="s">
        <v>1583</v>
      </c>
      <c r="B699" s="8" t="s">
        <v>4</v>
      </c>
      <c r="C699" s="8" t="s">
        <v>847</v>
      </c>
      <c r="D699" s="9">
        <v>1734608</v>
      </c>
      <c r="E699">
        <f t="shared" si="72"/>
        <v>6</v>
      </c>
      <c r="F699">
        <f t="shared" si="73"/>
        <v>4</v>
      </c>
      <c r="H699" t="str">
        <f t="shared" si="74"/>
        <v>Försvar och samhällets krisberedskap</v>
      </c>
      <c r="I699" t="str">
        <f t="shared" si="75"/>
        <v>2 Samhällets krisberedskap</v>
      </c>
      <c r="K699" t="str">
        <f t="shared" si="76"/>
        <v>Krisberedskap</v>
      </c>
      <c r="L699">
        <f t="shared" si="78"/>
        <v>164.44375681624095</v>
      </c>
      <c r="M699">
        <f t="shared" si="77"/>
        <v>13.703646401353412</v>
      </c>
    </row>
    <row r="700" spans="1:13" hidden="1" x14ac:dyDescent="0.35">
      <c r="A700" t="s">
        <v>1583</v>
      </c>
      <c r="B700" s="8" t="s">
        <v>4</v>
      </c>
      <c r="C700" s="8" t="s">
        <v>848</v>
      </c>
      <c r="D700" s="9">
        <v>426671</v>
      </c>
      <c r="E700">
        <f t="shared" si="72"/>
        <v>6</v>
      </c>
      <c r="F700">
        <f t="shared" si="73"/>
        <v>5</v>
      </c>
      <c r="H700" t="str">
        <f t="shared" si="74"/>
        <v>Försvar och samhällets krisberedskap</v>
      </c>
      <c r="I700" t="str">
        <f t="shared" si="75"/>
        <v>2 Samhällets krisberedskap</v>
      </c>
      <c r="K700" t="str">
        <f t="shared" si="76"/>
        <v>Ersättning till SOS Alarm Sverige AB för alarmeringstjänst enligt avtal</v>
      </c>
      <c r="L700">
        <f t="shared" si="78"/>
        <v>40.449128658776125</v>
      </c>
      <c r="M700">
        <f t="shared" si="77"/>
        <v>3.3707607215646771</v>
      </c>
    </row>
    <row r="701" spans="1:13" hidden="1" x14ac:dyDescent="0.35">
      <c r="A701" t="s">
        <v>1583</v>
      </c>
      <c r="B701" s="8" t="s">
        <v>4</v>
      </c>
      <c r="C701" s="8" t="s">
        <v>849</v>
      </c>
      <c r="D701" s="9">
        <v>1714914</v>
      </c>
      <c r="E701">
        <f t="shared" si="72"/>
        <v>6</v>
      </c>
      <c r="F701">
        <f t="shared" si="73"/>
        <v>6</v>
      </c>
      <c r="H701" t="str">
        <f t="shared" si="74"/>
        <v>Försvar och samhällets krisberedskap</v>
      </c>
      <c r="I701" t="str">
        <f t="shared" si="75"/>
        <v>2 Samhällets krisberedskap</v>
      </c>
      <c r="K701" t="str">
        <f t="shared" si="76"/>
        <v>Myndigheten för samhällsskydd och beredskap</v>
      </c>
      <c r="L701">
        <f t="shared" si="78"/>
        <v>162.57673248178668</v>
      </c>
      <c r="M701">
        <f t="shared" si="77"/>
        <v>13.548061040148889</v>
      </c>
    </row>
    <row r="702" spans="1:13" hidden="1" x14ac:dyDescent="0.35">
      <c r="A702" t="s">
        <v>1583</v>
      </c>
      <c r="B702" s="8" t="s">
        <v>4</v>
      </c>
      <c r="C702" s="8" t="s">
        <v>850</v>
      </c>
      <c r="D702" s="9">
        <v>51378</v>
      </c>
      <c r="E702">
        <f t="shared" si="72"/>
        <v>6</v>
      </c>
      <c r="F702">
        <f t="shared" si="73"/>
        <v>7</v>
      </c>
      <c r="H702" t="str">
        <f t="shared" si="74"/>
        <v>Försvar och samhällets krisberedskap</v>
      </c>
      <c r="I702" t="str">
        <f t="shared" si="75"/>
        <v>2 Samhällets krisberedskap</v>
      </c>
      <c r="K702" t="str">
        <f t="shared" si="76"/>
        <v>Statens haverikommission</v>
      </c>
      <c r="L702">
        <f t="shared" si="78"/>
        <v>4.8707208416569205</v>
      </c>
      <c r="M702">
        <f t="shared" si="77"/>
        <v>0.40589340347141006</v>
      </c>
    </row>
    <row r="703" spans="1:13" hidden="1" x14ac:dyDescent="0.35">
      <c r="A703" t="s">
        <v>1583</v>
      </c>
      <c r="B703" s="8" t="s">
        <v>4</v>
      </c>
      <c r="C703" s="8" t="s">
        <v>851</v>
      </c>
      <c r="D703" s="9">
        <v>148703</v>
      </c>
      <c r="E703">
        <f t="shared" si="72"/>
        <v>6</v>
      </c>
      <c r="F703">
        <f t="shared" si="73"/>
        <v>8</v>
      </c>
      <c r="H703" t="str">
        <f t="shared" si="74"/>
        <v>Försvar och samhällets krisberedskap</v>
      </c>
      <c r="I703" t="str">
        <f t="shared" si="75"/>
        <v>2 Samhällets krisberedskap</v>
      </c>
      <c r="K703" t="str">
        <f t="shared" si="76"/>
        <v>Myndigheten för psykologiskt försvar</v>
      </c>
      <c r="L703">
        <f t="shared" si="78"/>
        <v>14.097294587506502</v>
      </c>
      <c r="M703">
        <f t="shared" si="77"/>
        <v>1.1747745489588752</v>
      </c>
    </row>
    <row r="704" spans="1:13" hidden="1" x14ac:dyDescent="0.35">
      <c r="A704" t="s">
        <v>1583</v>
      </c>
      <c r="B704" s="8" t="s">
        <v>4</v>
      </c>
      <c r="C704" s="8" t="s">
        <v>852</v>
      </c>
      <c r="D704" s="9">
        <v>35799</v>
      </c>
      <c r="E704">
        <f t="shared" si="72"/>
        <v>6</v>
      </c>
      <c r="F704">
        <f t="shared" si="73"/>
        <v>9</v>
      </c>
      <c r="H704" t="str">
        <f t="shared" si="74"/>
        <v>Försvar och samhällets krisberedskap</v>
      </c>
      <c r="I704" t="str">
        <f t="shared" si="75"/>
        <v>2 Samhällets krisberedskap</v>
      </c>
      <c r="K704" t="str">
        <f t="shared" si="76"/>
        <v>Rakel Generation 2</v>
      </c>
      <c r="L704">
        <f t="shared" si="78"/>
        <v>3.3938054305437366</v>
      </c>
      <c r="M704">
        <f t="shared" si="77"/>
        <v>0.28281711921197805</v>
      </c>
    </row>
    <row r="705" spans="1:13" hidden="1" x14ac:dyDescent="0.35">
      <c r="A705" t="s">
        <v>1583</v>
      </c>
      <c r="B705" s="6" t="s">
        <v>4</v>
      </c>
      <c r="C705" s="6" t="s">
        <v>853</v>
      </c>
      <c r="D705" s="7">
        <v>517699</v>
      </c>
      <c r="E705">
        <f t="shared" si="72"/>
        <v>6</v>
      </c>
      <c r="F705">
        <f t="shared" si="73"/>
        <v>3</v>
      </c>
      <c r="G705" t="s">
        <v>1536</v>
      </c>
      <c r="H705" t="str">
        <f t="shared" si="74"/>
        <v>Försvar och samhällets krisberedskap</v>
      </c>
      <c r="I705" t="str">
        <f t="shared" si="75"/>
        <v>3 Strålsäkerhet</v>
      </c>
      <c r="K705" t="str">
        <f t="shared" si="76"/>
        <v>Strålsäkerhet</v>
      </c>
      <c r="L705">
        <f t="shared" si="78"/>
        <v>49.078736210147262</v>
      </c>
      <c r="M705">
        <f t="shared" si="77"/>
        <v>4.0898946841789385</v>
      </c>
    </row>
    <row r="706" spans="1:13" hidden="1" x14ac:dyDescent="0.35">
      <c r="A706" t="s">
        <v>1583</v>
      </c>
      <c r="B706" s="8" t="s">
        <v>4</v>
      </c>
      <c r="C706" s="8" t="s">
        <v>854</v>
      </c>
      <c r="D706" s="9">
        <v>517699</v>
      </c>
      <c r="E706">
        <f t="shared" si="72"/>
        <v>6</v>
      </c>
      <c r="F706">
        <f t="shared" si="73"/>
        <v>1</v>
      </c>
      <c r="H706" t="str">
        <f t="shared" si="74"/>
        <v>Försvar och samhällets krisberedskap</v>
      </c>
      <c r="I706" t="str">
        <f t="shared" si="75"/>
        <v>3 Strålsäkerhet</v>
      </c>
      <c r="K706" t="str">
        <f t="shared" si="76"/>
        <v>Strålsäkerhetsmyndigheten</v>
      </c>
      <c r="L706">
        <f t="shared" si="78"/>
        <v>49.078736210147262</v>
      </c>
      <c r="M706">
        <f t="shared" si="77"/>
        <v>4.0898946841789385</v>
      </c>
    </row>
    <row r="707" spans="1:13" hidden="1" x14ac:dyDescent="0.35">
      <c r="A707" t="s">
        <v>1583</v>
      </c>
      <c r="B707" s="6">
        <v>7</v>
      </c>
      <c r="C707" s="6" t="s">
        <v>855</v>
      </c>
      <c r="D707" s="7">
        <v>48630129</v>
      </c>
      <c r="E707">
        <f t="shared" si="72"/>
        <v>7</v>
      </c>
      <c r="F707" t="str">
        <f t="shared" si="73"/>
        <v/>
      </c>
      <c r="G707" t="s">
        <v>1536</v>
      </c>
      <c r="H707" t="str">
        <f t="shared" si="74"/>
        <v>Internationellt bistånd</v>
      </c>
      <c r="I707" t="str">
        <f t="shared" si="75"/>
        <v/>
      </c>
      <c r="K707" t="str">
        <f t="shared" si="76"/>
        <v>bistånd</v>
      </c>
      <c r="L707">
        <f t="shared" si="78"/>
        <v>4610.218047661735</v>
      </c>
      <c r="M707">
        <f t="shared" si="77"/>
        <v>384.18483730514458</v>
      </c>
    </row>
    <row r="708" spans="1:13" hidden="1" x14ac:dyDescent="0.35">
      <c r="A708" t="s">
        <v>1583</v>
      </c>
      <c r="B708" s="6" t="s">
        <v>4</v>
      </c>
      <c r="C708" s="6" t="s">
        <v>856</v>
      </c>
      <c r="D708" s="7">
        <v>48630129</v>
      </c>
      <c r="E708">
        <f t="shared" si="72"/>
        <v>7</v>
      </c>
      <c r="F708">
        <f t="shared" si="73"/>
        <v>1</v>
      </c>
      <c r="G708" t="s">
        <v>1536</v>
      </c>
      <c r="H708" t="str">
        <f t="shared" si="74"/>
        <v>Internationellt bistånd</v>
      </c>
      <c r="I708" t="str">
        <f t="shared" si="75"/>
        <v>1 Internationellt utvecklingssamarbete</v>
      </c>
      <c r="K708" t="str">
        <f t="shared" si="76"/>
        <v>Internationellt utvecklingssamarbete</v>
      </c>
      <c r="L708">
        <f t="shared" si="78"/>
        <v>4610.218047661735</v>
      </c>
      <c r="M708">
        <f t="shared" si="77"/>
        <v>384.18483730514458</v>
      </c>
    </row>
    <row r="709" spans="1:13" hidden="1" x14ac:dyDescent="0.35">
      <c r="A709" t="s">
        <v>1583</v>
      </c>
      <c r="B709" s="8" t="s">
        <v>4</v>
      </c>
      <c r="C709" s="8" t="s">
        <v>857</v>
      </c>
      <c r="D709" s="9">
        <v>46639119</v>
      </c>
      <c r="E709">
        <f t="shared" si="72"/>
        <v>7</v>
      </c>
      <c r="F709">
        <f t="shared" si="73"/>
        <v>1</v>
      </c>
      <c r="H709" t="str">
        <f t="shared" si="74"/>
        <v>Internationellt bistånd</v>
      </c>
      <c r="I709" t="str">
        <f t="shared" si="75"/>
        <v>1 Internationellt utvecklingssamarbete</v>
      </c>
      <c r="K709" t="str">
        <f t="shared" si="76"/>
        <v>Biståndsverksamhet</v>
      </c>
      <c r="L709">
        <f t="shared" si="78"/>
        <v>4421.4669498582516</v>
      </c>
      <c r="M709">
        <f t="shared" si="77"/>
        <v>368.45557915485432</v>
      </c>
    </row>
    <row r="710" spans="1:13" hidden="1" x14ac:dyDescent="0.35">
      <c r="A710" t="s">
        <v>1583</v>
      </c>
      <c r="B710" s="8" t="s">
        <v>4</v>
      </c>
      <c r="C710" s="8" t="s">
        <v>858</v>
      </c>
      <c r="D710" s="9">
        <v>1690200</v>
      </c>
      <c r="E710">
        <f t="shared" si="72"/>
        <v>7</v>
      </c>
      <c r="F710">
        <f t="shared" si="73"/>
        <v>2</v>
      </c>
      <c r="H710" t="str">
        <f t="shared" si="74"/>
        <v>Internationellt bistånd</v>
      </c>
      <c r="I710" t="str">
        <f t="shared" si="75"/>
        <v>1 Internationellt utvecklingssamarbete</v>
      </c>
      <c r="K710" t="str">
        <f t="shared" si="76"/>
        <v>Styrelsen för internationellt utvecklingssamarbete (Sida)</v>
      </c>
      <c r="L710">
        <f t="shared" si="78"/>
        <v>160.23380370136104</v>
      </c>
      <c r="M710">
        <f t="shared" si="77"/>
        <v>13.35281697511342</v>
      </c>
    </row>
    <row r="711" spans="1:13" hidden="1" x14ac:dyDescent="0.35">
      <c r="A711" t="s">
        <v>1583</v>
      </c>
      <c r="B711" s="8" t="s">
        <v>4</v>
      </c>
      <c r="C711" s="8" t="s">
        <v>859</v>
      </c>
      <c r="D711" s="9">
        <v>17320</v>
      </c>
      <c r="E711">
        <f t="shared" si="72"/>
        <v>7</v>
      </c>
      <c r="F711">
        <f t="shared" si="73"/>
        <v>3</v>
      </c>
      <c r="H711" t="str">
        <f t="shared" si="74"/>
        <v>Internationellt bistånd</v>
      </c>
      <c r="I711" t="str">
        <f t="shared" si="75"/>
        <v>1 Internationellt utvecklingssamarbete</v>
      </c>
      <c r="K711" t="str">
        <f t="shared" si="76"/>
        <v>Nordiska Afrikainstitutet</v>
      </c>
      <c r="L711">
        <f t="shared" si="78"/>
        <v>1.6419651402837374</v>
      </c>
      <c r="M711">
        <f t="shared" si="77"/>
        <v>0.13683042835697812</v>
      </c>
    </row>
    <row r="712" spans="1:13" hidden="1" x14ac:dyDescent="0.35">
      <c r="A712" t="s">
        <v>1583</v>
      </c>
      <c r="B712" s="8" t="s">
        <v>4</v>
      </c>
      <c r="C712" s="8" t="s">
        <v>860</v>
      </c>
      <c r="D712" s="9">
        <v>210633</v>
      </c>
      <c r="E712">
        <f t="shared" si="72"/>
        <v>7</v>
      </c>
      <c r="F712">
        <f t="shared" si="73"/>
        <v>4</v>
      </c>
      <c r="H712" t="str">
        <f t="shared" si="74"/>
        <v>Internationellt bistånd</v>
      </c>
      <c r="I712" t="str">
        <f t="shared" si="75"/>
        <v>1 Internationellt utvecklingssamarbete</v>
      </c>
      <c r="K712" t="str">
        <f t="shared" si="76"/>
        <v>Folke Bernadotteakademin</v>
      </c>
      <c r="L712">
        <f t="shared" si="78"/>
        <v>19.968362782527972</v>
      </c>
      <c r="M712">
        <f t="shared" si="77"/>
        <v>1.664030231877331</v>
      </c>
    </row>
    <row r="713" spans="1:13" hidden="1" x14ac:dyDescent="0.35">
      <c r="A713" t="s">
        <v>1583</v>
      </c>
      <c r="B713" s="8" t="s">
        <v>4</v>
      </c>
      <c r="C713" s="8" t="s">
        <v>861</v>
      </c>
      <c r="D713" s="9">
        <v>50000</v>
      </c>
      <c r="E713">
        <f t="shared" si="72"/>
        <v>7</v>
      </c>
      <c r="F713">
        <f t="shared" si="73"/>
        <v>5</v>
      </c>
      <c r="H713" t="str">
        <f t="shared" si="74"/>
        <v>Internationellt bistånd</v>
      </c>
      <c r="I713" t="str">
        <f t="shared" si="75"/>
        <v>1 Internationellt utvecklingssamarbete</v>
      </c>
      <c r="K713" t="str">
        <f t="shared" si="76"/>
        <v>Riksrevisionen: Internationellt utvecklingssamarbete</v>
      </c>
      <c r="L713">
        <f t="shared" si="78"/>
        <v>4.7400841232209512</v>
      </c>
      <c r="M713">
        <f t="shared" si="77"/>
        <v>0.39500701026841262</v>
      </c>
    </row>
    <row r="714" spans="1:13" hidden="1" x14ac:dyDescent="0.35">
      <c r="A714" t="s">
        <v>1583</v>
      </c>
      <c r="B714" s="8" t="s">
        <v>4</v>
      </c>
      <c r="C714" s="8" t="s">
        <v>862</v>
      </c>
      <c r="D714" s="9">
        <v>22857</v>
      </c>
      <c r="E714">
        <f t="shared" si="72"/>
        <v>7</v>
      </c>
      <c r="F714">
        <f t="shared" si="73"/>
        <v>6</v>
      </c>
      <c r="H714" t="str">
        <f t="shared" si="74"/>
        <v>Internationellt bistånd</v>
      </c>
      <c r="I714" t="str">
        <f t="shared" si="75"/>
        <v>1 Internationellt utvecklingssamarbete</v>
      </c>
      <c r="K714" t="str">
        <f t="shared" si="76"/>
        <v>Utvärdering av internationellt bistånd</v>
      </c>
      <c r="L714">
        <f t="shared" si="78"/>
        <v>2.1668820560892255</v>
      </c>
      <c r="M714">
        <f t="shared" si="77"/>
        <v>0.18057350467410213</v>
      </c>
    </row>
    <row r="715" spans="1:13" hidden="1" x14ac:dyDescent="0.35">
      <c r="A715" t="s">
        <v>1583</v>
      </c>
      <c r="B715" s="6">
        <v>8</v>
      </c>
      <c r="C715" s="6" t="s">
        <v>863</v>
      </c>
      <c r="D715" s="7">
        <v>13808274</v>
      </c>
      <c r="E715">
        <f t="shared" ref="E715:E778" si="79">IF(B715="",E714,B715)</f>
        <v>8</v>
      </c>
      <c r="F715" t="str">
        <f t="shared" ref="F715:F778" si="80">IFERROR(LEFT(C715,FIND(" ",C715)-1)*1,"")</f>
        <v/>
      </c>
      <c r="G715" t="s">
        <v>1536</v>
      </c>
      <c r="H715" t="str">
        <f t="shared" ref="H715:H778" si="81">IF(B715="",H714,C715)</f>
        <v>Migration</v>
      </c>
      <c r="I715" t="str">
        <f t="shared" ref="I715:I778" si="82">IF(B715="",IF(G715="Sum",C715,IF(I714="",H715,I714)),"")</f>
        <v/>
      </c>
      <c r="K715" t="str">
        <f t="shared" ref="K715:K778" si="83">IFERROR(RIGHT(C715,LEN(C715)-FIND(" ",C715)),"")</f>
        <v/>
      </c>
      <c r="L715">
        <f t="shared" si="78"/>
        <v>1309.047607129693</v>
      </c>
      <c r="M715">
        <f t="shared" ref="M715:M778" si="84">L715/12</f>
        <v>109.08730059414108</v>
      </c>
    </row>
    <row r="716" spans="1:13" hidden="1" x14ac:dyDescent="0.35">
      <c r="A716" t="s">
        <v>1583</v>
      </c>
      <c r="B716" s="8" t="s">
        <v>4</v>
      </c>
      <c r="C716" s="8" t="s">
        <v>864</v>
      </c>
      <c r="D716" s="9">
        <v>4734916</v>
      </c>
      <c r="E716">
        <f t="shared" si="79"/>
        <v>8</v>
      </c>
      <c r="F716">
        <f t="shared" si="80"/>
        <v>1</v>
      </c>
      <c r="H716" t="str">
        <f t="shared" si="81"/>
        <v>Migration</v>
      </c>
      <c r="I716" t="str">
        <f t="shared" si="82"/>
        <v>Migration</v>
      </c>
      <c r="K716" t="str">
        <f t="shared" si="83"/>
        <v>Migrationsverket</v>
      </c>
      <c r="L716">
        <f t="shared" si="78"/>
        <v>448.87800312769707</v>
      </c>
      <c r="M716">
        <f t="shared" si="84"/>
        <v>37.406500260641423</v>
      </c>
    </row>
    <row r="717" spans="1:13" hidden="1" x14ac:dyDescent="0.35">
      <c r="A717" t="s">
        <v>1583</v>
      </c>
      <c r="B717" s="8" t="s">
        <v>4</v>
      </c>
      <c r="C717" s="8" t="s">
        <v>865</v>
      </c>
      <c r="D717" s="9">
        <v>6892000</v>
      </c>
      <c r="E717">
        <f t="shared" si="79"/>
        <v>8</v>
      </c>
      <c r="F717">
        <f t="shared" si="80"/>
        <v>2</v>
      </c>
      <c r="H717" t="str">
        <f t="shared" si="81"/>
        <v>Migration</v>
      </c>
      <c r="I717" t="str">
        <f t="shared" si="82"/>
        <v>Migration</v>
      </c>
      <c r="K717" t="str">
        <f t="shared" si="83"/>
        <v>Ersättningar och bostadskostnader</v>
      </c>
      <c r="L717">
        <f t="shared" ref="L717:L780" si="85">D717/IF(A717=$K$3,$L$3,$L$4)</f>
        <v>653.37319554477585</v>
      </c>
      <c r="M717">
        <f t="shared" si="84"/>
        <v>54.44776629539799</v>
      </c>
    </row>
    <row r="718" spans="1:13" hidden="1" x14ac:dyDescent="0.35">
      <c r="A718" t="s">
        <v>1583</v>
      </c>
      <c r="B718" s="8" t="s">
        <v>4</v>
      </c>
      <c r="C718" s="8" t="s">
        <v>866</v>
      </c>
      <c r="D718" s="9">
        <v>151013</v>
      </c>
      <c r="E718">
        <f t="shared" si="79"/>
        <v>8</v>
      </c>
      <c r="F718">
        <f t="shared" si="80"/>
        <v>3</v>
      </c>
      <c r="H718" t="str">
        <f t="shared" si="81"/>
        <v>Migration</v>
      </c>
      <c r="I718" t="str">
        <f t="shared" si="82"/>
        <v>Migration</v>
      </c>
      <c r="K718" t="str">
        <f t="shared" si="83"/>
        <v>Migrationspolitiska åtgärder</v>
      </c>
      <c r="L718">
        <f t="shared" si="85"/>
        <v>14.316286473999309</v>
      </c>
      <c r="M718">
        <f t="shared" si="84"/>
        <v>1.1930238728332758</v>
      </c>
    </row>
    <row r="719" spans="1:13" hidden="1" x14ac:dyDescent="0.35">
      <c r="A719" t="s">
        <v>1583</v>
      </c>
      <c r="B719" s="8" t="s">
        <v>4</v>
      </c>
      <c r="C719" s="8" t="s">
        <v>867</v>
      </c>
      <c r="D719" s="9">
        <v>839291</v>
      </c>
      <c r="E719">
        <f t="shared" si="79"/>
        <v>8</v>
      </c>
      <c r="F719">
        <f t="shared" si="80"/>
        <v>4</v>
      </c>
      <c r="H719" t="str">
        <f t="shared" si="81"/>
        <v>Migration</v>
      </c>
      <c r="I719" t="str">
        <f t="shared" si="82"/>
        <v>Migration</v>
      </c>
      <c r="K719" t="str">
        <f t="shared" si="83"/>
        <v>Domstolsprövning i utlänningsmål</v>
      </c>
      <c r="L719">
        <f t="shared" si="85"/>
        <v>79.566198877244702</v>
      </c>
      <c r="M719">
        <f t="shared" si="84"/>
        <v>6.6305165731037254</v>
      </c>
    </row>
    <row r="720" spans="1:13" hidden="1" x14ac:dyDescent="0.35">
      <c r="A720" t="s">
        <v>1583</v>
      </c>
      <c r="B720" s="8" t="s">
        <v>4</v>
      </c>
      <c r="C720" s="8" t="s">
        <v>868</v>
      </c>
      <c r="D720" s="9">
        <v>200800</v>
      </c>
      <c r="E720">
        <f t="shared" si="79"/>
        <v>8</v>
      </c>
      <c r="F720">
        <f t="shared" si="80"/>
        <v>5</v>
      </c>
      <c r="H720" t="str">
        <f t="shared" si="81"/>
        <v>Migration</v>
      </c>
      <c r="I720" t="str">
        <f t="shared" si="82"/>
        <v>Migration</v>
      </c>
      <c r="K720" t="str">
        <f t="shared" si="83"/>
        <v>Rättsliga biträden m.m. vid domstolsprövning i utlänningsmål</v>
      </c>
      <c r="L720">
        <f t="shared" si="85"/>
        <v>19.036177838855341</v>
      </c>
      <c r="M720">
        <f t="shared" si="84"/>
        <v>1.5863481532379451</v>
      </c>
    </row>
    <row r="721" spans="1:13" hidden="1" x14ac:dyDescent="0.35">
      <c r="A721" t="s">
        <v>1583</v>
      </c>
      <c r="B721" s="8" t="s">
        <v>4</v>
      </c>
      <c r="C721" s="8" t="s">
        <v>869</v>
      </c>
      <c r="D721" s="9">
        <v>264602</v>
      </c>
      <c r="E721">
        <f t="shared" si="79"/>
        <v>8</v>
      </c>
      <c r="F721">
        <f t="shared" si="80"/>
        <v>6</v>
      </c>
      <c r="H721" t="str">
        <f t="shared" si="81"/>
        <v>Migration</v>
      </c>
      <c r="I721" t="str">
        <f t="shared" si="82"/>
        <v>Migration</v>
      </c>
      <c r="K721" t="str">
        <f t="shared" si="83"/>
        <v>Offentligt biträde i utlänningsärenden</v>
      </c>
      <c r="L721">
        <f t="shared" si="85"/>
        <v>25.084714783450202</v>
      </c>
      <c r="M721">
        <f t="shared" si="84"/>
        <v>2.0903928986208502</v>
      </c>
    </row>
    <row r="722" spans="1:13" hidden="1" x14ac:dyDescent="0.35">
      <c r="A722" t="s">
        <v>1583</v>
      </c>
      <c r="B722" s="8" t="s">
        <v>4</v>
      </c>
      <c r="C722" s="8" t="s">
        <v>870</v>
      </c>
      <c r="D722" s="9">
        <v>325202</v>
      </c>
      <c r="E722">
        <f t="shared" si="79"/>
        <v>8</v>
      </c>
      <c r="F722">
        <f t="shared" si="80"/>
        <v>7</v>
      </c>
      <c r="H722" t="str">
        <f t="shared" si="81"/>
        <v>Migration</v>
      </c>
      <c r="I722" t="str">
        <f t="shared" si="82"/>
        <v>Migration</v>
      </c>
      <c r="K722" t="str">
        <f t="shared" si="83"/>
        <v>Utresor för avvisade och utvisade</v>
      </c>
      <c r="L722">
        <f t="shared" si="85"/>
        <v>30.829696740793995</v>
      </c>
      <c r="M722">
        <f t="shared" si="84"/>
        <v>2.5691413950661661</v>
      </c>
    </row>
    <row r="723" spans="1:13" hidden="1" x14ac:dyDescent="0.35">
      <c r="A723" t="s">
        <v>1583</v>
      </c>
      <c r="B723" s="8" t="s">
        <v>4</v>
      </c>
      <c r="C723" s="8" t="s">
        <v>871</v>
      </c>
      <c r="D723" s="9">
        <v>400450</v>
      </c>
      <c r="E723">
        <f t="shared" si="79"/>
        <v>8</v>
      </c>
      <c r="F723">
        <f t="shared" si="80"/>
        <v>8</v>
      </c>
      <c r="H723" t="str">
        <f t="shared" si="81"/>
        <v>Migration</v>
      </c>
      <c r="I723" t="str">
        <f t="shared" si="82"/>
        <v>Migration</v>
      </c>
      <c r="K723" t="str">
        <f t="shared" si="83"/>
        <v>Från EU-budgeten finansierade insatser för asylsökande och flyktingar</v>
      </c>
      <c r="L723">
        <f t="shared" si="85"/>
        <v>37.9633337428766</v>
      </c>
      <c r="M723">
        <f t="shared" si="84"/>
        <v>3.1636111452397166</v>
      </c>
    </row>
    <row r="724" spans="1:13" hidden="1" x14ac:dyDescent="0.35">
      <c r="A724" t="s">
        <v>1583</v>
      </c>
      <c r="B724" s="6">
        <v>9</v>
      </c>
      <c r="C724" s="6" t="s">
        <v>47</v>
      </c>
      <c r="D724" s="7">
        <v>110258264</v>
      </c>
      <c r="E724">
        <f t="shared" si="79"/>
        <v>9</v>
      </c>
      <c r="F724" t="str">
        <f t="shared" si="80"/>
        <v/>
      </c>
      <c r="G724" t="s">
        <v>1536</v>
      </c>
      <c r="H724" t="str">
        <f t="shared" si="81"/>
        <v>Hälsovård, sjukvård och social omsorg</v>
      </c>
      <c r="I724" t="str">
        <f t="shared" si="82"/>
        <v/>
      </c>
      <c r="K724" t="str">
        <f t="shared" si="83"/>
        <v>sjukvård och social omsorg</v>
      </c>
      <c r="L724">
        <f t="shared" si="85"/>
        <v>10452.668932806084</v>
      </c>
      <c r="M724">
        <f t="shared" si="84"/>
        <v>871.05574440050702</v>
      </c>
    </row>
    <row r="725" spans="1:13" hidden="1" x14ac:dyDescent="0.35">
      <c r="A725" t="s">
        <v>1583</v>
      </c>
      <c r="B725" s="6" t="s">
        <v>4</v>
      </c>
      <c r="C725" s="6" t="s">
        <v>872</v>
      </c>
      <c r="D725" s="7">
        <v>66935522</v>
      </c>
      <c r="E725">
        <f t="shared" si="79"/>
        <v>9</v>
      </c>
      <c r="F725">
        <f t="shared" si="80"/>
        <v>1</v>
      </c>
      <c r="G725" t="s">
        <v>1536</v>
      </c>
      <c r="H725" t="str">
        <f t="shared" si="81"/>
        <v>Hälsovård, sjukvård och social omsorg</v>
      </c>
      <c r="I725" t="str">
        <f t="shared" si="82"/>
        <v>1 Hälso- och sjukvårdspolitik</v>
      </c>
      <c r="K725" t="str">
        <f t="shared" si="83"/>
        <v>Hälso- och sjukvårdspolitik</v>
      </c>
      <c r="L725">
        <f t="shared" si="85"/>
        <v>6345.6001022341334</v>
      </c>
      <c r="M725">
        <f t="shared" si="84"/>
        <v>528.80000851951115</v>
      </c>
    </row>
    <row r="726" spans="1:13" hidden="1" x14ac:dyDescent="0.35">
      <c r="A726" t="s">
        <v>1583</v>
      </c>
      <c r="B726" s="8" t="s">
        <v>4</v>
      </c>
      <c r="C726" s="8" t="s">
        <v>873</v>
      </c>
      <c r="D726" s="9">
        <v>825880</v>
      </c>
      <c r="E726">
        <f t="shared" si="79"/>
        <v>9</v>
      </c>
      <c r="F726">
        <f t="shared" si="80"/>
        <v>1</v>
      </c>
      <c r="H726" t="str">
        <f t="shared" si="81"/>
        <v>Hälsovård, sjukvård och social omsorg</v>
      </c>
      <c r="I726" t="str">
        <f t="shared" si="82"/>
        <v>1 Hälso- och sjukvårdspolitik</v>
      </c>
      <c r="K726" t="str">
        <f t="shared" si="83"/>
        <v>Socialstyrelsen</v>
      </c>
      <c r="L726">
        <f t="shared" si="85"/>
        <v>78.294813513714388</v>
      </c>
      <c r="M726">
        <f t="shared" si="84"/>
        <v>6.524567792809532</v>
      </c>
    </row>
    <row r="727" spans="1:13" hidden="1" x14ac:dyDescent="0.35">
      <c r="A727" t="s">
        <v>1583</v>
      </c>
      <c r="B727" s="8" t="s">
        <v>4</v>
      </c>
      <c r="C727" s="8" t="s">
        <v>874</v>
      </c>
      <c r="D727" s="9">
        <v>94223</v>
      </c>
      <c r="E727">
        <f t="shared" si="79"/>
        <v>9</v>
      </c>
      <c r="F727">
        <f t="shared" si="80"/>
        <v>2</v>
      </c>
      <c r="H727" t="str">
        <f t="shared" si="81"/>
        <v>Hälsovård, sjukvård och social omsorg</v>
      </c>
      <c r="I727" t="str">
        <f t="shared" si="82"/>
        <v>1 Hälso- och sjukvårdspolitik</v>
      </c>
      <c r="K727" t="str">
        <f t="shared" si="83"/>
        <v>Statens beredning för medicinsk och social utvärdering</v>
      </c>
      <c r="L727">
        <f t="shared" si="85"/>
        <v>8.9324989268449535</v>
      </c>
      <c r="M727">
        <f t="shared" si="84"/>
        <v>0.74437491057041283</v>
      </c>
    </row>
    <row r="728" spans="1:13" hidden="1" x14ac:dyDescent="0.35">
      <c r="A728" t="s">
        <v>1583</v>
      </c>
      <c r="B728" s="8" t="s">
        <v>4</v>
      </c>
      <c r="C728" s="8" t="s">
        <v>875</v>
      </c>
      <c r="D728" s="9">
        <v>164580</v>
      </c>
      <c r="E728">
        <f t="shared" si="79"/>
        <v>9</v>
      </c>
      <c r="F728">
        <f t="shared" si="80"/>
        <v>3</v>
      </c>
      <c r="H728" t="str">
        <f t="shared" si="81"/>
        <v>Hälsovård, sjukvård och social omsorg</v>
      </c>
      <c r="I728" t="str">
        <f t="shared" si="82"/>
        <v>1 Hälso- och sjukvårdspolitik</v>
      </c>
      <c r="K728" t="str">
        <f t="shared" si="83"/>
        <v>Tandvårds- och läkemedelsförmånsverket</v>
      </c>
      <c r="L728">
        <f t="shared" si="85"/>
        <v>15.602460899994083</v>
      </c>
      <c r="M728">
        <f t="shared" si="84"/>
        <v>1.3002050749995069</v>
      </c>
    </row>
    <row r="729" spans="1:13" hidden="1" x14ac:dyDescent="0.35">
      <c r="A729" t="s">
        <v>1583</v>
      </c>
      <c r="B729" s="8" t="s">
        <v>4</v>
      </c>
      <c r="C729" s="8" t="s">
        <v>876</v>
      </c>
      <c r="D729" s="9">
        <v>8011778</v>
      </c>
      <c r="E729">
        <f t="shared" si="79"/>
        <v>9</v>
      </c>
      <c r="F729">
        <f t="shared" si="80"/>
        <v>4</v>
      </c>
      <c r="H729" t="str">
        <f t="shared" si="81"/>
        <v>Hälsovård, sjukvård och social omsorg</v>
      </c>
      <c r="I729" t="str">
        <f t="shared" si="82"/>
        <v>1 Hälso- och sjukvårdspolitik</v>
      </c>
      <c r="K729" t="str">
        <f t="shared" si="83"/>
        <v>Tandvårdsförmåner</v>
      </c>
      <c r="L729">
        <f t="shared" si="85"/>
        <v>759.53003393141807</v>
      </c>
      <c r="M729">
        <f t="shared" si="84"/>
        <v>63.294169494284837</v>
      </c>
    </row>
    <row r="730" spans="1:13" hidden="1" x14ac:dyDescent="0.35">
      <c r="A730" t="s">
        <v>1583</v>
      </c>
      <c r="B730" s="8" t="s">
        <v>4</v>
      </c>
      <c r="C730" s="8" t="s">
        <v>877</v>
      </c>
      <c r="D730" s="9">
        <v>35486000</v>
      </c>
      <c r="E730">
        <f t="shared" si="79"/>
        <v>9</v>
      </c>
      <c r="F730">
        <f t="shared" si="80"/>
        <v>5</v>
      </c>
      <c r="H730" t="str">
        <f t="shared" si="81"/>
        <v>Hälsovård, sjukvård och social omsorg</v>
      </c>
      <c r="I730" t="str">
        <f t="shared" si="82"/>
        <v>1 Hälso- och sjukvårdspolitik</v>
      </c>
      <c r="K730" t="str">
        <f t="shared" si="83"/>
        <v>Bidrag för läkemedelsförmånerna</v>
      </c>
      <c r="L730">
        <f t="shared" si="85"/>
        <v>3364.1325039323733</v>
      </c>
      <c r="M730">
        <f t="shared" si="84"/>
        <v>280.34437532769778</v>
      </c>
    </row>
    <row r="731" spans="1:13" hidden="1" x14ac:dyDescent="0.35">
      <c r="A731" t="s">
        <v>1583</v>
      </c>
      <c r="B731" s="8" t="s">
        <v>4</v>
      </c>
      <c r="C731" s="8" t="s">
        <v>878</v>
      </c>
      <c r="D731" s="9">
        <v>11528266</v>
      </c>
      <c r="E731">
        <f t="shared" si="79"/>
        <v>9</v>
      </c>
      <c r="F731">
        <f t="shared" si="80"/>
        <v>6</v>
      </c>
      <c r="H731" t="str">
        <f t="shared" si="81"/>
        <v>Hälsovård, sjukvård och social omsorg</v>
      </c>
      <c r="I731" t="str">
        <f t="shared" si="82"/>
        <v>1 Hälso- och sjukvårdspolitik</v>
      </c>
      <c r="K731" t="str">
        <f t="shared" si="83"/>
        <v>Bidrag till folkhälsa och sjukvård</v>
      </c>
      <c r="L731">
        <f t="shared" si="85"/>
        <v>1092.8990126973581</v>
      </c>
      <c r="M731">
        <f t="shared" si="84"/>
        <v>91.074917724779837</v>
      </c>
    </row>
    <row r="732" spans="1:13" hidden="1" x14ac:dyDescent="0.35">
      <c r="A732" t="s">
        <v>1583</v>
      </c>
      <c r="B732" s="8" t="s">
        <v>4</v>
      </c>
      <c r="C732" s="8" t="s">
        <v>879</v>
      </c>
      <c r="D732" s="9">
        <v>690287</v>
      </c>
      <c r="E732">
        <f t="shared" si="79"/>
        <v>9</v>
      </c>
      <c r="F732">
        <f t="shared" si="80"/>
        <v>7</v>
      </c>
      <c r="H732" t="str">
        <f t="shared" si="81"/>
        <v>Hälsovård, sjukvård och social omsorg</v>
      </c>
      <c r="I732" t="str">
        <f t="shared" si="82"/>
        <v>1 Hälso- och sjukvårdspolitik</v>
      </c>
      <c r="K732" t="str">
        <f t="shared" si="83"/>
        <v>Sjukvård i internationella förhållanden</v>
      </c>
      <c r="L732">
        <f t="shared" si="85"/>
        <v>65.440368983316418</v>
      </c>
      <c r="M732">
        <f t="shared" si="84"/>
        <v>5.4533640819430351</v>
      </c>
    </row>
    <row r="733" spans="1:13" hidden="1" x14ac:dyDescent="0.35">
      <c r="A733" t="s">
        <v>1583</v>
      </c>
      <c r="B733" s="8" t="s">
        <v>4</v>
      </c>
      <c r="C733" s="8" t="s">
        <v>880</v>
      </c>
      <c r="D733" s="9">
        <v>2250393</v>
      </c>
      <c r="E733">
        <f t="shared" si="79"/>
        <v>9</v>
      </c>
      <c r="F733">
        <f t="shared" si="80"/>
        <v>8</v>
      </c>
      <c r="H733" t="str">
        <f t="shared" si="81"/>
        <v>Hälsovård, sjukvård och social omsorg</v>
      </c>
      <c r="I733" t="str">
        <f t="shared" si="82"/>
        <v>1 Hälso- och sjukvårdspolitik</v>
      </c>
      <c r="K733" t="str">
        <f t="shared" si="83"/>
        <v>Bidrag till psykiatri</v>
      </c>
      <c r="L733">
        <f t="shared" si="85"/>
        <v>213.34104260615132</v>
      </c>
      <c r="M733">
        <f t="shared" si="84"/>
        <v>17.778420217179278</v>
      </c>
    </row>
    <row r="734" spans="1:13" hidden="1" x14ac:dyDescent="0.35">
      <c r="A734" t="s">
        <v>1583</v>
      </c>
      <c r="B734" s="8" t="s">
        <v>4</v>
      </c>
      <c r="C734" s="8" t="s">
        <v>881</v>
      </c>
      <c r="D734" s="9">
        <v>159030</v>
      </c>
      <c r="E734">
        <f t="shared" si="79"/>
        <v>9</v>
      </c>
      <c r="F734">
        <f t="shared" si="80"/>
        <v>9</v>
      </c>
      <c r="H734" t="str">
        <f t="shared" si="81"/>
        <v>Hälsovård, sjukvård och social omsorg</v>
      </c>
      <c r="I734" t="str">
        <f t="shared" si="82"/>
        <v>1 Hälso- och sjukvårdspolitik</v>
      </c>
      <c r="K734" t="str">
        <f t="shared" si="83"/>
        <v>Läkemedelsverket</v>
      </c>
      <c r="L734">
        <f t="shared" si="85"/>
        <v>15.076311562316556</v>
      </c>
      <c r="M734">
        <f t="shared" si="84"/>
        <v>1.256359296859713</v>
      </c>
    </row>
    <row r="735" spans="1:13" hidden="1" x14ac:dyDescent="0.35">
      <c r="A735" t="s">
        <v>1583</v>
      </c>
      <c r="B735" s="8" t="s">
        <v>4</v>
      </c>
      <c r="C735" s="8" t="s">
        <v>882</v>
      </c>
      <c r="D735" s="9">
        <v>204421</v>
      </c>
      <c r="E735">
        <f t="shared" si="79"/>
        <v>9</v>
      </c>
      <c r="F735">
        <f t="shared" si="80"/>
        <v>10</v>
      </c>
      <c r="H735" t="str">
        <f t="shared" si="81"/>
        <v>Hälsovård, sjukvård och social omsorg</v>
      </c>
      <c r="I735" t="str">
        <f t="shared" si="82"/>
        <v>1 Hälso- och sjukvårdspolitik</v>
      </c>
      <c r="K735" t="str">
        <f t="shared" si="83"/>
        <v>E-hälsomyndigheten</v>
      </c>
      <c r="L735">
        <f t="shared" si="85"/>
        <v>19.379454731059003</v>
      </c>
      <c r="M735">
        <f t="shared" si="84"/>
        <v>1.6149545609215836</v>
      </c>
    </row>
    <row r="736" spans="1:13" hidden="1" x14ac:dyDescent="0.35">
      <c r="A736" t="s">
        <v>1583</v>
      </c>
      <c r="B736" s="8" t="s">
        <v>4</v>
      </c>
      <c r="C736" s="8" t="s">
        <v>883</v>
      </c>
      <c r="D736" s="9">
        <v>4985000</v>
      </c>
      <c r="E736">
        <f t="shared" si="79"/>
        <v>9</v>
      </c>
      <c r="F736">
        <f t="shared" si="80"/>
        <v>11</v>
      </c>
      <c r="H736" t="str">
        <f t="shared" si="81"/>
        <v>Hälsovård, sjukvård och social omsorg</v>
      </c>
      <c r="I736" t="str">
        <f t="shared" si="82"/>
        <v>1 Hälso- och sjukvårdspolitik</v>
      </c>
      <c r="K736" t="str">
        <f t="shared" si="83"/>
        <v>Prestationsbundna insatser för att korta vårdköerna</v>
      </c>
      <c r="L736">
        <f t="shared" si="85"/>
        <v>472.58638708512882</v>
      </c>
      <c r="M736">
        <f t="shared" si="84"/>
        <v>39.382198923760733</v>
      </c>
    </row>
    <row r="737" spans="1:13" hidden="1" x14ac:dyDescent="0.35">
      <c r="A737" t="s">
        <v>1583</v>
      </c>
      <c r="B737" s="8" t="s">
        <v>4</v>
      </c>
      <c r="C737" s="8" t="s">
        <v>884</v>
      </c>
      <c r="D737" s="9">
        <v>833885</v>
      </c>
      <c r="E737">
        <f t="shared" si="79"/>
        <v>9</v>
      </c>
      <c r="F737">
        <f t="shared" si="80"/>
        <v>12</v>
      </c>
      <c r="H737" t="str">
        <f t="shared" si="81"/>
        <v>Hälsovård, sjukvård och social omsorg</v>
      </c>
      <c r="I737" t="str">
        <f t="shared" si="82"/>
        <v>1 Hälso- och sjukvårdspolitik</v>
      </c>
      <c r="K737" t="str">
        <f t="shared" si="83"/>
        <v>Inspektionen för vård och omsorg</v>
      </c>
      <c r="L737">
        <f t="shared" si="85"/>
        <v>79.053700981842056</v>
      </c>
      <c r="M737">
        <f t="shared" si="84"/>
        <v>6.5878084151535043</v>
      </c>
    </row>
    <row r="738" spans="1:13" hidden="1" x14ac:dyDescent="0.35">
      <c r="A738" t="s">
        <v>1583</v>
      </c>
      <c r="B738" s="8" t="s">
        <v>4</v>
      </c>
      <c r="C738" s="8" t="s">
        <v>1552</v>
      </c>
      <c r="D738" s="9">
        <v>39279</v>
      </c>
      <c r="E738">
        <f t="shared" si="79"/>
        <v>9</v>
      </c>
      <c r="F738">
        <f t="shared" si="80"/>
        <v>13</v>
      </c>
      <c r="H738" t="str">
        <f t="shared" si="81"/>
        <v>Hälsovård, sjukvård och social omsorg</v>
      </c>
      <c r="I738" t="str">
        <f t="shared" si="82"/>
        <v>1 Hälso- och sjukvårdspolitik</v>
      </c>
      <c r="K738" t="str">
        <f t="shared" si="83"/>
        <v>Myndigheten för vård- och omsorgsanalys</v>
      </c>
      <c r="L738">
        <f t="shared" si="85"/>
        <v>3.7237152855199147</v>
      </c>
      <c r="M738">
        <f t="shared" si="84"/>
        <v>0.31030960712665956</v>
      </c>
    </row>
    <row r="739" spans="1:13" hidden="1" x14ac:dyDescent="0.35">
      <c r="A739" t="s">
        <v>1583</v>
      </c>
      <c r="B739" s="8" t="s">
        <v>4</v>
      </c>
      <c r="C739" s="8" t="s">
        <v>1553</v>
      </c>
      <c r="D739" s="9">
        <v>1662500</v>
      </c>
      <c r="E739">
        <f t="shared" si="79"/>
        <v>9</v>
      </c>
      <c r="F739">
        <f t="shared" si="80"/>
        <v>14</v>
      </c>
      <c r="H739" t="str">
        <f t="shared" si="81"/>
        <v>Hälsovård, sjukvård och social omsorg</v>
      </c>
      <c r="I739" t="str">
        <f t="shared" si="82"/>
        <v>1 Hälso- och sjukvårdspolitik</v>
      </c>
      <c r="K739" t="str">
        <f t="shared" si="83"/>
        <v>Civilt försvar inom hälso- och sjukvård</v>
      </c>
      <c r="L739">
        <f t="shared" si="85"/>
        <v>157.60779709709664</v>
      </c>
      <c r="M739">
        <f t="shared" si="84"/>
        <v>13.133983091424719</v>
      </c>
    </row>
    <row r="740" spans="1:13" hidden="1" x14ac:dyDescent="0.35">
      <c r="A740" t="s">
        <v>1583</v>
      </c>
      <c r="B740" s="6" t="s">
        <v>4</v>
      </c>
      <c r="C740" s="6" t="s">
        <v>885</v>
      </c>
      <c r="D740" s="7">
        <v>1789375</v>
      </c>
      <c r="E740">
        <f t="shared" si="79"/>
        <v>9</v>
      </c>
      <c r="F740">
        <f t="shared" si="80"/>
        <v>2</v>
      </c>
      <c r="G740" t="s">
        <v>1536</v>
      </c>
      <c r="H740" t="str">
        <f t="shared" si="81"/>
        <v>Hälsovård, sjukvård och social omsorg</v>
      </c>
      <c r="I740" t="str">
        <f t="shared" si="82"/>
        <v>2 Folkhälsopolitik</v>
      </c>
      <c r="K740" t="str">
        <f t="shared" si="83"/>
        <v>Folkhälsopolitik</v>
      </c>
      <c r="L740">
        <f t="shared" si="85"/>
        <v>169.63576055976978</v>
      </c>
      <c r="M740">
        <f t="shared" si="84"/>
        <v>14.136313379980814</v>
      </c>
    </row>
    <row r="741" spans="1:13" hidden="1" x14ac:dyDescent="0.35">
      <c r="A741" t="s">
        <v>1583</v>
      </c>
      <c r="B741" s="8" t="s">
        <v>4</v>
      </c>
      <c r="C741" s="8" t="s">
        <v>886</v>
      </c>
      <c r="D741" s="9">
        <v>537312</v>
      </c>
      <c r="E741">
        <f t="shared" si="79"/>
        <v>9</v>
      </c>
      <c r="F741">
        <f t="shared" si="80"/>
        <v>1</v>
      </c>
      <c r="H741" t="str">
        <f t="shared" si="81"/>
        <v>Hälsovård, sjukvård och social omsorg</v>
      </c>
      <c r="I741" t="str">
        <f t="shared" si="82"/>
        <v>2 Folkhälsopolitik</v>
      </c>
      <c r="K741" t="str">
        <f t="shared" si="83"/>
        <v>Folkhälsomyndigheten</v>
      </c>
      <c r="L741">
        <f t="shared" si="85"/>
        <v>50.938081608321916</v>
      </c>
      <c r="M741">
        <f t="shared" si="84"/>
        <v>4.244840134026826</v>
      </c>
    </row>
    <row r="742" spans="1:13" hidden="1" x14ac:dyDescent="0.35">
      <c r="A742" t="s">
        <v>1583</v>
      </c>
      <c r="B742" s="8" t="s">
        <v>4</v>
      </c>
      <c r="C742" s="8" t="s">
        <v>887</v>
      </c>
      <c r="D742" s="9">
        <v>120500</v>
      </c>
      <c r="E742">
        <f t="shared" si="79"/>
        <v>9</v>
      </c>
      <c r="F742">
        <f t="shared" si="80"/>
        <v>2</v>
      </c>
      <c r="H742" t="str">
        <f t="shared" si="81"/>
        <v>Hälsovård, sjukvård och social omsorg</v>
      </c>
      <c r="I742" t="str">
        <f t="shared" si="82"/>
        <v>2 Folkhälsopolitik</v>
      </c>
      <c r="K742" t="str">
        <f t="shared" si="83"/>
        <v>Insatser för vaccinberedskap</v>
      </c>
      <c r="L742">
        <f t="shared" si="85"/>
        <v>11.423602736962492</v>
      </c>
      <c r="M742">
        <f t="shared" si="84"/>
        <v>0.95196689474687435</v>
      </c>
    </row>
    <row r="743" spans="1:13" hidden="1" x14ac:dyDescent="0.35">
      <c r="A743" t="s">
        <v>1583</v>
      </c>
      <c r="B743" s="8" t="s">
        <v>4</v>
      </c>
      <c r="C743" s="8" t="s">
        <v>888</v>
      </c>
      <c r="D743" s="9">
        <v>59665</v>
      </c>
      <c r="E743">
        <f t="shared" si="79"/>
        <v>9</v>
      </c>
      <c r="F743">
        <f t="shared" si="80"/>
        <v>3</v>
      </c>
      <c r="H743" t="str">
        <f t="shared" si="81"/>
        <v>Hälsovård, sjukvård och social omsorg</v>
      </c>
      <c r="I743" t="str">
        <f t="shared" si="82"/>
        <v>2 Folkhälsopolitik</v>
      </c>
      <c r="K743" t="str">
        <f t="shared" si="83"/>
        <v>Bidrag till WHO</v>
      </c>
      <c r="L743">
        <f t="shared" si="85"/>
        <v>5.6563423842395606</v>
      </c>
      <c r="M743">
        <f t="shared" si="84"/>
        <v>0.47136186535329672</v>
      </c>
    </row>
    <row r="744" spans="1:13" hidden="1" x14ac:dyDescent="0.35">
      <c r="A744" t="s">
        <v>1583</v>
      </c>
      <c r="B744" s="8" t="s">
        <v>4</v>
      </c>
      <c r="C744" s="8" t="s">
        <v>889</v>
      </c>
      <c r="D744" s="9">
        <v>150502</v>
      </c>
      <c r="E744">
        <f t="shared" si="79"/>
        <v>9</v>
      </c>
      <c r="F744">
        <f t="shared" si="80"/>
        <v>4</v>
      </c>
      <c r="H744" t="str">
        <f t="shared" si="81"/>
        <v>Hälsovård, sjukvård och social omsorg</v>
      </c>
      <c r="I744" t="str">
        <f t="shared" si="82"/>
        <v>2 Folkhälsopolitik</v>
      </c>
      <c r="K744" t="str">
        <f t="shared" si="83"/>
        <v>Insatser mot hiv/aids och andra smittsamma sjukdomar</v>
      </c>
      <c r="L744">
        <f t="shared" si="85"/>
        <v>14.267842814259991</v>
      </c>
      <c r="M744">
        <f t="shared" si="84"/>
        <v>1.1889869011883325</v>
      </c>
    </row>
    <row r="745" spans="1:13" hidden="1" x14ac:dyDescent="0.35">
      <c r="A745" t="s">
        <v>1583</v>
      </c>
      <c r="B745" s="8" t="s">
        <v>4</v>
      </c>
      <c r="C745" s="8" t="s">
        <v>890</v>
      </c>
      <c r="D745" s="9">
        <v>90396</v>
      </c>
      <c r="E745">
        <f t="shared" si="79"/>
        <v>9</v>
      </c>
      <c r="F745">
        <f t="shared" si="80"/>
        <v>5</v>
      </c>
      <c r="H745" t="str">
        <f t="shared" si="81"/>
        <v>Hälsovård, sjukvård och social omsorg</v>
      </c>
      <c r="I745" t="str">
        <f t="shared" si="82"/>
        <v>2 Folkhälsopolitik</v>
      </c>
      <c r="K745" t="str">
        <f t="shared" si="83"/>
        <v>Åtgärder avseende alkohol, narkotika, dopning, tobak samt spel</v>
      </c>
      <c r="L745">
        <f t="shared" si="85"/>
        <v>8.5696928880536216</v>
      </c>
      <c r="M745">
        <f t="shared" si="84"/>
        <v>0.71414107400446847</v>
      </c>
    </row>
    <row r="746" spans="1:13" hidden="1" x14ac:dyDescent="0.35">
      <c r="A746" t="s">
        <v>1583</v>
      </c>
      <c r="B746" s="8" t="s">
        <v>4</v>
      </c>
      <c r="C746" s="8" t="s">
        <v>1497</v>
      </c>
      <c r="D746" s="9">
        <v>731000</v>
      </c>
      <c r="E746">
        <f t="shared" si="79"/>
        <v>9</v>
      </c>
      <c r="F746">
        <f t="shared" si="80"/>
        <v>6</v>
      </c>
      <c r="H746" t="str">
        <f t="shared" si="81"/>
        <v>Hälsovård, sjukvård och social omsorg</v>
      </c>
      <c r="I746" t="str">
        <f t="shared" si="82"/>
        <v>2 Folkhälsopolitik</v>
      </c>
      <c r="K746" t="str">
        <f t="shared" si="83"/>
        <v>Stöd till främjande av en aktiv och meningsfull fritid för barn och unga</v>
      </c>
      <c r="L746">
        <f t="shared" si="85"/>
        <v>69.300029881490303</v>
      </c>
      <c r="M746">
        <f t="shared" si="84"/>
        <v>5.7750024901241916</v>
      </c>
    </row>
    <row r="747" spans="1:13" hidden="1" x14ac:dyDescent="0.35">
      <c r="A747" t="s">
        <v>1583</v>
      </c>
      <c r="B747" s="8" t="s">
        <v>4</v>
      </c>
      <c r="C747" s="8" t="s">
        <v>1498</v>
      </c>
      <c r="D747" s="9">
        <v>100000</v>
      </c>
      <c r="E747">
        <f t="shared" si="79"/>
        <v>9</v>
      </c>
      <c r="F747">
        <f t="shared" si="80"/>
        <v>7</v>
      </c>
      <c r="H747" t="str">
        <f t="shared" si="81"/>
        <v>Hälsovård, sjukvård och social omsorg</v>
      </c>
      <c r="I747" t="str">
        <f t="shared" si="82"/>
        <v>2 Folkhälsopolitik</v>
      </c>
      <c r="K747" t="str">
        <f t="shared" si="83"/>
        <v>Stöd för att förebygga ohälsa och ensamhet bland äldre</v>
      </c>
      <c r="L747">
        <f t="shared" si="85"/>
        <v>9.4801682464419024</v>
      </c>
      <c r="M747">
        <f t="shared" si="84"/>
        <v>0.79001402053682523</v>
      </c>
    </row>
    <row r="748" spans="1:13" hidden="1" x14ac:dyDescent="0.35">
      <c r="A748" t="s">
        <v>1583</v>
      </c>
      <c r="B748" s="6" t="s">
        <v>4</v>
      </c>
      <c r="C748" s="6" t="s">
        <v>891</v>
      </c>
      <c r="D748" s="7">
        <v>257646</v>
      </c>
      <c r="E748">
        <f t="shared" si="79"/>
        <v>9</v>
      </c>
      <c r="F748">
        <f t="shared" si="80"/>
        <v>3</v>
      </c>
      <c r="G748" t="s">
        <v>1536</v>
      </c>
      <c r="H748" t="str">
        <f t="shared" si="81"/>
        <v>Hälsovård, sjukvård och social omsorg</v>
      </c>
      <c r="I748" t="str">
        <f t="shared" si="82"/>
        <v>3 Funktionshinderspolitik</v>
      </c>
      <c r="K748" t="str">
        <f t="shared" si="83"/>
        <v>Funktionshinderspolitik</v>
      </c>
      <c r="L748">
        <f t="shared" si="85"/>
        <v>24.425274280227704</v>
      </c>
      <c r="M748">
        <f t="shared" si="84"/>
        <v>2.0354395233523088</v>
      </c>
    </row>
    <row r="749" spans="1:13" hidden="1" x14ac:dyDescent="0.35">
      <c r="A749" t="s">
        <v>1583</v>
      </c>
      <c r="B749" s="8" t="s">
        <v>4</v>
      </c>
      <c r="C749" s="8" t="s">
        <v>892</v>
      </c>
      <c r="D749" s="9">
        <v>68904</v>
      </c>
      <c r="E749">
        <f t="shared" si="79"/>
        <v>9</v>
      </c>
      <c r="F749">
        <f t="shared" si="80"/>
        <v>1</v>
      </c>
      <c r="H749" t="str">
        <f t="shared" si="81"/>
        <v>Hälsovård, sjukvård och social omsorg</v>
      </c>
      <c r="I749" t="str">
        <f t="shared" si="82"/>
        <v>3 Funktionshinderspolitik</v>
      </c>
      <c r="K749" t="str">
        <f t="shared" si="83"/>
        <v>Myndigheten för delaktighet</v>
      </c>
      <c r="L749">
        <f t="shared" si="85"/>
        <v>6.5322151285283283</v>
      </c>
      <c r="M749">
        <f t="shared" si="84"/>
        <v>0.54435126071069406</v>
      </c>
    </row>
    <row r="750" spans="1:13" hidden="1" x14ac:dyDescent="0.35">
      <c r="A750" t="s">
        <v>1583</v>
      </c>
      <c r="B750" s="8" t="s">
        <v>4</v>
      </c>
      <c r="C750" s="8" t="s">
        <v>893</v>
      </c>
      <c r="D750" s="9">
        <v>188742</v>
      </c>
      <c r="E750">
        <f t="shared" si="79"/>
        <v>9</v>
      </c>
      <c r="F750">
        <f t="shared" si="80"/>
        <v>2</v>
      </c>
      <c r="H750" t="str">
        <f t="shared" si="81"/>
        <v>Hälsovård, sjukvård och social omsorg</v>
      </c>
      <c r="I750" t="str">
        <f t="shared" si="82"/>
        <v>3 Funktionshinderspolitik</v>
      </c>
      <c r="K750" t="str">
        <f t="shared" si="83"/>
        <v>Bidrag till funktionshindersorganisationer</v>
      </c>
      <c r="L750">
        <f t="shared" si="85"/>
        <v>17.893059151699376</v>
      </c>
      <c r="M750">
        <f t="shared" si="84"/>
        <v>1.4910882626416146</v>
      </c>
    </row>
    <row r="751" spans="1:13" hidden="1" x14ac:dyDescent="0.35">
      <c r="A751" t="s">
        <v>1583</v>
      </c>
      <c r="B751" s="6" t="s">
        <v>4</v>
      </c>
      <c r="C751" s="6" t="s">
        <v>894</v>
      </c>
      <c r="D751" s="7">
        <v>40310200</v>
      </c>
      <c r="E751">
        <f t="shared" si="79"/>
        <v>9</v>
      </c>
      <c r="F751">
        <f t="shared" si="80"/>
        <v>4</v>
      </c>
      <c r="G751" t="s">
        <v>1536</v>
      </c>
      <c r="H751" t="str">
        <f t="shared" si="81"/>
        <v>Hälsovård, sjukvård och social omsorg</v>
      </c>
      <c r="I751" t="str">
        <f t="shared" si="82"/>
        <v>4 Politik för sociala tjänster</v>
      </c>
      <c r="K751" t="str">
        <f t="shared" si="83"/>
        <v>Politik för sociala tjänster</v>
      </c>
      <c r="L751">
        <f t="shared" si="85"/>
        <v>3821.4747804772237</v>
      </c>
      <c r="M751">
        <f t="shared" si="84"/>
        <v>318.45623170643529</v>
      </c>
    </row>
    <row r="752" spans="1:13" hidden="1" x14ac:dyDescent="0.35">
      <c r="A752" t="s">
        <v>1583</v>
      </c>
      <c r="B752" s="8" t="s">
        <v>4</v>
      </c>
      <c r="C752" s="8" t="s">
        <v>895</v>
      </c>
      <c r="D752" s="9">
        <v>35964</v>
      </c>
      <c r="E752">
        <f t="shared" si="79"/>
        <v>9</v>
      </c>
      <c r="F752">
        <f t="shared" si="80"/>
        <v>1</v>
      </c>
      <c r="H752" t="str">
        <f t="shared" si="81"/>
        <v>Hälsovård, sjukvård och social omsorg</v>
      </c>
      <c r="I752" t="str">
        <f t="shared" si="82"/>
        <v>4 Politik för sociala tjänster</v>
      </c>
      <c r="K752" t="str">
        <f t="shared" si="83"/>
        <v>Myndigheten för familjerätt och föräldraskapsstöd</v>
      </c>
      <c r="L752">
        <f t="shared" si="85"/>
        <v>3.4094477081503656</v>
      </c>
      <c r="M752">
        <f t="shared" si="84"/>
        <v>0.28412064234586382</v>
      </c>
    </row>
    <row r="753" spans="1:13" hidden="1" x14ac:dyDescent="0.35">
      <c r="A753" t="s">
        <v>1583</v>
      </c>
      <c r="B753" s="8" t="s">
        <v>4</v>
      </c>
      <c r="C753" s="8" t="s">
        <v>896</v>
      </c>
      <c r="D753" s="9">
        <v>778714</v>
      </c>
      <c r="E753">
        <f t="shared" si="79"/>
        <v>9</v>
      </c>
      <c r="F753">
        <f t="shared" si="80"/>
        <v>2</v>
      </c>
      <c r="H753" t="str">
        <f t="shared" si="81"/>
        <v>Hälsovård, sjukvård och social omsorg</v>
      </c>
      <c r="I753" t="str">
        <f t="shared" si="82"/>
        <v>4 Politik för sociala tjänster</v>
      </c>
      <c r="K753" t="str">
        <f t="shared" si="83"/>
        <v>Vissa statsbidrag inom funktionshindersområdet</v>
      </c>
      <c r="L753">
        <f t="shared" si="85"/>
        <v>73.823397358597589</v>
      </c>
      <c r="M753">
        <f t="shared" si="84"/>
        <v>6.1519497798831324</v>
      </c>
    </row>
    <row r="754" spans="1:13" hidden="1" x14ac:dyDescent="0.35">
      <c r="A754" t="s">
        <v>1583</v>
      </c>
      <c r="B754" s="8" t="s">
        <v>4</v>
      </c>
      <c r="C754" s="8" t="s">
        <v>897</v>
      </c>
      <c r="D754" s="9">
        <v>263237</v>
      </c>
      <c r="E754">
        <f t="shared" si="79"/>
        <v>9</v>
      </c>
      <c r="F754">
        <f t="shared" si="80"/>
        <v>3</v>
      </c>
      <c r="H754" t="str">
        <f t="shared" si="81"/>
        <v>Hälsovård, sjukvård och social omsorg</v>
      </c>
      <c r="I754" t="str">
        <f t="shared" si="82"/>
        <v>4 Politik för sociala tjänster</v>
      </c>
      <c r="K754" t="str">
        <f t="shared" si="83"/>
        <v>Bilstöd till personer med funktionsnedsättning</v>
      </c>
      <c r="L754">
        <f t="shared" si="85"/>
        <v>24.955310486886269</v>
      </c>
      <c r="M754">
        <f t="shared" si="84"/>
        <v>2.0796092072405226</v>
      </c>
    </row>
    <row r="755" spans="1:13" hidden="1" x14ac:dyDescent="0.35">
      <c r="A755" t="s">
        <v>1583</v>
      </c>
      <c r="B755" s="8" t="s">
        <v>4</v>
      </c>
      <c r="C755" s="8" t="s">
        <v>898</v>
      </c>
      <c r="D755" s="9">
        <v>26048418</v>
      </c>
      <c r="E755">
        <f t="shared" si="79"/>
        <v>9</v>
      </c>
      <c r="F755">
        <f t="shared" si="80"/>
        <v>4</v>
      </c>
      <c r="H755" t="str">
        <f t="shared" si="81"/>
        <v>Hälsovård, sjukvård och social omsorg</v>
      </c>
      <c r="I755" t="str">
        <f t="shared" si="82"/>
        <v>4 Politik för sociala tjänster</v>
      </c>
      <c r="K755" t="str">
        <f t="shared" si="83"/>
        <v>Kostnader för statlig assistansersättning</v>
      </c>
      <c r="L755">
        <f t="shared" si="85"/>
        <v>2469.4338519364569</v>
      </c>
      <c r="M755">
        <f t="shared" si="84"/>
        <v>205.78615432803807</v>
      </c>
    </row>
    <row r="756" spans="1:13" hidden="1" x14ac:dyDescent="0.35">
      <c r="A756" t="s">
        <v>1583</v>
      </c>
      <c r="B756" s="8" t="s">
        <v>4</v>
      </c>
      <c r="C756" s="8" t="s">
        <v>899</v>
      </c>
      <c r="D756" s="9">
        <v>9709790</v>
      </c>
      <c r="E756">
        <f t="shared" si="79"/>
        <v>9</v>
      </c>
      <c r="F756">
        <f t="shared" si="80"/>
        <v>5</v>
      </c>
      <c r="H756" t="str">
        <f t="shared" si="81"/>
        <v>Hälsovård, sjukvård och social omsorg</v>
      </c>
      <c r="I756" t="str">
        <f t="shared" si="82"/>
        <v>4 Politik för sociala tjänster</v>
      </c>
      <c r="K756" t="str">
        <f t="shared" si="83"/>
        <v>Stimulansbidrag och åtgärder inom äldreområdet</v>
      </c>
      <c r="L756">
        <f t="shared" si="85"/>
        <v>920.50442837619119</v>
      </c>
      <c r="M756">
        <f t="shared" si="84"/>
        <v>76.708702364682594</v>
      </c>
    </row>
    <row r="757" spans="1:13" hidden="1" x14ac:dyDescent="0.35">
      <c r="A757" t="s">
        <v>1583</v>
      </c>
      <c r="B757" s="8" t="s">
        <v>4</v>
      </c>
      <c r="C757" s="8" t="s">
        <v>900</v>
      </c>
      <c r="D757" s="9">
        <v>2137276</v>
      </c>
      <c r="E757">
        <f t="shared" si="79"/>
        <v>9</v>
      </c>
      <c r="F757">
        <f t="shared" si="80"/>
        <v>6</v>
      </c>
      <c r="H757" t="str">
        <f t="shared" si="81"/>
        <v>Hälsovård, sjukvård och social omsorg</v>
      </c>
      <c r="I757" t="str">
        <f t="shared" si="82"/>
        <v>4 Politik för sociala tjänster</v>
      </c>
      <c r="K757" t="str">
        <f t="shared" si="83"/>
        <v>Statens institutionsstyrelse</v>
      </c>
      <c r="L757">
        <f t="shared" si="85"/>
        <v>202.61736069082363</v>
      </c>
      <c r="M757">
        <f t="shared" si="84"/>
        <v>16.884780057568637</v>
      </c>
    </row>
    <row r="758" spans="1:13" hidden="1" x14ac:dyDescent="0.35">
      <c r="A758" t="s">
        <v>1583</v>
      </c>
      <c r="B758" s="8" t="s">
        <v>4</v>
      </c>
      <c r="C758" s="8" t="s">
        <v>901</v>
      </c>
      <c r="D758" s="9">
        <v>1336801</v>
      </c>
      <c r="E758">
        <f t="shared" si="79"/>
        <v>9</v>
      </c>
      <c r="F758">
        <f t="shared" si="80"/>
        <v>7</v>
      </c>
      <c r="H758" t="str">
        <f t="shared" si="81"/>
        <v>Hälsovård, sjukvård och social omsorg</v>
      </c>
      <c r="I758" t="str">
        <f t="shared" si="82"/>
        <v>4 Politik för sociala tjänster</v>
      </c>
      <c r="K758" t="str">
        <f t="shared" si="83"/>
        <v>Bidrag till utveckling av socialt arbete m.m.</v>
      </c>
      <c r="L758">
        <f t="shared" si="85"/>
        <v>126.73098392011781</v>
      </c>
      <c r="M758">
        <f t="shared" si="84"/>
        <v>10.560915326676485</v>
      </c>
    </row>
    <row r="759" spans="1:13" hidden="1" x14ac:dyDescent="0.35">
      <c r="A759" t="s">
        <v>1583</v>
      </c>
      <c r="B759" s="6" t="s">
        <v>4</v>
      </c>
      <c r="C759" s="6" t="s">
        <v>903</v>
      </c>
      <c r="D759" s="7">
        <v>89762</v>
      </c>
      <c r="E759">
        <f t="shared" si="79"/>
        <v>9</v>
      </c>
      <c r="F759">
        <f t="shared" si="80"/>
        <v>5</v>
      </c>
      <c r="G759" t="s">
        <v>1536</v>
      </c>
      <c r="H759" t="str">
        <f t="shared" si="81"/>
        <v>Hälsovård, sjukvård och social omsorg</v>
      </c>
      <c r="I759" t="str">
        <f t="shared" si="82"/>
        <v>5 Barnrättspolitik</v>
      </c>
      <c r="K759" t="str">
        <f t="shared" si="83"/>
        <v>Barnrättspolitik</v>
      </c>
      <c r="L759">
        <f t="shared" si="85"/>
        <v>8.5095886213711811</v>
      </c>
      <c r="M759">
        <f t="shared" si="84"/>
        <v>0.70913238511426513</v>
      </c>
    </row>
    <row r="760" spans="1:13" hidden="1" x14ac:dyDescent="0.35">
      <c r="A760" t="s">
        <v>1583</v>
      </c>
      <c r="B760" s="8" t="s">
        <v>4</v>
      </c>
      <c r="C760" s="8" t="s">
        <v>904</v>
      </c>
      <c r="D760" s="9">
        <v>27501</v>
      </c>
      <c r="E760">
        <f t="shared" si="79"/>
        <v>9</v>
      </c>
      <c r="F760">
        <f t="shared" si="80"/>
        <v>1</v>
      </c>
      <c r="H760" t="str">
        <f t="shared" si="81"/>
        <v>Hälsovård, sjukvård och social omsorg</v>
      </c>
      <c r="I760" t="str">
        <f t="shared" si="82"/>
        <v>5 Barnrättspolitik</v>
      </c>
      <c r="K760" t="str">
        <f t="shared" si="83"/>
        <v>Barnombudsmannen</v>
      </c>
      <c r="L760">
        <f t="shared" si="85"/>
        <v>2.6071410694539874</v>
      </c>
      <c r="M760">
        <f t="shared" si="84"/>
        <v>0.21726175578783227</v>
      </c>
    </row>
    <row r="761" spans="1:13" hidden="1" x14ac:dyDescent="0.35">
      <c r="A761" t="s">
        <v>1583</v>
      </c>
      <c r="B761" s="8" t="s">
        <v>4</v>
      </c>
      <c r="C761" s="8" t="s">
        <v>905</v>
      </c>
      <c r="D761" s="9">
        <v>62261</v>
      </c>
      <c r="E761">
        <f t="shared" si="79"/>
        <v>9</v>
      </c>
      <c r="F761">
        <f t="shared" si="80"/>
        <v>2</v>
      </c>
      <c r="H761" t="str">
        <f t="shared" si="81"/>
        <v>Hälsovård, sjukvård och social omsorg</v>
      </c>
      <c r="I761" t="str">
        <f t="shared" si="82"/>
        <v>5 Barnrättspolitik</v>
      </c>
      <c r="K761" t="str">
        <f t="shared" si="83"/>
        <v>Barnets rättigheter</v>
      </c>
      <c r="L761">
        <f t="shared" si="85"/>
        <v>5.9024475519171924</v>
      </c>
      <c r="M761">
        <f t="shared" si="84"/>
        <v>0.49187062932643272</v>
      </c>
    </row>
    <row r="762" spans="1:13" hidden="1" x14ac:dyDescent="0.35">
      <c r="A762" t="s">
        <v>1583</v>
      </c>
      <c r="B762" s="6" t="s">
        <v>4</v>
      </c>
      <c r="C762" s="6" t="s">
        <v>906</v>
      </c>
      <c r="D762" s="7">
        <v>875759</v>
      </c>
      <c r="E762">
        <f t="shared" si="79"/>
        <v>9</v>
      </c>
      <c r="F762">
        <f t="shared" si="80"/>
        <v>6</v>
      </c>
      <c r="G762" t="s">
        <v>1536</v>
      </c>
      <c r="H762" t="str">
        <f t="shared" si="81"/>
        <v>Hälsovård, sjukvård och social omsorg</v>
      </c>
      <c r="I762" t="str">
        <f t="shared" si="82"/>
        <v>6 Forskningspolitik</v>
      </c>
      <c r="K762" t="str">
        <f t="shared" si="83"/>
        <v>Forskningspolitik</v>
      </c>
      <c r="L762">
        <f t="shared" si="85"/>
        <v>83.023426633357133</v>
      </c>
      <c r="M762">
        <f t="shared" si="84"/>
        <v>6.9186188861130944</v>
      </c>
    </row>
    <row r="763" spans="1:13" hidden="1" x14ac:dyDescent="0.35">
      <c r="A763" t="s">
        <v>1583</v>
      </c>
      <c r="B763" s="8" t="s">
        <v>4</v>
      </c>
      <c r="C763" s="8" t="s">
        <v>907</v>
      </c>
      <c r="D763" s="9">
        <v>56256</v>
      </c>
      <c r="E763">
        <f t="shared" si="79"/>
        <v>9</v>
      </c>
      <c r="F763">
        <f t="shared" si="80"/>
        <v>1</v>
      </c>
      <c r="H763" t="str">
        <f t="shared" si="81"/>
        <v>Hälsovård, sjukvård och social omsorg</v>
      </c>
      <c r="I763" t="str">
        <f t="shared" si="82"/>
        <v>6 Forskningspolitik</v>
      </c>
      <c r="K763" t="str">
        <f t="shared" si="83"/>
        <v>Forskningsrådet för hälsa, arbetsliv och välfärd: Förvaltning</v>
      </c>
      <c r="L763">
        <f t="shared" si="85"/>
        <v>5.3331634487183566</v>
      </c>
      <c r="M763">
        <f t="shared" si="84"/>
        <v>0.4444302873931964</v>
      </c>
    </row>
    <row r="764" spans="1:13" hidden="1" x14ac:dyDescent="0.35">
      <c r="A764" t="s">
        <v>1583</v>
      </c>
      <c r="B764" s="8" t="s">
        <v>4</v>
      </c>
      <c r="C764" s="8" t="s">
        <v>908</v>
      </c>
      <c r="D764" s="9">
        <v>819503</v>
      </c>
      <c r="E764">
        <f t="shared" si="79"/>
        <v>9</v>
      </c>
      <c r="F764">
        <f t="shared" si="80"/>
        <v>2</v>
      </c>
      <c r="H764" t="str">
        <f t="shared" si="81"/>
        <v>Hälsovård, sjukvård och social omsorg</v>
      </c>
      <c r="I764" t="str">
        <f t="shared" si="82"/>
        <v>6 Forskningspolitik</v>
      </c>
      <c r="K764" t="str">
        <f t="shared" si="83"/>
        <v>Forskningsrådet för hälsa, arbetsliv och välfärd: Forskning</v>
      </c>
      <c r="L764">
        <f t="shared" si="85"/>
        <v>77.690263184638781</v>
      </c>
      <c r="M764">
        <f t="shared" si="84"/>
        <v>6.4741885987198984</v>
      </c>
    </row>
    <row r="765" spans="1:13" hidden="1" x14ac:dyDescent="0.35">
      <c r="A765" t="s">
        <v>1583</v>
      </c>
      <c r="B765" s="6">
        <v>10</v>
      </c>
      <c r="C765" s="6" t="s">
        <v>53</v>
      </c>
      <c r="D765" s="7">
        <v>116907208</v>
      </c>
      <c r="E765">
        <f t="shared" si="79"/>
        <v>10</v>
      </c>
      <c r="F765" t="str">
        <f t="shared" si="80"/>
        <v/>
      </c>
      <c r="G765" t="s">
        <v>1536</v>
      </c>
      <c r="H765" t="str">
        <f t="shared" si="81"/>
        <v>Ekonomisk trygghet vid sjukdom och funktionsnedsättning</v>
      </c>
      <c r="I765" t="str">
        <f t="shared" si="82"/>
        <v/>
      </c>
      <c r="K765" t="str">
        <f t="shared" si="83"/>
        <v>trygghet vid sjukdom och funktionsnedsättning</v>
      </c>
      <c r="L765">
        <f t="shared" si="85"/>
        <v>11083.000010617787</v>
      </c>
      <c r="M765">
        <f t="shared" si="84"/>
        <v>923.58333421814893</v>
      </c>
    </row>
    <row r="766" spans="1:13" hidden="1" x14ac:dyDescent="0.35">
      <c r="A766" t="s">
        <v>1583</v>
      </c>
      <c r="B766" s="6" t="s">
        <v>4</v>
      </c>
      <c r="C766" s="6" t="s">
        <v>909</v>
      </c>
      <c r="D766" s="7">
        <v>107256656</v>
      </c>
      <c r="E766">
        <f t="shared" si="79"/>
        <v>10</v>
      </c>
      <c r="F766">
        <f t="shared" si="80"/>
        <v>1</v>
      </c>
      <c r="G766" t="s">
        <v>1536</v>
      </c>
      <c r="H766" t="str">
        <f t="shared" si="81"/>
        <v>Ekonomisk trygghet vid sjukdom och funktionsnedsättning</v>
      </c>
      <c r="I766" t="str">
        <f t="shared" si="82"/>
        <v>1 Ersättning vid sjukdom och funktionsnedsättning</v>
      </c>
      <c r="K766" t="str">
        <f t="shared" si="83"/>
        <v>Ersättning vid sjukdom och funktionsnedsättning</v>
      </c>
      <c r="L766">
        <f t="shared" si="85"/>
        <v>10168.111444307424</v>
      </c>
      <c r="M766">
        <f t="shared" si="84"/>
        <v>847.34262035895199</v>
      </c>
    </row>
    <row r="767" spans="1:13" hidden="1" x14ac:dyDescent="0.35">
      <c r="A767" t="s">
        <v>1583</v>
      </c>
      <c r="B767" s="8" t="s">
        <v>4</v>
      </c>
      <c r="C767" s="8" t="s">
        <v>910</v>
      </c>
      <c r="D767" s="9">
        <v>49575487</v>
      </c>
      <c r="E767">
        <f t="shared" si="79"/>
        <v>10</v>
      </c>
      <c r="F767">
        <f t="shared" si="80"/>
        <v>1</v>
      </c>
      <c r="H767" t="str">
        <f t="shared" si="81"/>
        <v>Ekonomisk trygghet vid sjukdom och funktionsnedsättning</v>
      </c>
      <c r="I767" t="str">
        <f t="shared" si="82"/>
        <v>1 Ersättning vid sjukdom och funktionsnedsättning</v>
      </c>
      <c r="K767" t="str">
        <f t="shared" si="83"/>
        <v>Sjukpenning och rehabilitering m.m.</v>
      </c>
      <c r="L767">
        <f t="shared" si="85"/>
        <v>4699.8395765929336</v>
      </c>
      <c r="M767">
        <f t="shared" si="84"/>
        <v>391.65329804941115</v>
      </c>
    </row>
    <row r="768" spans="1:13" hidden="1" x14ac:dyDescent="0.35">
      <c r="A768" t="s">
        <v>1583</v>
      </c>
      <c r="B768" s="8" t="s">
        <v>4</v>
      </c>
      <c r="C768" s="8" t="s">
        <v>911</v>
      </c>
      <c r="D768" s="9">
        <v>50131000</v>
      </c>
      <c r="E768">
        <f t="shared" si="79"/>
        <v>10</v>
      </c>
      <c r="F768">
        <f t="shared" si="80"/>
        <v>2</v>
      </c>
      <c r="H768" t="str">
        <f t="shared" si="81"/>
        <v>Ekonomisk trygghet vid sjukdom och funktionsnedsättning</v>
      </c>
      <c r="I768" t="str">
        <f t="shared" si="82"/>
        <v>1 Ersättning vid sjukdom och funktionsnedsättning</v>
      </c>
      <c r="K768" t="str">
        <f t="shared" si="83"/>
        <v>Aktivitets- och sjukersättningar m.m.</v>
      </c>
      <c r="L768">
        <f t="shared" si="85"/>
        <v>4752.5031436237896</v>
      </c>
      <c r="M768">
        <f t="shared" si="84"/>
        <v>396.0419286353158</v>
      </c>
    </row>
    <row r="769" spans="1:13" hidden="1" x14ac:dyDescent="0.35">
      <c r="A769" t="s">
        <v>1583</v>
      </c>
      <c r="B769" s="8" t="s">
        <v>4</v>
      </c>
      <c r="C769" s="8" t="s">
        <v>912</v>
      </c>
      <c r="D769" s="9">
        <v>1414000</v>
      </c>
      <c r="E769">
        <f t="shared" si="79"/>
        <v>10</v>
      </c>
      <c r="F769">
        <f t="shared" si="80"/>
        <v>3</v>
      </c>
      <c r="H769" t="str">
        <f t="shared" si="81"/>
        <v>Ekonomisk trygghet vid sjukdom och funktionsnedsättning</v>
      </c>
      <c r="I769" t="str">
        <f t="shared" si="82"/>
        <v>1 Ersättning vid sjukdom och funktionsnedsättning</v>
      </c>
      <c r="K769" t="str">
        <f t="shared" si="83"/>
        <v>Merkostnadsersättning och handikappersättning</v>
      </c>
      <c r="L769">
        <f t="shared" si="85"/>
        <v>134.0495790046885</v>
      </c>
      <c r="M769">
        <f t="shared" si="84"/>
        <v>11.170798250390709</v>
      </c>
    </row>
    <row r="770" spans="1:13" hidden="1" x14ac:dyDescent="0.35">
      <c r="A770" t="s">
        <v>1583</v>
      </c>
      <c r="B770" s="8" t="s">
        <v>4</v>
      </c>
      <c r="C770" s="8" t="s">
        <v>913</v>
      </c>
      <c r="D770" s="9">
        <v>2375000</v>
      </c>
      <c r="E770">
        <f t="shared" si="79"/>
        <v>10</v>
      </c>
      <c r="F770">
        <f t="shared" si="80"/>
        <v>4</v>
      </c>
      <c r="H770" t="str">
        <f t="shared" si="81"/>
        <v>Ekonomisk trygghet vid sjukdom och funktionsnedsättning</v>
      </c>
      <c r="I770" t="str">
        <f t="shared" si="82"/>
        <v>1 Ersättning vid sjukdom och funktionsnedsättning</v>
      </c>
      <c r="K770" t="str">
        <f t="shared" si="83"/>
        <v>Arbetsskadeersättningar m.m.</v>
      </c>
      <c r="L770">
        <f t="shared" si="85"/>
        <v>225.15399585299517</v>
      </c>
      <c r="M770">
        <f t="shared" si="84"/>
        <v>18.762832987749597</v>
      </c>
    </row>
    <row r="771" spans="1:13" hidden="1" x14ac:dyDescent="0.35">
      <c r="A771" t="s">
        <v>1583</v>
      </c>
      <c r="B771" s="8" t="s">
        <v>4</v>
      </c>
      <c r="C771" s="8" t="s">
        <v>914</v>
      </c>
      <c r="D771" s="9">
        <v>36289</v>
      </c>
      <c r="E771">
        <f t="shared" si="79"/>
        <v>10</v>
      </c>
      <c r="F771">
        <f t="shared" si="80"/>
        <v>5</v>
      </c>
      <c r="H771" t="str">
        <f t="shared" si="81"/>
        <v>Ekonomisk trygghet vid sjukdom och funktionsnedsättning</v>
      </c>
      <c r="I771" t="str">
        <f t="shared" si="82"/>
        <v>1 Ersättning vid sjukdom och funktionsnedsättning</v>
      </c>
      <c r="K771" t="str">
        <f t="shared" si="83"/>
        <v>Ersättning inom det statliga personskadeskyddet</v>
      </c>
      <c r="L771">
        <f t="shared" si="85"/>
        <v>3.4402582549513019</v>
      </c>
      <c r="M771">
        <f t="shared" si="84"/>
        <v>0.28668818791260847</v>
      </c>
    </row>
    <row r="772" spans="1:13" hidden="1" x14ac:dyDescent="0.35">
      <c r="A772" t="s">
        <v>1583</v>
      </c>
      <c r="B772" s="8" t="s">
        <v>4</v>
      </c>
      <c r="C772" s="8" t="s">
        <v>915</v>
      </c>
      <c r="D772" s="9">
        <v>1416700</v>
      </c>
      <c r="E772">
        <f t="shared" si="79"/>
        <v>10</v>
      </c>
      <c r="F772">
        <f t="shared" si="80"/>
        <v>6</v>
      </c>
      <c r="H772" t="str">
        <f t="shared" si="81"/>
        <v>Ekonomisk trygghet vid sjukdom och funktionsnedsättning</v>
      </c>
      <c r="I772" t="str">
        <f t="shared" si="82"/>
        <v>1 Ersättning vid sjukdom och funktionsnedsättning</v>
      </c>
      <c r="K772" t="str">
        <f t="shared" si="83"/>
        <v>Bidrag för sjukskrivningsprocessen</v>
      </c>
      <c r="L772">
        <f t="shared" si="85"/>
        <v>134.30554354734244</v>
      </c>
      <c r="M772">
        <f t="shared" si="84"/>
        <v>11.192128628945204</v>
      </c>
    </row>
    <row r="773" spans="1:13" hidden="1" x14ac:dyDescent="0.35">
      <c r="A773" t="s">
        <v>1583</v>
      </c>
      <c r="B773" s="8" t="s">
        <v>4</v>
      </c>
      <c r="C773" s="8" t="s">
        <v>916</v>
      </c>
      <c r="D773" s="9">
        <v>2308180</v>
      </c>
      <c r="E773">
        <f t="shared" si="79"/>
        <v>10</v>
      </c>
      <c r="F773">
        <f t="shared" si="80"/>
        <v>7</v>
      </c>
      <c r="H773" t="str">
        <f t="shared" si="81"/>
        <v>Ekonomisk trygghet vid sjukdom och funktionsnedsättning</v>
      </c>
      <c r="I773" t="str">
        <f t="shared" si="82"/>
        <v>1 Ersättning vid sjukdom och funktionsnedsättning</v>
      </c>
      <c r="K773" t="str">
        <f t="shared" si="83"/>
        <v>Ersättning för höga sjuklönekostnader</v>
      </c>
      <c r="L773">
        <f t="shared" si="85"/>
        <v>218.8193474307227</v>
      </c>
      <c r="M773">
        <f t="shared" si="84"/>
        <v>18.234945619226892</v>
      </c>
    </row>
    <row r="774" spans="1:13" hidden="1" x14ac:dyDescent="0.35">
      <c r="A774" t="s">
        <v>1583</v>
      </c>
      <c r="B774" s="6" t="s">
        <v>4</v>
      </c>
      <c r="C774" s="6" t="s">
        <v>917</v>
      </c>
      <c r="D774" s="7">
        <v>9650552</v>
      </c>
      <c r="E774">
        <f t="shared" si="79"/>
        <v>10</v>
      </c>
      <c r="F774">
        <f t="shared" si="80"/>
        <v>2</v>
      </c>
      <c r="G774" t="s">
        <v>1536</v>
      </c>
      <c r="H774" t="str">
        <f t="shared" si="81"/>
        <v>Ekonomisk trygghet vid sjukdom och funktionsnedsättning</v>
      </c>
      <c r="I774" t="str">
        <f t="shared" si="82"/>
        <v>2 Myndigheter</v>
      </c>
      <c r="K774" t="str">
        <f t="shared" si="83"/>
        <v>Myndigheter</v>
      </c>
      <c r="L774">
        <f t="shared" si="85"/>
        <v>914.8885663103639</v>
      </c>
      <c r="M774">
        <f t="shared" si="84"/>
        <v>76.240713859196987</v>
      </c>
    </row>
    <row r="775" spans="1:13" hidden="1" x14ac:dyDescent="0.35">
      <c r="A775" t="s">
        <v>1583</v>
      </c>
      <c r="B775" s="8" t="s">
        <v>4</v>
      </c>
      <c r="C775" s="8" t="s">
        <v>918</v>
      </c>
      <c r="D775" s="9">
        <v>9576282</v>
      </c>
      <c r="E775">
        <f t="shared" si="79"/>
        <v>10</v>
      </c>
      <c r="F775">
        <f t="shared" si="80"/>
        <v>1</v>
      </c>
      <c r="H775" t="str">
        <f t="shared" si="81"/>
        <v>Ekonomisk trygghet vid sjukdom och funktionsnedsättning</v>
      </c>
      <c r="I775" t="str">
        <f t="shared" si="82"/>
        <v>2 Myndigheter</v>
      </c>
      <c r="K775" t="str">
        <f t="shared" si="83"/>
        <v>Försäkringskassan</v>
      </c>
      <c r="L775">
        <f t="shared" si="85"/>
        <v>907.84764535373154</v>
      </c>
      <c r="M775">
        <f t="shared" si="84"/>
        <v>75.653970446144299</v>
      </c>
    </row>
    <row r="776" spans="1:13" hidden="1" x14ac:dyDescent="0.35">
      <c r="A776" t="s">
        <v>1583</v>
      </c>
      <c r="B776" s="8" t="s">
        <v>4</v>
      </c>
      <c r="C776" s="8" t="s">
        <v>919</v>
      </c>
      <c r="D776" s="9">
        <v>74270</v>
      </c>
      <c r="E776">
        <f t="shared" si="79"/>
        <v>10</v>
      </c>
      <c r="F776">
        <f t="shared" si="80"/>
        <v>2</v>
      </c>
      <c r="H776" t="str">
        <f t="shared" si="81"/>
        <v>Ekonomisk trygghet vid sjukdom och funktionsnedsättning</v>
      </c>
      <c r="I776" t="str">
        <f t="shared" si="82"/>
        <v>2 Myndigheter</v>
      </c>
      <c r="K776" t="str">
        <f t="shared" si="83"/>
        <v>Inspektionen för socialförsäkringen</v>
      </c>
      <c r="L776">
        <f t="shared" si="85"/>
        <v>7.0409209566324007</v>
      </c>
      <c r="M776">
        <f t="shared" si="84"/>
        <v>0.58674341305270006</v>
      </c>
    </row>
    <row r="777" spans="1:13" hidden="1" x14ac:dyDescent="0.35">
      <c r="A777" t="s">
        <v>1583</v>
      </c>
      <c r="B777" s="6">
        <v>11</v>
      </c>
      <c r="C777" s="6" t="s">
        <v>56</v>
      </c>
      <c r="D777" s="7">
        <v>60310483</v>
      </c>
      <c r="E777">
        <f t="shared" si="79"/>
        <v>11</v>
      </c>
      <c r="F777" t="str">
        <f t="shared" si="80"/>
        <v/>
      </c>
      <c r="G777" t="s">
        <v>1536</v>
      </c>
      <c r="H777" t="str">
        <f t="shared" si="81"/>
        <v>Ekonomisk trygghet vid ålderdom</v>
      </c>
      <c r="I777" t="str">
        <f t="shared" si="82"/>
        <v/>
      </c>
      <c r="K777" t="str">
        <f t="shared" si="83"/>
        <v>trygghet vid ålderdom</v>
      </c>
      <c r="L777">
        <f t="shared" si="85"/>
        <v>5717.5352586417412</v>
      </c>
      <c r="M777">
        <f t="shared" si="84"/>
        <v>476.46127155347841</v>
      </c>
    </row>
    <row r="778" spans="1:13" hidden="1" x14ac:dyDescent="0.35">
      <c r="A778" t="s">
        <v>1583</v>
      </c>
      <c r="B778" s="6" t="s">
        <v>4</v>
      </c>
      <c r="C778" s="6" t="s">
        <v>920</v>
      </c>
      <c r="D778" s="7">
        <v>59590300</v>
      </c>
      <c r="E778">
        <f t="shared" si="79"/>
        <v>11</v>
      </c>
      <c r="F778">
        <f t="shared" si="80"/>
        <v>1</v>
      </c>
      <c r="G778" t="s">
        <v>1536</v>
      </c>
      <c r="H778" t="str">
        <f t="shared" si="81"/>
        <v>Ekonomisk trygghet vid ålderdom</v>
      </c>
      <c r="I778" t="str">
        <f t="shared" si="82"/>
        <v>1 Ersättning vid ålderdom</v>
      </c>
      <c r="K778" t="str">
        <f t="shared" si="83"/>
        <v>Ersättning vid ålderdom</v>
      </c>
      <c r="L778">
        <f t="shared" si="85"/>
        <v>5649.2606985594684</v>
      </c>
      <c r="M778">
        <f t="shared" si="84"/>
        <v>470.77172487995568</v>
      </c>
    </row>
    <row r="779" spans="1:13" hidden="1" x14ac:dyDescent="0.35">
      <c r="A779" t="s">
        <v>1583</v>
      </c>
      <c r="B779" s="8" t="s">
        <v>4</v>
      </c>
      <c r="C779" s="8" t="s">
        <v>921</v>
      </c>
      <c r="D779" s="9">
        <v>30228900</v>
      </c>
      <c r="E779">
        <f t="shared" ref="E779:E842" si="86">IF(B779="",E778,B779)</f>
        <v>11</v>
      </c>
      <c r="F779">
        <f t="shared" ref="F779:F842" si="87">IFERROR(LEFT(C779,FIND(" ",C779)-1)*1,"")</f>
        <v>1</v>
      </c>
      <c r="H779" t="str">
        <f t="shared" ref="H779:H842" si="88">IF(B779="",H778,C779)</f>
        <v>Ekonomisk trygghet vid ålderdom</v>
      </c>
      <c r="I779" t="str">
        <f t="shared" ref="I779:I842" si="89">IF(B779="",IF(G779="Sum",C779,IF(I778="",H779,I778)),"")</f>
        <v>1 Ersättning vid ålderdom</v>
      </c>
      <c r="K779" t="str">
        <f t="shared" ref="K779:K842" si="90">IFERROR(RIGHT(C779,LEN(C779)-FIND(" ",C779)),"")</f>
        <v>Garantipension till ålderspension</v>
      </c>
      <c r="L779">
        <f t="shared" si="85"/>
        <v>2865.7505790486762</v>
      </c>
      <c r="M779">
        <f t="shared" ref="M779:M842" si="91">L779/12</f>
        <v>238.81254825405634</v>
      </c>
    </row>
    <row r="780" spans="1:13" hidden="1" x14ac:dyDescent="0.35">
      <c r="A780" t="s">
        <v>1583</v>
      </c>
      <c r="B780" s="8" t="s">
        <v>4</v>
      </c>
      <c r="C780" s="8" t="s">
        <v>922</v>
      </c>
      <c r="D780" s="9">
        <v>8175200</v>
      </c>
      <c r="E780">
        <f t="shared" si="86"/>
        <v>11</v>
      </c>
      <c r="F780">
        <f t="shared" si="87"/>
        <v>2</v>
      </c>
      <c r="H780" t="str">
        <f t="shared" si="88"/>
        <v>Ekonomisk trygghet vid ålderdom</v>
      </c>
      <c r="I780" t="str">
        <f t="shared" si="89"/>
        <v>1 Ersättning vid ålderdom</v>
      </c>
      <c r="K780" t="str">
        <f t="shared" si="90"/>
        <v>Efterlevandepensioner till vuxna</v>
      </c>
      <c r="L780">
        <f t="shared" si="85"/>
        <v>775.02271448311842</v>
      </c>
      <c r="M780">
        <f t="shared" si="91"/>
        <v>64.585226206926535</v>
      </c>
    </row>
    <row r="781" spans="1:13" hidden="1" x14ac:dyDescent="0.35">
      <c r="A781" t="s">
        <v>1583</v>
      </c>
      <c r="B781" s="8" t="s">
        <v>4</v>
      </c>
      <c r="C781" s="8" t="s">
        <v>923</v>
      </c>
      <c r="D781" s="9">
        <v>13809000</v>
      </c>
      <c r="E781">
        <f t="shared" si="86"/>
        <v>11</v>
      </c>
      <c r="F781">
        <f t="shared" si="87"/>
        <v>3</v>
      </c>
      <c r="H781" t="str">
        <f t="shared" si="88"/>
        <v>Ekonomisk trygghet vid ålderdom</v>
      </c>
      <c r="I781" t="str">
        <f t="shared" si="89"/>
        <v>1 Ersättning vid ålderdom</v>
      </c>
      <c r="K781" t="str">
        <f t="shared" si="90"/>
        <v>Bostadstillägg till pensionärer</v>
      </c>
      <c r="L781">
        <f t="shared" ref="L781:L844" si="92">D781/IF(A781=$K$3,$L$3,$L$4)</f>
        <v>1309.1164331511623</v>
      </c>
      <c r="M781">
        <f t="shared" si="91"/>
        <v>109.09303609593019</v>
      </c>
    </row>
    <row r="782" spans="1:13" hidden="1" x14ac:dyDescent="0.35">
      <c r="A782" t="s">
        <v>1583</v>
      </c>
      <c r="B782" s="8" t="s">
        <v>4</v>
      </c>
      <c r="C782" s="8" t="s">
        <v>924</v>
      </c>
      <c r="D782" s="9">
        <v>1298200</v>
      </c>
      <c r="E782">
        <f t="shared" si="86"/>
        <v>11</v>
      </c>
      <c r="F782">
        <f t="shared" si="87"/>
        <v>4</v>
      </c>
      <c r="H782" t="str">
        <f t="shared" si="88"/>
        <v>Ekonomisk trygghet vid ålderdom</v>
      </c>
      <c r="I782" t="str">
        <f t="shared" si="89"/>
        <v>1 Ersättning vid ålderdom</v>
      </c>
      <c r="K782" t="str">
        <f t="shared" si="90"/>
        <v>Äldreförsörjningsstöd</v>
      </c>
      <c r="L782">
        <f t="shared" si="92"/>
        <v>123.07154417530877</v>
      </c>
      <c r="M782">
        <f t="shared" si="91"/>
        <v>10.255962014609064</v>
      </c>
    </row>
    <row r="783" spans="1:13" hidden="1" x14ac:dyDescent="0.35">
      <c r="A783" t="s">
        <v>1583</v>
      </c>
      <c r="B783" s="8" t="s">
        <v>4</v>
      </c>
      <c r="C783" s="8" t="s">
        <v>925</v>
      </c>
      <c r="D783" s="9">
        <v>6079000</v>
      </c>
      <c r="E783">
        <f t="shared" si="86"/>
        <v>11</v>
      </c>
      <c r="F783">
        <f t="shared" si="87"/>
        <v>5</v>
      </c>
      <c r="H783" t="str">
        <f t="shared" si="88"/>
        <v>Ekonomisk trygghet vid ålderdom</v>
      </c>
      <c r="I783" t="str">
        <f t="shared" si="89"/>
        <v>1 Ersättning vid ålderdom</v>
      </c>
      <c r="K783" t="str">
        <f t="shared" si="90"/>
        <v>Inkomstpensionstillägg</v>
      </c>
      <c r="L783">
        <f t="shared" si="92"/>
        <v>576.29942770120329</v>
      </c>
      <c r="M783">
        <f t="shared" si="91"/>
        <v>48.024952308433605</v>
      </c>
    </row>
    <row r="784" spans="1:13" hidden="1" x14ac:dyDescent="0.35">
      <c r="A784" t="s">
        <v>1583</v>
      </c>
      <c r="B784" s="6" t="s">
        <v>4</v>
      </c>
      <c r="C784" s="6" t="s">
        <v>917</v>
      </c>
      <c r="D784" s="7">
        <v>720183</v>
      </c>
      <c r="E784">
        <f t="shared" si="86"/>
        <v>11</v>
      </c>
      <c r="F784">
        <f t="shared" si="87"/>
        <v>2</v>
      </c>
      <c r="G784" t="s">
        <v>1536</v>
      </c>
      <c r="H784" t="str">
        <f t="shared" si="88"/>
        <v>Ekonomisk trygghet vid ålderdom</v>
      </c>
      <c r="I784" t="str">
        <f t="shared" si="89"/>
        <v>2 Myndigheter</v>
      </c>
      <c r="K784" t="str">
        <f t="shared" si="90"/>
        <v>Myndigheter</v>
      </c>
      <c r="L784">
        <f t="shared" si="92"/>
        <v>68.274560082272686</v>
      </c>
      <c r="M784">
        <f t="shared" si="91"/>
        <v>5.6895466735227238</v>
      </c>
    </row>
    <row r="785" spans="1:13" hidden="1" x14ac:dyDescent="0.35">
      <c r="A785" t="s">
        <v>1583</v>
      </c>
      <c r="B785" s="8" t="s">
        <v>4</v>
      </c>
      <c r="C785" s="8" t="s">
        <v>926</v>
      </c>
      <c r="D785" s="9">
        <v>720183</v>
      </c>
      <c r="E785">
        <f t="shared" si="86"/>
        <v>11</v>
      </c>
      <c r="F785">
        <f t="shared" si="87"/>
        <v>1</v>
      </c>
      <c r="H785" t="str">
        <f t="shared" si="88"/>
        <v>Ekonomisk trygghet vid ålderdom</v>
      </c>
      <c r="I785" t="str">
        <f t="shared" si="89"/>
        <v>2 Myndigheter</v>
      </c>
      <c r="K785" t="str">
        <f t="shared" si="90"/>
        <v>Pensionsmyndigheten</v>
      </c>
      <c r="L785">
        <f t="shared" si="92"/>
        <v>68.274560082272686</v>
      </c>
      <c r="M785">
        <f t="shared" si="91"/>
        <v>5.6895466735227238</v>
      </c>
    </row>
    <row r="786" spans="1:13" hidden="1" x14ac:dyDescent="0.35">
      <c r="A786" t="s">
        <v>1583</v>
      </c>
      <c r="B786" s="6">
        <v>12</v>
      </c>
      <c r="C786" s="6" t="s">
        <v>60</v>
      </c>
      <c r="D786" s="7">
        <v>106070732</v>
      </c>
      <c r="E786">
        <f t="shared" si="86"/>
        <v>12</v>
      </c>
      <c r="F786" t="str">
        <f t="shared" si="87"/>
        <v/>
      </c>
      <c r="G786" t="s">
        <v>1536</v>
      </c>
      <c r="H786" t="str">
        <f t="shared" si="88"/>
        <v>Ekonomisk trygghet för familjer och barn</v>
      </c>
      <c r="I786" t="str">
        <f t="shared" si="89"/>
        <v/>
      </c>
      <c r="K786" t="str">
        <f t="shared" si="90"/>
        <v>trygghet för familjer och barn</v>
      </c>
      <c r="L786">
        <f t="shared" si="92"/>
        <v>10055.68385383249</v>
      </c>
      <c r="M786">
        <f t="shared" si="91"/>
        <v>837.9736544860408</v>
      </c>
    </row>
    <row r="787" spans="1:13" hidden="1" x14ac:dyDescent="0.35">
      <c r="A787" t="s">
        <v>1583</v>
      </c>
      <c r="B787" s="8" t="s">
        <v>4</v>
      </c>
      <c r="C787" s="8" t="s">
        <v>927</v>
      </c>
      <c r="D787" s="9">
        <v>33074824</v>
      </c>
      <c r="E787">
        <f t="shared" si="86"/>
        <v>12</v>
      </c>
      <c r="F787">
        <f t="shared" si="87"/>
        <v>1</v>
      </c>
      <c r="H787" t="str">
        <f t="shared" si="88"/>
        <v>Ekonomisk trygghet för familjer och barn</v>
      </c>
      <c r="I787" t="str">
        <f t="shared" si="89"/>
        <v>Ekonomisk trygghet för familjer och barn</v>
      </c>
      <c r="K787" t="str">
        <f t="shared" si="90"/>
        <v>Barnbidrag</v>
      </c>
      <c r="L787">
        <f t="shared" si="92"/>
        <v>3135.5489624145453</v>
      </c>
      <c r="M787">
        <f t="shared" si="91"/>
        <v>261.29574686787879</v>
      </c>
    </row>
    <row r="788" spans="1:13" hidden="1" x14ac:dyDescent="0.35">
      <c r="A788" t="s">
        <v>1583</v>
      </c>
      <c r="B788" s="8" t="s">
        <v>4</v>
      </c>
      <c r="C788" s="8" t="s">
        <v>928</v>
      </c>
      <c r="D788" s="9">
        <v>50521438</v>
      </c>
      <c r="E788">
        <f t="shared" si="86"/>
        <v>12</v>
      </c>
      <c r="F788">
        <f t="shared" si="87"/>
        <v>2</v>
      </c>
      <c r="H788" t="str">
        <f t="shared" si="88"/>
        <v>Ekonomisk trygghet för familjer och barn</v>
      </c>
      <c r="I788" t="str">
        <f t="shared" si="89"/>
        <v>Ekonomisk trygghet för familjer och barn</v>
      </c>
      <c r="K788" t="str">
        <f t="shared" si="90"/>
        <v>Föräldraförsäkring</v>
      </c>
      <c r="L788">
        <f t="shared" si="92"/>
        <v>4789.5173229218326</v>
      </c>
      <c r="M788">
        <f t="shared" si="91"/>
        <v>399.12644357681938</v>
      </c>
    </row>
    <row r="789" spans="1:13" hidden="1" x14ac:dyDescent="0.35">
      <c r="A789" t="s">
        <v>1583</v>
      </c>
      <c r="B789" s="8" t="s">
        <v>4</v>
      </c>
      <c r="C789" s="8" t="s">
        <v>929</v>
      </c>
      <c r="D789" s="9">
        <v>2798382</v>
      </c>
      <c r="E789">
        <f t="shared" si="86"/>
        <v>12</v>
      </c>
      <c r="F789">
        <f t="shared" si="87"/>
        <v>3</v>
      </c>
      <c r="H789" t="str">
        <f t="shared" si="88"/>
        <v>Ekonomisk trygghet för familjer och barn</v>
      </c>
      <c r="I789" t="str">
        <f t="shared" si="89"/>
        <v>Ekonomisk trygghet för familjer och barn</v>
      </c>
      <c r="K789" t="str">
        <f t="shared" si="90"/>
        <v>Underhållsstöd</v>
      </c>
      <c r="L789">
        <f t="shared" si="92"/>
        <v>265.29132177814586</v>
      </c>
      <c r="M789">
        <f t="shared" si="91"/>
        <v>22.107610148178821</v>
      </c>
    </row>
    <row r="790" spans="1:13" hidden="1" x14ac:dyDescent="0.35">
      <c r="A790" t="s">
        <v>1583</v>
      </c>
      <c r="B790" s="8" t="s">
        <v>4</v>
      </c>
      <c r="C790" s="8" t="s">
        <v>930</v>
      </c>
      <c r="D790" s="9">
        <v>14784</v>
      </c>
      <c r="E790">
        <f t="shared" si="86"/>
        <v>12</v>
      </c>
      <c r="F790">
        <f t="shared" si="87"/>
        <v>4</v>
      </c>
      <c r="H790" t="str">
        <f t="shared" si="88"/>
        <v>Ekonomisk trygghet för familjer och barn</v>
      </c>
      <c r="I790" t="str">
        <f t="shared" si="89"/>
        <v>Ekonomisk trygghet för familjer och barn</v>
      </c>
      <c r="K790" t="str">
        <f t="shared" si="90"/>
        <v>Adoptionsbidrag</v>
      </c>
      <c r="L790">
        <f t="shared" si="92"/>
        <v>1.4015480735539709</v>
      </c>
      <c r="M790">
        <f t="shared" si="91"/>
        <v>0.11679567279616425</v>
      </c>
    </row>
    <row r="791" spans="1:13" hidden="1" x14ac:dyDescent="0.35">
      <c r="A791" t="s">
        <v>1583</v>
      </c>
      <c r="B791" s="8" t="s">
        <v>4</v>
      </c>
      <c r="C791" s="8" t="s">
        <v>931</v>
      </c>
      <c r="D791" s="9">
        <v>1097900</v>
      </c>
      <c r="E791">
        <f t="shared" si="86"/>
        <v>12</v>
      </c>
      <c r="F791">
        <f t="shared" si="87"/>
        <v>5</v>
      </c>
      <c r="H791" t="str">
        <f t="shared" si="88"/>
        <v>Ekonomisk trygghet för familjer och barn</v>
      </c>
      <c r="I791" t="str">
        <f t="shared" si="89"/>
        <v>Ekonomisk trygghet för familjer och barn</v>
      </c>
      <c r="K791" t="str">
        <f t="shared" si="90"/>
        <v>Barnpension och efterlevandestöd</v>
      </c>
      <c r="L791">
        <f t="shared" si="92"/>
        <v>104.08276717768564</v>
      </c>
      <c r="M791">
        <f t="shared" si="91"/>
        <v>8.6735639314738027</v>
      </c>
    </row>
    <row r="792" spans="1:13" hidden="1" x14ac:dyDescent="0.35">
      <c r="A792" t="s">
        <v>1583</v>
      </c>
      <c r="B792" s="8" t="s">
        <v>4</v>
      </c>
      <c r="C792" s="8" t="s">
        <v>932</v>
      </c>
      <c r="D792" s="9">
        <v>5234340</v>
      </c>
      <c r="E792">
        <f t="shared" si="86"/>
        <v>12</v>
      </c>
      <c r="F792">
        <f t="shared" si="87"/>
        <v>6</v>
      </c>
      <c r="H792" t="str">
        <f t="shared" si="88"/>
        <v>Ekonomisk trygghet för familjer och barn</v>
      </c>
      <c r="I792" t="str">
        <f t="shared" si="89"/>
        <v>Ekonomisk trygghet för familjer och barn</v>
      </c>
      <c r="K792" t="str">
        <f t="shared" si="90"/>
        <v>Omvårdnadsbidrag och vårdbidrag</v>
      </c>
      <c r="L792">
        <f t="shared" si="92"/>
        <v>496.22423859080709</v>
      </c>
      <c r="M792">
        <f t="shared" si="91"/>
        <v>41.352019882567255</v>
      </c>
    </row>
    <row r="793" spans="1:13" hidden="1" x14ac:dyDescent="0.35">
      <c r="A793" t="s">
        <v>1583</v>
      </c>
      <c r="B793" s="8" t="s">
        <v>4</v>
      </c>
      <c r="C793" s="8" t="s">
        <v>933</v>
      </c>
      <c r="D793" s="9">
        <v>8971900</v>
      </c>
      <c r="E793">
        <f t="shared" si="86"/>
        <v>12</v>
      </c>
      <c r="F793">
        <f t="shared" si="87"/>
        <v>7</v>
      </c>
      <c r="H793" t="str">
        <f t="shared" si="88"/>
        <v>Ekonomisk trygghet för familjer och barn</v>
      </c>
      <c r="I793" t="str">
        <f t="shared" si="89"/>
        <v>Ekonomisk trygghet för familjer och barn</v>
      </c>
      <c r="K793" t="str">
        <f t="shared" si="90"/>
        <v>Pensionsrätt för barnår</v>
      </c>
      <c r="L793">
        <f t="shared" si="92"/>
        <v>850.551214902521</v>
      </c>
      <c r="M793">
        <f t="shared" si="91"/>
        <v>70.879267908543412</v>
      </c>
    </row>
    <row r="794" spans="1:13" hidden="1" x14ac:dyDescent="0.35">
      <c r="A794" t="s">
        <v>1583</v>
      </c>
      <c r="B794" s="8" t="s">
        <v>4</v>
      </c>
      <c r="C794" s="8" t="s">
        <v>934</v>
      </c>
      <c r="D794" s="9">
        <v>4357164</v>
      </c>
      <c r="E794">
        <f t="shared" si="86"/>
        <v>12</v>
      </c>
      <c r="F794">
        <f t="shared" si="87"/>
        <v>8</v>
      </c>
      <c r="H794" t="str">
        <f t="shared" si="88"/>
        <v>Ekonomisk trygghet för familjer och barn</v>
      </c>
      <c r="I794" t="str">
        <f t="shared" si="89"/>
        <v>Ekonomisk trygghet för familjer och barn</v>
      </c>
      <c r="K794" t="str">
        <f t="shared" si="90"/>
        <v>Bostadsbidrag</v>
      </c>
      <c r="L794">
        <f t="shared" si="92"/>
        <v>413.06647797339787</v>
      </c>
      <c r="M794">
        <f t="shared" si="91"/>
        <v>34.422206497783158</v>
      </c>
    </row>
    <row r="795" spans="1:13" hidden="1" x14ac:dyDescent="0.35">
      <c r="A795" t="s">
        <v>1583</v>
      </c>
      <c r="B795" s="6">
        <v>13</v>
      </c>
      <c r="C795" s="6" t="s">
        <v>1554</v>
      </c>
      <c r="D795" s="7">
        <v>4018388</v>
      </c>
      <c r="E795">
        <f t="shared" si="86"/>
        <v>13</v>
      </c>
      <c r="F795" t="str">
        <f t="shared" si="87"/>
        <v/>
      </c>
      <c r="G795" t="s">
        <v>1536</v>
      </c>
      <c r="H795" t="str">
        <f t="shared" si="88"/>
        <v>Integration och jämställdhet</v>
      </c>
      <c r="I795" t="str">
        <f t="shared" si="89"/>
        <v/>
      </c>
      <c r="K795" t="str">
        <f t="shared" si="90"/>
        <v>och jämställdhet</v>
      </c>
      <c r="L795">
        <f t="shared" si="92"/>
        <v>380.9499431948318</v>
      </c>
      <c r="M795">
        <f t="shared" si="91"/>
        <v>31.745828599569318</v>
      </c>
    </row>
    <row r="796" spans="1:13" hidden="1" x14ac:dyDescent="0.35">
      <c r="A796" t="s">
        <v>1583</v>
      </c>
      <c r="B796" s="6" t="s">
        <v>4</v>
      </c>
      <c r="C796" s="6" t="s">
        <v>1555</v>
      </c>
      <c r="D796" s="7">
        <v>2879351</v>
      </c>
      <c r="E796">
        <f t="shared" si="86"/>
        <v>13</v>
      </c>
      <c r="F796">
        <f t="shared" si="87"/>
        <v>1</v>
      </c>
      <c r="G796" t="s">
        <v>1536</v>
      </c>
      <c r="H796" t="str">
        <f t="shared" si="88"/>
        <v>Integration och jämställdhet</v>
      </c>
      <c r="I796" t="str">
        <f t="shared" si="89"/>
        <v>1 Integration</v>
      </c>
      <c r="K796" t="str">
        <f t="shared" si="90"/>
        <v>Integration</v>
      </c>
      <c r="L796">
        <f t="shared" si="92"/>
        <v>272.9673192056074</v>
      </c>
      <c r="M796">
        <f t="shared" si="91"/>
        <v>22.747276600467284</v>
      </c>
    </row>
    <row r="797" spans="1:13" hidden="1" x14ac:dyDescent="0.35">
      <c r="A797" t="s">
        <v>1583</v>
      </c>
      <c r="B797" s="8" t="s">
        <v>4</v>
      </c>
      <c r="C797" s="8" t="s">
        <v>1556</v>
      </c>
      <c r="D797" s="9">
        <v>103125</v>
      </c>
      <c r="E797">
        <f t="shared" si="86"/>
        <v>13</v>
      </c>
      <c r="F797">
        <f t="shared" si="87"/>
        <v>1</v>
      </c>
      <c r="H797" t="str">
        <f t="shared" si="88"/>
        <v>Integration och jämställdhet</v>
      </c>
      <c r="I797" t="str">
        <f t="shared" si="89"/>
        <v>1 Integration</v>
      </c>
      <c r="K797" t="str">
        <f t="shared" si="90"/>
        <v>Integrationsåtgärder</v>
      </c>
      <c r="L797">
        <f t="shared" si="92"/>
        <v>9.7764235041432119</v>
      </c>
      <c r="M797">
        <f t="shared" si="91"/>
        <v>0.81470195867860096</v>
      </c>
    </row>
    <row r="798" spans="1:13" hidden="1" x14ac:dyDescent="0.35">
      <c r="A798" t="s">
        <v>1583</v>
      </c>
      <c r="B798" s="8" t="s">
        <v>4</v>
      </c>
      <c r="C798" s="8" t="s">
        <v>937</v>
      </c>
      <c r="D798" s="9">
        <v>2776226</v>
      </c>
      <c r="E798">
        <f t="shared" si="86"/>
        <v>13</v>
      </c>
      <c r="F798">
        <f t="shared" si="87"/>
        <v>2</v>
      </c>
      <c r="H798" t="str">
        <f t="shared" si="88"/>
        <v>Integration och jämställdhet</v>
      </c>
      <c r="I798" t="str">
        <f t="shared" si="89"/>
        <v>1 Integration</v>
      </c>
      <c r="K798" t="str">
        <f t="shared" si="90"/>
        <v>Kommunersättningar vid flyktingmottagande</v>
      </c>
      <c r="L798">
        <f t="shared" si="92"/>
        <v>263.19089570146417</v>
      </c>
      <c r="M798">
        <f t="shared" si="91"/>
        <v>21.93257464178868</v>
      </c>
    </row>
    <row r="799" spans="1:13" hidden="1" x14ac:dyDescent="0.35">
      <c r="A799" t="s">
        <v>1583</v>
      </c>
      <c r="B799" s="6" t="s">
        <v>4</v>
      </c>
      <c r="C799" s="6" t="s">
        <v>939</v>
      </c>
      <c r="D799" s="7">
        <v>249426</v>
      </c>
      <c r="E799">
        <f t="shared" si="86"/>
        <v>13</v>
      </c>
      <c r="F799">
        <f t="shared" si="87"/>
        <v>2</v>
      </c>
      <c r="G799" t="s">
        <v>1536</v>
      </c>
      <c r="H799" t="str">
        <f t="shared" si="88"/>
        <v>Integration och jämställdhet</v>
      </c>
      <c r="I799" t="str">
        <f t="shared" si="89"/>
        <v>2 Diskriminering</v>
      </c>
      <c r="K799" t="str">
        <f t="shared" si="90"/>
        <v>Diskriminering</v>
      </c>
      <c r="L799">
        <f t="shared" si="92"/>
        <v>23.646004450370178</v>
      </c>
      <c r="M799">
        <f t="shared" si="91"/>
        <v>1.9705003708641815</v>
      </c>
    </row>
    <row r="800" spans="1:13" hidden="1" x14ac:dyDescent="0.35">
      <c r="A800" t="s">
        <v>1583</v>
      </c>
      <c r="B800" s="8" t="s">
        <v>4</v>
      </c>
      <c r="C800" s="8" t="s">
        <v>940</v>
      </c>
      <c r="D800" s="9">
        <v>138507</v>
      </c>
      <c r="E800">
        <f t="shared" si="86"/>
        <v>13</v>
      </c>
      <c r="F800">
        <f t="shared" si="87"/>
        <v>1</v>
      </c>
      <c r="H800" t="str">
        <f t="shared" si="88"/>
        <v>Integration och jämställdhet</v>
      </c>
      <c r="I800" t="str">
        <f t="shared" si="89"/>
        <v>2 Diskriminering</v>
      </c>
      <c r="K800" t="str">
        <f t="shared" si="90"/>
        <v>Diskrimineringsombudsmannen</v>
      </c>
      <c r="L800">
        <f t="shared" si="92"/>
        <v>13.130696633099285</v>
      </c>
      <c r="M800">
        <f t="shared" si="91"/>
        <v>1.0942247194249404</v>
      </c>
    </row>
    <row r="801" spans="1:13" hidden="1" x14ac:dyDescent="0.35">
      <c r="A801" t="s">
        <v>1583</v>
      </c>
      <c r="B801" s="8" t="s">
        <v>4</v>
      </c>
      <c r="C801" s="8" t="s">
        <v>941</v>
      </c>
      <c r="D801" s="9">
        <v>110919</v>
      </c>
      <c r="E801">
        <f t="shared" si="86"/>
        <v>13</v>
      </c>
      <c r="F801">
        <f t="shared" si="87"/>
        <v>2</v>
      </c>
      <c r="H801" t="str">
        <f t="shared" si="88"/>
        <v>Integration och jämställdhet</v>
      </c>
      <c r="I801" t="str">
        <f t="shared" si="89"/>
        <v>2 Diskriminering</v>
      </c>
      <c r="K801" t="str">
        <f t="shared" si="90"/>
        <v>Åtgärder mot diskriminering och rasism m.m.</v>
      </c>
      <c r="L801">
        <f t="shared" si="92"/>
        <v>10.515307817270893</v>
      </c>
      <c r="M801">
        <f t="shared" si="91"/>
        <v>0.87627565143924102</v>
      </c>
    </row>
    <row r="802" spans="1:13" hidden="1" x14ac:dyDescent="0.35">
      <c r="A802" t="s">
        <v>1583</v>
      </c>
      <c r="B802" s="6" t="s">
        <v>4</v>
      </c>
      <c r="C802" s="6" t="s">
        <v>942</v>
      </c>
      <c r="D802" s="7">
        <v>796611</v>
      </c>
      <c r="E802">
        <f t="shared" si="86"/>
        <v>13</v>
      </c>
      <c r="F802">
        <f t="shared" si="87"/>
        <v>3</v>
      </c>
      <c r="G802" t="s">
        <v>1536</v>
      </c>
      <c r="H802" t="str">
        <f t="shared" si="88"/>
        <v>Integration och jämställdhet</v>
      </c>
      <c r="I802" t="str">
        <f t="shared" si="89"/>
        <v>3 Jämställdhet</v>
      </c>
      <c r="K802" t="str">
        <f t="shared" si="90"/>
        <v>Jämställdhet</v>
      </c>
      <c r="L802">
        <f t="shared" si="92"/>
        <v>75.520063069663308</v>
      </c>
      <c r="M802">
        <f t="shared" si="91"/>
        <v>6.2933385891386093</v>
      </c>
    </row>
    <row r="803" spans="1:13" hidden="1" x14ac:dyDescent="0.35">
      <c r="A803" t="s">
        <v>1583</v>
      </c>
      <c r="B803" s="8" t="s">
        <v>4</v>
      </c>
      <c r="C803" s="8" t="s">
        <v>943</v>
      </c>
      <c r="D803" s="9">
        <v>675039</v>
      </c>
      <c r="E803">
        <f t="shared" si="86"/>
        <v>13</v>
      </c>
      <c r="F803">
        <f t="shared" si="87"/>
        <v>1</v>
      </c>
      <c r="H803" t="str">
        <f t="shared" si="88"/>
        <v>Integration och jämställdhet</v>
      </c>
      <c r="I803" t="str">
        <f t="shared" si="89"/>
        <v>3 Jämställdhet</v>
      </c>
      <c r="K803" t="str">
        <f t="shared" si="90"/>
        <v>Särskilda jämställdhetsåtgärder</v>
      </c>
      <c r="L803">
        <f t="shared" si="92"/>
        <v>63.994832929098955</v>
      </c>
      <c r="M803">
        <f t="shared" si="91"/>
        <v>5.3329027440915793</v>
      </c>
    </row>
    <row r="804" spans="1:13" hidden="1" x14ac:dyDescent="0.35">
      <c r="A804" t="s">
        <v>1583</v>
      </c>
      <c r="B804" s="8" t="s">
        <v>4</v>
      </c>
      <c r="C804" s="8" t="s">
        <v>944</v>
      </c>
      <c r="D804" s="9">
        <v>73409</v>
      </c>
      <c r="E804">
        <f t="shared" si="86"/>
        <v>13</v>
      </c>
      <c r="F804">
        <f t="shared" si="87"/>
        <v>2</v>
      </c>
      <c r="H804" t="str">
        <f t="shared" si="88"/>
        <v>Integration och jämställdhet</v>
      </c>
      <c r="I804" t="str">
        <f t="shared" si="89"/>
        <v>3 Jämställdhet</v>
      </c>
      <c r="K804" t="str">
        <f t="shared" si="90"/>
        <v>Jämställdhetsmyndigheten</v>
      </c>
      <c r="L804">
        <f t="shared" si="92"/>
        <v>6.9592967080305357</v>
      </c>
      <c r="M804">
        <f t="shared" si="91"/>
        <v>0.57994139233587794</v>
      </c>
    </row>
    <row r="805" spans="1:13" hidden="1" x14ac:dyDescent="0.35">
      <c r="A805" t="s">
        <v>1583</v>
      </c>
      <c r="B805" s="8" t="s">
        <v>4</v>
      </c>
      <c r="C805" s="8" t="s">
        <v>945</v>
      </c>
      <c r="D805" s="9">
        <v>48163</v>
      </c>
      <c r="E805">
        <f t="shared" si="86"/>
        <v>13</v>
      </c>
      <c r="F805">
        <f t="shared" si="87"/>
        <v>3</v>
      </c>
      <c r="H805" t="str">
        <f t="shared" si="88"/>
        <v>Integration och jämställdhet</v>
      </c>
      <c r="I805" t="str">
        <f t="shared" si="89"/>
        <v>3 Jämställdhet</v>
      </c>
      <c r="K805" t="str">
        <f t="shared" si="90"/>
        <v>Bidrag för kvinnors organisering</v>
      </c>
      <c r="L805">
        <f t="shared" si="92"/>
        <v>4.5659334325338135</v>
      </c>
      <c r="M805">
        <f t="shared" si="91"/>
        <v>0.38049445271115112</v>
      </c>
    </row>
    <row r="806" spans="1:13" hidden="1" x14ac:dyDescent="0.35">
      <c r="A806" t="s">
        <v>1583</v>
      </c>
      <c r="B806" s="6" t="s">
        <v>4</v>
      </c>
      <c r="C806" s="6" t="s">
        <v>1557</v>
      </c>
      <c r="D806" s="7">
        <v>93000</v>
      </c>
      <c r="E806">
        <f t="shared" si="86"/>
        <v>13</v>
      </c>
      <c r="F806">
        <f t="shared" si="87"/>
        <v>4</v>
      </c>
      <c r="G806" t="s">
        <v>1536</v>
      </c>
      <c r="H806" t="str">
        <f t="shared" si="88"/>
        <v>Integration och jämställdhet</v>
      </c>
      <c r="I806" t="str">
        <f t="shared" si="89"/>
        <v>4 Utanförskap</v>
      </c>
      <c r="K806" t="str">
        <f t="shared" si="90"/>
        <v>Utanförskap</v>
      </c>
      <c r="L806">
        <f t="shared" si="92"/>
        <v>8.816556469190969</v>
      </c>
      <c r="M806">
        <f t="shared" si="91"/>
        <v>0.73471303909924746</v>
      </c>
    </row>
    <row r="807" spans="1:13" hidden="1" x14ac:dyDescent="0.35">
      <c r="A807" t="s">
        <v>1583</v>
      </c>
      <c r="B807" s="8" t="s">
        <v>4</v>
      </c>
      <c r="C807" s="8" t="s">
        <v>1558</v>
      </c>
      <c r="D807" s="9">
        <v>93000</v>
      </c>
      <c r="E807">
        <f t="shared" si="86"/>
        <v>13</v>
      </c>
      <c r="F807">
        <f t="shared" si="87"/>
        <v>1</v>
      </c>
      <c r="H807" t="str">
        <f t="shared" si="88"/>
        <v>Integration och jämställdhet</v>
      </c>
      <c r="I807" t="str">
        <f t="shared" si="89"/>
        <v>4 Utanförskap</v>
      </c>
      <c r="K807" t="str">
        <f t="shared" si="90"/>
        <v>Åtgärder mot utanförskap</v>
      </c>
      <c r="L807">
        <f t="shared" si="92"/>
        <v>8.816556469190969</v>
      </c>
      <c r="M807">
        <f t="shared" si="91"/>
        <v>0.73471303909924746</v>
      </c>
    </row>
    <row r="808" spans="1:13" hidden="1" x14ac:dyDescent="0.35">
      <c r="A808" t="s">
        <v>1583</v>
      </c>
      <c r="B808" s="6">
        <v>14</v>
      </c>
      <c r="C808" s="6" t="s">
        <v>67</v>
      </c>
      <c r="D808" s="7">
        <v>92059399</v>
      </c>
      <c r="E808">
        <f t="shared" si="86"/>
        <v>14</v>
      </c>
      <c r="F808" t="str">
        <f t="shared" si="87"/>
        <v/>
      </c>
      <c r="G808" t="s">
        <v>1536</v>
      </c>
      <c r="H808" t="str">
        <f t="shared" si="88"/>
        <v>Arbetsmarknad och arbetsliv</v>
      </c>
      <c r="I808" t="str">
        <f t="shared" si="89"/>
        <v/>
      </c>
      <c r="K808" t="str">
        <f t="shared" si="90"/>
        <v>och arbetsliv</v>
      </c>
      <c r="L808">
        <f t="shared" si="92"/>
        <v>8727.3859118632536</v>
      </c>
      <c r="M808">
        <f t="shared" si="91"/>
        <v>727.2821593219378</v>
      </c>
    </row>
    <row r="809" spans="1:13" hidden="1" x14ac:dyDescent="0.35">
      <c r="A809" t="s">
        <v>1583</v>
      </c>
      <c r="B809" s="6" t="s">
        <v>4</v>
      </c>
      <c r="C809" s="6" t="s">
        <v>949</v>
      </c>
      <c r="D809" s="7">
        <v>90909455</v>
      </c>
      <c r="E809">
        <f t="shared" si="86"/>
        <v>14</v>
      </c>
      <c r="F809">
        <f t="shared" si="87"/>
        <v>1</v>
      </c>
      <c r="G809" t="s">
        <v>1536</v>
      </c>
      <c r="H809" t="str">
        <f t="shared" si="88"/>
        <v>Arbetsmarknad och arbetsliv</v>
      </c>
      <c r="I809" t="str">
        <f t="shared" si="89"/>
        <v>1 Arbetsmarknad</v>
      </c>
      <c r="K809" t="str">
        <f t="shared" si="90"/>
        <v>Arbetsmarknad</v>
      </c>
      <c r="L809">
        <f t="shared" si="92"/>
        <v>8618.3692859233906</v>
      </c>
      <c r="M809">
        <f t="shared" si="91"/>
        <v>718.19744049361589</v>
      </c>
    </row>
    <row r="810" spans="1:13" hidden="1" x14ac:dyDescent="0.35">
      <c r="A810" t="s">
        <v>1583</v>
      </c>
      <c r="B810" s="8" t="s">
        <v>4</v>
      </c>
      <c r="C810" s="8" t="s">
        <v>950</v>
      </c>
      <c r="D810" s="9">
        <v>7392656</v>
      </c>
      <c r="E810">
        <f t="shared" si="86"/>
        <v>14</v>
      </c>
      <c r="F810">
        <f t="shared" si="87"/>
        <v>1</v>
      </c>
      <c r="H810" t="str">
        <f t="shared" si="88"/>
        <v>Arbetsmarknad och arbetsliv</v>
      </c>
      <c r="I810" t="str">
        <f t="shared" si="89"/>
        <v>1 Arbetsmarknad</v>
      </c>
      <c r="K810" t="str">
        <f t="shared" si="90"/>
        <v>Arbetsförmedlingens förvaltningskostnader</v>
      </c>
      <c r="L810">
        <f t="shared" si="92"/>
        <v>700.8362266806821</v>
      </c>
      <c r="M810">
        <f t="shared" si="91"/>
        <v>58.403018890056842</v>
      </c>
    </row>
    <row r="811" spans="1:13" hidden="1" x14ac:dyDescent="0.35">
      <c r="A811" t="s">
        <v>1583</v>
      </c>
      <c r="B811" s="8" t="s">
        <v>4</v>
      </c>
      <c r="C811" s="8" t="s">
        <v>951</v>
      </c>
      <c r="D811" s="9">
        <v>42525610</v>
      </c>
      <c r="E811">
        <f t="shared" si="86"/>
        <v>14</v>
      </c>
      <c r="F811">
        <f t="shared" si="87"/>
        <v>2</v>
      </c>
      <c r="H811" t="str">
        <f t="shared" si="88"/>
        <v>Arbetsmarknad och arbetsliv</v>
      </c>
      <c r="I811" t="str">
        <f t="shared" si="89"/>
        <v>1 Arbetsmarknad</v>
      </c>
      <c r="K811" t="str">
        <f t="shared" si="90"/>
        <v>Bidrag till arbetslöshetsersättning och aktivitetsstöd</v>
      </c>
      <c r="L811">
        <f t="shared" si="92"/>
        <v>4031.4993758257224</v>
      </c>
      <c r="M811">
        <f t="shared" si="91"/>
        <v>335.95828131881018</v>
      </c>
    </row>
    <row r="812" spans="1:13" hidden="1" x14ac:dyDescent="0.35">
      <c r="A812" t="s">
        <v>1583</v>
      </c>
      <c r="B812" s="8" t="s">
        <v>4</v>
      </c>
      <c r="C812" s="8" t="s">
        <v>952</v>
      </c>
      <c r="D812" s="9">
        <v>7225952</v>
      </c>
      <c r="E812">
        <f t="shared" si="86"/>
        <v>14</v>
      </c>
      <c r="F812">
        <f t="shared" si="87"/>
        <v>3</v>
      </c>
      <c r="H812" t="str">
        <f t="shared" si="88"/>
        <v>Arbetsmarknad och arbetsliv</v>
      </c>
      <c r="I812" t="str">
        <f t="shared" si="89"/>
        <v>1 Arbetsmarknad</v>
      </c>
      <c r="K812" t="str">
        <f t="shared" si="90"/>
        <v>Kostnader för arbetsmarknadspolitiska program och insatser</v>
      </c>
      <c r="L812">
        <f t="shared" si="92"/>
        <v>685.03240700713354</v>
      </c>
      <c r="M812">
        <f t="shared" si="91"/>
        <v>57.086033917261126</v>
      </c>
    </row>
    <row r="813" spans="1:13" hidden="1" x14ac:dyDescent="0.35">
      <c r="A813" t="s">
        <v>1583</v>
      </c>
      <c r="B813" s="8" t="s">
        <v>4</v>
      </c>
      <c r="C813" s="8" t="s">
        <v>953</v>
      </c>
      <c r="D813" s="9">
        <v>20806041</v>
      </c>
      <c r="E813">
        <f t="shared" si="86"/>
        <v>14</v>
      </c>
      <c r="F813">
        <f t="shared" si="87"/>
        <v>4</v>
      </c>
      <c r="H813" t="str">
        <f t="shared" si="88"/>
        <v>Arbetsmarknad och arbetsliv</v>
      </c>
      <c r="I813" t="str">
        <f t="shared" si="89"/>
        <v>1 Arbetsmarknad</v>
      </c>
      <c r="K813" t="str">
        <f t="shared" si="90"/>
        <v>Lönebidrag och Samhall m.m.</v>
      </c>
      <c r="L813">
        <f t="shared" si="92"/>
        <v>1972.4476922236831</v>
      </c>
      <c r="M813">
        <f t="shared" si="91"/>
        <v>164.37064101864027</v>
      </c>
    </row>
    <row r="814" spans="1:13" hidden="1" x14ac:dyDescent="0.35">
      <c r="A814" t="s">
        <v>1583</v>
      </c>
      <c r="B814" s="8" t="s">
        <v>4</v>
      </c>
      <c r="C814" s="8" t="s">
        <v>954</v>
      </c>
      <c r="D814" s="9">
        <v>133466</v>
      </c>
      <c r="E814">
        <f t="shared" si="86"/>
        <v>14</v>
      </c>
      <c r="F814">
        <f t="shared" si="87"/>
        <v>5</v>
      </c>
      <c r="H814" t="str">
        <f t="shared" si="88"/>
        <v>Arbetsmarknad och arbetsliv</v>
      </c>
      <c r="I814" t="str">
        <f t="shared" si="89"/>
        <v>1 Arbetsmarknad</v>
      </c>
      <c r="K814" t="str">
        <f t="shared" si="90"/>
        <v>Rådet för Europeiska socialfonden i Sverige</v>
      </c>
      <c r="L814">
        <f t="shared" si="92"/>
        <v>12.65280135179615</v>
      </c>
      <c r="M814">
        <f t="shared" si="91"/>
        <v>1.0544001126496791</v>
      </c>
    </row>
    <row r="815" spans="1:13" hidden="1" x14ac:dyDescent="0.35">
      <c r="A815" t="s">
        <v>1583</v>
      </c>
      <c r="B815" s="8" t="s">
        <v>4</v>
      </c>
      <c r="C815" s="8" t="s">
        <v>1499</v>
      </c>
      <c r="D815" s="9">
        <v>100100</v>
      </c>
      <c r="E815">
        <f t="shared" si="86"/>
        <v>14</v>
      </c>
      <c r="F815">
        <f t="shared" si="87"/>
        <v>6</v>
      </c>
      <c r="H815" t="str">
        <f t="shared" si="88"/>
        <v>Arbetsmarknad och arbetsliv</v>
      </c>
      <c r="I815" t="str">
        <f t="shared" si="89"/>
        <v>1 Arbetsmarknad</v>
      </c>
      <c r="K815" t="str">
        <f t="shared" si="90"/>
        <v>Europeiska socialfonden m.m. för perioden 2014-2020</v>
      </c>
      <c r="L815">
        <f t="shared" si="92"/>
        <v>9.4896484146883449</v>
      </c>
      <c r="M815">
        <f t="shared" si="91"/>
        <v>0.79080403455736203</v>
      </c>
    </row>
    <row r="816" spans="1:13" hidden="1" x14ac:dyDescent="0.35">
      <c r="A816" t="s">
        <v>1583</v>
      </c>
      <c r="B816" s="8" t="s">
        <v>4</v>
      </c>
      <c r="C816" s="8" t="s">
        <v>1559</v>
      </c>
      <c r="D816" s="9">
        <v>1387000</v>
      </c>
      <c r="E816">
        <f t="shared" si="86"/>
        <v>14</v>
      </c>
      <c r="F816">
        <f t="shared" si="87"/>
        <v>7</v>
      </c>
      <c r="H816" t="str">
        <f t="shared" si="88"/>
        <v>Arbetsmarknad och arbetsliv</v>
      </c>
      <c r="I816" t="str">
        <f t="shared" si="89"/>
        <v>1 Arbetsmarknad</v>
      </c>
      <c r="K816" t="str">
        <f t="shared" si="90"/>
        <v>Europeiska socialfonden+ m.m. för perioden 2021–2027</v>
      </c>
      <c r="L816">
        <f t="shared" si="92"/>
        <v>131.48993357814919</v>
      </c>
      <c r="M816">
        <f t="shared" si="91"/>
        <v>10.957494464845766</v>
      </c>
    </row>
    <row r="817" spans="1:13" hidden="1" x14ac:dyDescent="0.35">
      <c r="A817" t="s">
        <v>1583</v>
      </c>
      <c r="B817" s="8" t="s">
        <v>4</v>
      </c>
      <c r="C817" s="8" t="s">
        <v>957</v>
      </c>
      <c r="D817" s="9">
        <v>46953</v>
      </c>
      <c r="E817">
        <f t="shared" si="86"/>
        <v>14</v>
      </c>
      <c r="F817">
        <f t="shared" si="87"/>
        <v>8</v>
      </c>
      <c r="H817" t="str">
        <f t="shared" si="88"/>
        <v>Arbetsmarknad och arbetsliv</v>
      </c>
      <c r="I817" t="str">
        <f t="shared" si="89"/>
        <v>1 Arbetsmarknad</v>
      </c>
      <c r="K817" t="str">
        <f t="shared" si="90"/>
        <v>Institutet för arbetsmarknads- och utbildningspolitisk utvärdering</v>
      </c>
      <c r="L817">
        <f t="shared" si="92"/>
        <v>4.4512233967518666</v>
      </c>
      <c r="M817">
        <f t="shared" si="91"/>
        <v>0.37093528306265555</v>
      </c>
    </row>
    <row r="818" spans="1:13" hidden="1" x14ac:dyDescent="0.35">
      <c r="A818" t="s">
        <v>1583</v>
      </c>
      <c r="B818" s="8" t="s">
        <v>4</v>
      </c>
      <c r="C818" s="8" t="s">
        <v>958</v>
      </c>
      <c r="D818" s="9">
        <v>82557</v>
      </c>
      <c r="E818">
        <f t="shared" si="86"/>
        <v>14</v>
      </c>
      <c r="F818">
        <f t="shared" si="87"/>
        <v>9</v>
      </c>
      <c r="H818" t="str">
        <f t="shared" si="88"/>
        <v>Arbetsmarknad och arbetsliv</v>
      </c>
      <c r="I818" t="str">
        <f t="shared" si="89"/>
        <v>1 Arbetsmarknad</v>
      </c>
      <c r="K818" t="str">
        <f t="shared" si="90"/>
        <v>Inspektionen för arbetslöshetsförsäkringen</v>
      </c>
      <c r="L818">
        <f t="shared" si="92"/>
        <v>7.8265424992150416</v>
      </c>
      <c r="M818">
        <f t="shared" si="91"/>
        <v>0.65221187493458677</v>
      </c>
    </row>
    <row r="819" spans="1:13" hidden="1" x14ac:dyDescent="0.35">
      <c r="A819" t="s">
        <v>1583</v>
      </c>
      <c r="B819" s="8" t="s">
        <v>4</v>
      </c>
      <c r="C819" s="8" t="s">
        <v>959</v>
      </c>
      <c r="D819" s="9">
        <v>62184</v>
      </c>
      <c r="E819">
        <f t="shared" si="86"/>
        <v>14</v>
      </c>
      <c r="F819">
        <f t="shared" si="87"/>
        <v>10</v>
      </c>
      <c r="H819" t="str">
        <f t="shared" si="88"/>
        <v>Arbetsmarknad och arbetsliv</v>
      </c>
      <c r="I819" t="str">
        <f t="shared" si="89"/>
        <v>1 Arbetsmarknad</v>
      </c>
      <c r="K819" t="str">
        <f t="shared" si="90"/>
        <v>Bidrag till administration av grundbeloppet</v>
      </c>
      <c r="L819">
        <f t="shared" si="92"/>
        <v>5.8951478223674325</v>
      </c>
      <c r="M819">
        <f t="shared" si="91"/>
        <v>0.49126231853061936</v>
      </c>
    </row>
    <row r="820" spans="1:13" hidden="1" x14ac:dyDescent="0.35">
      <c r="A820" t="s">
        <v>1583</v>
      </c>
      <c r="B820" s="8" t="s">
        <v>4</v>
      </c>
      <c r="C820" s="8" t="s">
        <v>960</v>
      </c>
      <c r="D820" s="9">
        <v>8303</v>
      </c>
      <c r="E820">
        <f t="shared" si="86"/>
        <v>14</v>
      </c>
      <c r="F820">
        <f t="shared" si="87"/>
        <v>11</v>
      </c>
      <c r="H820" t="str">
        <f t="shared" si="88"/>
        <v>Arbetsmarknad och arbetsliv</v>
      </c>
      <c r="I820" t="str">
        <f t="shared" si="89"/>
        <v>1 Arbetsmarknad</v>
      </c>
      <c r="K820" t="str">
        <f t="shared" si="90"/>
        <v>Bidrag till Stiftelsen Utbildning Nordkalotten</v>
      </c>
      <c r="L820">
        <f t="shared" si="92"/>
        <v>0.78713836950207117</v>
      </c>
      <c r="M820">
        <f t="shared" si="91"/>
        <v>6.5594864125172597E-2</v>
      </c>
    </row>
    <row r="821" spans="1:13" hidden="1" x14ac:dyDescent="0.35">
      <c r="A821" t="s">
        <v>1583</v>
      </c>
      <c r="B821" s="8" t="s">
        <v>4</v>
      </c>
      <c r="C821" s="8" t="s">
        <v>961</v>
      </c>
      <c r="D821" s="9">
        <v>1800000</v>
      </c>
      <c r="E821">
        <f t="shared" si="86"/>
        <v>14</v>
      </c>
      <c r="F821">
        <f t="shared" si="87"/>
        <v>12</v>
      </c>
      <c r="H821" t="str">
        <f t="shared" si="88"/>
        <v>Arbetsmarknad och arbetsliv</v>
      </c>
      <c r="I821" t="str">
        <f t="shared" si="89"/>
        <v>1 Arbetsmarknad</v>
      </c>
      <c r="K821" t="str">
        <f t="shared" si="90"/>
        <v>Bidrag till lönegarantiersättning</v>
      </c>
      <c r="L821">
        <f t="shared" si="92"/>
        <v>170.64302843595425</v>
      </c>
      <c r="M821">
        <f t="shared" si="91"/>
        <v>14.220252369662854</v>
      </c>
    </row>
    <row r="822" spans="1:13" hidden="1" x14ac:dyDescent="0.35">
      <c r="A822" t="s">
        <v>1583</v>
      </c>
      <c r="B822" s="8" t="s">
        <v>4</v>
      </c>
      <c r="C822" s="8" t="s">
        <v>962</v>
      </c>
      <c r="D822" s="9">
        <v>5342163</v>
      </c>
      <c r="E822">
        <f t="shared" si="86"/>
        <v>14</v>
      </c>
      <c r="F822">
        <f t="shared" si="87"/>
        <v>13</v>
      </c>
      <c r="H822" t="str">
        <f t="shared" si="88"/>
        <v>Arbetsmarknad och arbetsliv</v>
      </c>
      <c r="I822" t="str">
        <f t="shared" si="89"/>
        <v>1 Arbetsmarknad</v>
      </c>
      <c r="K822" t="str">
        <f t="shared" si="90"/>
        <v>Nystartsjobb, etableringsjobb och stöd för yrkesintroduktionsanställningar</v>
      </c>
      <c r="L822">
        <f t="shared" si="92"/>
        <v>506.44604039916811</v>
      </c>
      <c r="M822">
        <f t="shared" si="91"/>
        <v>42.203836699930676</v>
      </c>
    </row>
    <row r="823" spans="1:13" hidden="1" x14ac:dyDescent="0.35">
      <c r="A823" t="s">
        <v>1583</v>
      </c>
      <c r="B823" s="8" t="s">
        <v>4</v>
      </c>
      <c r="C823" s="8" t="s">
        <v>963</v>
      </c>
      <c r="D823" s="9">
        <v>865470</v>
      </c>
      <c r="E823">
        <f t="shared" si="86"/>
        <v>14</v>
      </c>
      <c r="F823">
        <f t="shared" si="87"/>
        <v>14</v>
      </c>
      <c r="H823" t="str">
        <f t="shared" si="88"/>
        <v>Arbetsmarknad och arbetsliv</v>
      </c>
      <c r="I823" t="str">
        <f t="shared" si="89"/>
        <v>1 Arbetsmarknad</v>
      </c>
      <c r="K823" t="str">
        <f t="shared" si="90"/>
        <v>Etableringsersättning till vissa nyanlända invandrare</v>
      </c>
      <c r="L823">
        <f t="shared" si="92"/>
        <v>82.048012122480728</v>
      </c>
      <c r="M823">
        <f t="shared" si="91"/>
        <v>6.8373343435400606</v>
      </c>
    </row>
    <row r="824" spans="1:13" hidden="1" x14ac:dyDescent="0.35">
      <c r="A824" t="s">
        <v>1583</v>
      </c>
      <c r="B824" s="8" t="s">
        <v>4</v>
      </c>
      <c r="C824" s="8" t="s">
        <v>964</v>
      </c>
      <c r="D824" s="9">
        <v>3131000</v>
      </c>
      <c r="E824">
        <f t="shared" si="86"/>
        <v>14</v>
      </c>
      <c r="F824">
        <f t="shared" si="87"/>
        <v>15</v>
      </c>
      <c r="H824" t="str">
        <f t="shared" si="88"/>
        <v>Arbetsmarknad och arbetsliv</v>
      </c>
      <c r="I824" t="str">
        <f t="shared" si="89"/>
        <v>1 Arbetsmarknad</v>
      </c>
      <c r="K824" t="str">
        <f t="shared" si="90"/>
        <v>Omställnings- och kompetensstöd genom den offentliga omställningsorganisationen</v>
      </c>
      <c r="L824">
        <f t="shared" si="92"/>
        <v>296.82406779609596</v>
      </c>
      <c r="M824">
        <f t="shared" si="91"/>
        <v>24.735338983007995</v>
      </c>
    </row>
    <row r="825" spans="1:13" hidden="1" x14ac:dyDescent="0.35">
      <c r="A825" t="s">
        <v>1583</v>
      </c>
      <c r="B825" s="6" t="s">
        <v>4</v>
      </c>
      <c r="C825" s="6" t="s">
        <v>965</v>
      </c>
      <c r="D825" s="7">
        <v>1149944</v>
      </c>
      <c r="E825">
        <f t="shared" si="86"/>
        <v>14</v>
      </c>
      <c r="F825">
        <f t="shared" si="87"/>
        <v>2</v>
      </c>
      <c r="G825" t="s">
        <v>1536</v>
      </c>
      <c r="H825" t="str">
        <f t="shared" si="88"/>
        <v>Arbetsmarknad och arbetsliv</v>
      </c>
      <c r="I825" t="str">
        <f t="shared" si="89"/>
        <v>2 Arbetsliv</v>
      </c>
      <c r="K825" t="str">
        <f t="shared" si="90"/>
        <v>Arbetsliv</v>
      </c>
      <c r="L825">
        <f t="shared" si="92"/>
        <v>109.01662593986387</v>
      </c>
      <c r="M825">
        <f t="shared" si="91"/>
        <v>9.0847188283219893</v>
      </c>
    </row>
    <row r="826" spans="1:13" hidden="1" x14ac:dyDescent="0.35">
      <c r="A826" t="s">
        <v>1583</v>
      </c>
      <c r="B826" s="8" t="s">
        <v>4</v>
      </c>
      <c r="C826" s="8" t="s">
        <v>966</v>
      </c>
      <c r="D826" s="9">
        <v>855697</v>
      </c>
      <c r="E826">
        <f t="shared" si="86"/>
        <v>14</v>
      </c>
      <c r="F826">
        <f t="shared" si="87"/>
        <v>1</v>
      </c>
      <c r="H826" t="str">
        <f t="shared" si="88"/>
        <v>Arbetsmarknad och arbetsliv</v>
      </c>
      <c r="I826" t="str">
        <f t="shared" si="89"/>
        <v>2 Arbetsliv</v>
      </c>
      <c r="K826" t="str">
        <f t="shared" si="90"/>
        <v>Arbetsmiljöverket</v>
      </c>
      <c r="L826">
        <f t="shared" si="92"/>
        <v>81.121515279755968</v>
      </c>
      <c r="M826">
        <f t="shared" si="91"/>
        <v>6.7601262733129976</v>
      </c>
    </row>
    <row r="827" spans="1:13" hidden="1" x14ac:dyDescent="0.35">
      <c r="A827" t="s">
        <v>1583</v>
      </c>
      <c r="B827" s="8" t="s">
        <v>4</v>
      </c>
      <c r="C827" s="8" t="s">
        <v>967</v>
      </c>
      <c r="D827" s="9">
        <v>36798</v>
      </c>
      <c r="E827">
        <f t="shared" si="86"/>
        <v>14</v>
      </c>
      <c r="F827">
        <f t="shared" si="87"/>
        <v>2</v>
      </c>
      <c r="H827" t="str">
        <f t="shared" si="88"/>
        <v>Arbetsmarknad och arbetsliv</v>
      </c>
      <c r="I827" t="str">
        <f t="shared" si="89"/>
        <v>2 Arbetsliv</v>
      </c>
      <c r="K827" t="str">
        <f t="shared" si="90"/>
        <v>Arbetsdomstolen</v>
      </c>
      <c r="L827">
        <f t="shared" si="92"/>
        <v>3.4885123113256911</v>
      </c>
      <c r="M827">
        <f t="shared" si="91"/>
        <v>0.29070935927714092</v>
      </c>
    </row>
    <row r="828" spans="1:13" hidden="1" x14ac:dyDescent="0.35">
      <c r="A828" t="s">
        <v>1583</v>
      </c>
      <c r="B828" s="8" t="s">
        <v>4</v>
      </c>
      <c r="C828" s="8" t="s">
        <v>968</v>
      </c>
      <c r="D828" s="9">
        <v>33722</v>
      </c>
      <c r="E828">
        <f t="shared" si="86"/>
        <v>14</v>
      </c>
      <c r="F828">
        <f t="shared" si="87"/>
        <v>3</v>
      </c>
      <c r="H828" t="str">
        <f t="shared" si="88"/>
        <v>Arbetsmarknad och arbetsliv</v>
      </c>
      <c r="I828" t="str">
        <f t="shared" si="89"/>
        <v>2 Arbetsliv</v>
      </c>
      <c r="K828" t="str">
        <f t="shared" si="90"/>
        <v>Internationella arbetsorganisationen (ILO)</v>
      </c>
      <c r="L828">
        <f t="shared" si="92"/>
        <v>3.1969023360651381</v>
      </c>
      <c r="M828">
        <f t="shared" si="91"/>
        <v>0.26640852800542819</v>
      </c>
    </row>
    <row r="829" spans="1:13" hidden="1" x14ac:dyDescent="0.35">
      <c r="A829" t="s">
        <v>1583</v>
      </c>
      <c r="B829" s="8" t="s">
        <v>4</v>
      </c>
      <c r="C829" s="8" t="s">
        <v>969</v>
      </c>
      <c r="D829" s="9">
        <v>60571</v>
      </c>
      <c r="E829">
        <f t="shared" si="86"/>
        <v>14</v>
      </c>
      <c r="F829">
        <f t="shared" si="87"/>
        <v>4</v>
      </c>
      <c r="H829" t="str">
        <f t="shared" si="88"/>
        <v>Arbetsmarknad och arbetsliv</v>
      </c>
      <c r="I829" t="str">
        <f t="shared" si="89"/>
        <v>2 Arbetsliv</v>
      </c>
      <c r="K829" t="str">
        <f t="shared" si="90"/>
        <v>Medlingsinstitutet</v>
      </c>
      <c r="L829">
        <f t="shared" si="92"/>
        <v>5.7422327085523248</v>
      </c>
      <c r="M829">
        <f t="shared" si="91"/>
        <v>0.47851939237936042</v>
      </c>
    </row>
    <row r="830" spans="1:13" hidden="1" x14ac:dyDescent="0.35">
      <c r="A830" t="s">
        <v>1583</v>
      </c>
      <c r="B830" s="8" t="s">
        <v>4</v>
      </c>
      <c r="C830" s="8" t="s">
        <v>970</v>
      </c>
      <c r="D830" s="9">
        <v>51156</v>
      </c>
      <c r="E830">
        <f t="shared" si="86"/>
        <v>14</v>
      </c>
      <c r="F830">
        <f t="shared" si="87"/>
        <v>5</v>
      </c>
      <c r="H830" t="str">
        <f t="shared" si="88"/>
        <v>Arbetsmarknad och arbetsliv</v>
      </c>
      <c r="I830" t="str">
        <f t="shared" si="89"/>
        <v>2 Arbetsliv</v>
      </c>
      <c r="K830" t="str">
        <f t="shared" si="90"/>
        <v>Myndigheten för arbetsmiljökunskap</v>
      </c>
      <c r="L830">
        <f t="shared" si="92"/>
        <v>4.8496748681498199</v>
      </c>
      <c r="M830">
        <f t="shared" si="91"/>
        <v>0.40413957234581832</v>
      </c>
    </row>
    <row r="831" spans="1:13" hidden="1" x14ac:dyDescent="0.35">
      <c r="A831" t="s">
        <v>1583</v>
      </c>
      <c r="B831" s="8" t="s">
        <v>4</v>
      </c>
      <c r="C831" s="8" t="s">
        <v>971</v>
      </c>
      <c r="D831" s="9">
        <v>112000</v>
      </c>
      <c r="E831">
        <f t="shared" si="86"/>
        <v>14</v>
      </c>
      <c r="F831">
        <f t="shared" si="87"/>
        <v>6</v>
      </c>
      <c r="H831" t="str">
        <f t="shared" si="88"/>
        <v>Arbetsmarknad och arbetsliv</v>
      </c>
      <c r="I831" t="str">
        <f t="shared" si="89"/>
        <v>2 Arbetsliv</v>
      </c>
      <c r="K831" t="str">
        <f t="shared" si="90"/>
        <v>Regional skyddsombudsverksamhet</v>
      </c>
      <c r="L831">
        <f t="shared" si="92"/>
        <v>10.61778843601493</v>
      </c>
      <c r="M831">
        <f t="shared" si="91"/>
        <v>0.88481570300124412</v>
      </c>
    </row>
    <row r="832" spans="1:13" hidden="1" x14ac:dyDescent="0.35">
      <c r="A832" t="s">
        <v>1583</v>
      </c>
      <c r="B832" s="6">
        <v>15</v>
      </c>
      <c r="C832" s="6" t="s">
        <v>77</v>
      </c>
      <c r="D832" s="7">
        <v>30545170</v>
      </c>
      <c r="E832">
        <f t="shared" si="86"/>
        <v>15</v>
      </c>
      <c r="F832" t="str">
        <f t="shared" si="87"/>
        <v/>
      </c>
      <c r="G832" t="s">
        <v>1536</v>
      </c>
      <c r="H832" t="str">
        <f t="shared" si="88"/>
        <v>Studiestöd</v>
      </c>
      <c r="I832" t="str">
        <f t="shared" si="89"/>
        <v/>
      </c>
      <c r="K832" t="str">
        <f t="shared" si="90"/>
        <v/>
      </c>
      <c r="L832">
        <f t="shared" si="92"/>
        <v>2895.7335071616981</v>
      </c>
      <c r="M832">
        <f t="shared" si="91"/>
        <v>241.31112559680818</v>
      </c>
    </row>
    <row r="833" spans="1:13" hidden="1" x14ac:dyDescent="0.35">
      <c r="A833" t="s">
        <v>1583</v>
      </c>
      <c r="B833" s="8" t="s">
        <v>4</v>
      </c>
      <c r="C833" s="8" t="s">
        <v>972</v>
      </c>
      <c r="D833" s="9">
        <v>4518262</v>
      </c>
      <c r="E833">
        <f t="shared" si="86"/>
        <v>15</v>
      </c>
      <c r="F833">
        <f t="shared" si="87"/>
        <v>1</v>
      </c>
      <c r="H833" t="str">
        <f t="shared" si="88"/>
        <v>Studiestöd</v>
      </c>
      <c r="I833" t="str">
        <f t="shared" si="89"/>
        <v>Studiestöd</v>
      </c>
      <c r="K833" t="str">
        <f t="shared" si="90"/>
        <v>Studiehjälp</v>
      </c>
      <c r="L833">
        <f t="shared" si="92"/>
        <v>428.33883941505081</v>
      </c>
      <c r="M833">
        <f t="shared" si="91"/>
        <v>35.694903284587568</v>
      </c>
    </row>
    <row r="834" spans="1:13" hidden="1" x14ac:dyDescent="0.35">
      <c r="A834" t="s">
        <v>1583</v>
      </c>
      <c r="B834" s="8" t="s">
        <v>4</v>
      </c>
      <c r="C834" s="8" t="s">
        <v>973</v>
      </c>
      <c r="D834" s="9">
        <v>20207017</v>
      </c>
      <c r="E834">
        <f t="shared" si="86"/>
        <v>15</v>
      </c>
      <c r="F834">
        <f t="shared" si="87"/>
        <v>2</v>
      </c>
      <c r="H834" t="str">
        <f t="shared" si="88"/>
        <v>Studiestöd</v>
      </c>
      <c r="I834" t="str">
        <f t="shared" si="89"/>
        <v>Studiestöd</v>
      </c>
      <c r="K834" t="str">
        <f t="shared" si="90"/>
        <v>Studiemedel</v>
      </c>
      <c r="L834">
        <f t="shared" si="92"/>
        <v>1915.6592091871171</v>
      </c>
      <c r="M834">
        <f t="shared" si="91"/>
        <v>159.63826743225977</v>
      </c>
    </row>
    <row r="835" spans="1:13" hidden="1" x14ac:dyDescent="0.35">
      <c r="A835" t="s">
        <v>1583</v>
      </c>
      <c r="B835" s="8" t="s">
        <v>4</v>
      </c>
      <c r="C835" s="8" t="s">
        <v>1500</v>
      </c>
      <c r="D835" s="9">
        <v>2836000</v>
      </c>
      <c r="E835">
        <f t="shared" si="86"/>
        <v>15</v>
      </c>
      <c r="F835">
        <f t="shared" si="87"/>
        <v>3</v>
      </c>
      <c r="H835" t="str">
        <f t="shared" si="88"/>
        <v>Studiestöd</v>
      </c>
      <c r="I835" t="str">
        <f t="shared" si="89"/>
        <v>Studiestöd</v>
      </c>
      <c r="K835" t="str">
        <f t="shared" si="90"/>
        <v>Omställningsstudiestöd</v>
      </c>
      <c r="L835">
        <f t="shared" si="92"/>
        <v>268.85757146909236</v>
      </c>
      <c r="M835">
        <f t="shared" si="91"/>
        <v>22.404797622424365</v>
      </c>
    </row>
    <row r="836" spans="1:13" hidden="1" x14ac:dyDescent="0.35">
      <c r="A836" t="s">
        <v>1583</v>
      </c>
      <c r="B836" s="8" t="s">
        <v>4</v>
      </c>
      <c r="C836" s="8" t="s">
        <v>1560</v>
      </c>
      <c r="D836" s="9">
        <v>1307129</v>
      </c>
      <c r="E836">
        <f t="shared" si="86"/>
        <v>15</v>
      </c>
      <c r="F836">
        <f t="shared" si="87"/>
        <v>4</v>
      </c>
      <c r="H836" t="str">
        <f t="shared" si="88"/>
        <v>Studiestöd</v>
      </c>
      <c r="I836" t="str">
        <f t="shared" si="89"/>
        <v>Studiestöd</v>
      </c>
      <c r="K836" t="str">
        <f t="shared" si="90"/>
        <v>Statens utgifter för räntor på studielån</v>
      </c>
      <c r="L836">
        <f t="shared" si="92"/>
        <v>123.91802839803357</v>
      </c>
      <c r="M836">
        <f t="shared" si="91"/>
        <v>10.326502366502798</v>
      </c>
    </row>
    <row r="837" spans="1:13" hidden="1" x14ac:dyDescent="0.35">
      <c r="A837" t="s">
        <v>1583</v>
      </c>
      <c r="B837" s="8" t="s">
        <v>4</v>
      </c>
      <c r="C837" s="8" t="s">
        <v>976</v>
      </c>
      <c r="D837" s="9">
        <v>62150</v>
      </c>
      <c r="E837">
        <f t="shared" si="86"/>
        <v>15</v>
      </c>
      <c r="F837">
        <f t="shared" si="87"/>
        <v>5</v>
      </c>
      <c r="H837" t="str">
        <f t="shared" si="88"/>
        <v>Studiestöd</v>
      </c>
      <c r="I837" t="str">
        <f t="shared" si="89"/>
        <v>Studiestöd</v>
      </c>
      <c r="K837" t="str">
        <f t="shared" si="90"/>
        <v>Bidrag till kostnader vid viss gymnasieutbildning och vid viss föräldrautbildning i teckenspråk</v>
      </c>
      <c r="L837">
        <f t="shared" si="92"/>
        <v>5.8919245651636425</v>
      </c>
      <c r="M837">
        <f t="shared" si="91"/>
        <v>0.49099371376363687</v>
      </c>
    </row>
    <row r="838" spans="1:13" hidden="1" x14ac:dyDescent="0.35">
      <c r="A838" t="s">
        <v>1583</v>
      </c>
      <c r="B838" s="8" t="s">
        <v>4</v>
      </c>
      <c r="C838" s="8" t="s">
        <v>977</v>
      </c>
      <c r="D838" s="9">
        <v>27000</v>
      </c>
      <c r="E838">
        <f t="shared" si="86"/>
        <v>15</v>
      </c>
      <c r="F838">
        <f t="shared" si="87"/>
        <v>6</v>
      </c>
      <c r="H838" t="str">
        <f t="shared" si="88"/>
        <v>Studiestöd</v>
      </c>
      <c r="I838" t="str">
        <f t="shared" si="89"/>
        <v>Studiestöd</v>
      </c>
      <c r="K838" t="str">
        <f t="shared" si="90"/>
        <v>Bidrag till vissa studiesociala ändamål</v>
      </c>
      <c r="L838">
        <f t="shared" si="92"/>
        <v>2.5596454265393138</v>
      </c>
      <c r="M838">
        <f t="shared" si="91"/>
        <v>0.21330378554494281</v>
      </c>
    </row>
    <row r="839" spans="1:13" hidden="1" x14ac:dyDescent="0.35">
      <c r="A839" t="s">
        <v>1583</v>
      </c>
      <c r="B839" s="8" t="s">
        <v>4</v>
      </c>
      <c r="C839" s="8" t="s">
        <v>978</v>
      </c>
      <c r="D839" s="9">
        <v>400000</v>
      </c>
      <c r="E839">
        <f t="shared" si="86"/>
        <v>15</v>
      </c>
      <c r="F839">
        <f t="shared" si="87"/>
        <v>7</v>
      </c>
      <c r="H839" t="str">
        <f t="shared" si="88"/>
        <v>Studiestöd</v>
      </c>
      <c r="I839" t="str">
        <f t="shared" si="89"/>
        <v>Studiestöd</v>
      </c>
      <c r="K839" t="str">
        <f t="shared" si="90"/>
        <v>Studiestartsstöd</v>
      </c>
      <c r="L839">
        <f t="shared" si="92"/>
        <v>37.920672985767609</v>
      </c>
      <c r="M839">
        <f t="shared" si="91"/>
        <v>3.1600560821473009</v>
      </c>
    </row>
    <row r="840" spans="1:13" hidden="1" x14ac:dyDescent="0.35">
      <c r="A840" t="s">
        <v>1583</v>
      </c>
      <c r="B840" s="8" t="s">
        <v>4</v>
      </c>
      <c r="C840" s="8" t="s">
        <v>979</v>
      </c>
      <c r="D840" s="9">
        <v>1168916</v>
      </c>
      <c r="E840">
        <f t="shared" si="86"/>
        <v>15</v>
      </c>
      <c r="F840">
        <f t="shared" si="87"/>
        <v>8</v>
      </c>
      <c r="H840" t="str">
        <f t="shared" si="88"/>
        <v>Studiestöd</v>
      </c>
      <c r="I840" t="str">
        <f t="shared" si="89"/>
        <v>Studiestöd</v>
      </c>
      <c r="K840" t="str">
        <f t="shared" si="90"/>
        <v>Centrala studiestödsnämnden</v>
      </c>
      <c r="L840">
        <f t="shared" si="92"/>
        <v>110.81520345957883</v>
      </c>
      <c r="M840">
        <f t="shared" si="91"/>
        <v>9.2346002882982354</v>
      </c>
    </row>
    <row r="841" spans="1:13" hidden="1" x14ac:dyDescent="0.35">
      <c r="A841" t="s">
        <v>1583</v>
      </c>
      <c r="B841" s="8" t="s">
        <v>4</v>
      </c>
      <c r="C841" s="8" t="s">
        <v>980</v>
      </c>
      <c r="D841" s="9">
        <v>18696</v>
      </c>
      <c r="E841">
        <f t="shared" si="86"/>
        <v>15</v>
      </c>
      <c r="F841">
        <f t="shared" si="87"/>
        <v>9</v>
      </c>
      <c r="H841" t="str">
        <f t="shared" si="88"/>
        <v>Studiestöd</v>
      </c>
      <c r="I841" t="str">
        <f t="shared" si="89"/>
        <v>Studiestöd</v>
      </c>
      <c r="K841" t="str">
        <f t="shared" si="90"/>
        <v>Överklagandenämnden för studiestöd</v>
      </c>
      <c r="L841">
        <f t="shared" si="92"/>
        <v>1.7724122553547781</v>
      </c>
      <c r="M841">
        <f t="shared" si="91"/>
        <v>0.14770102127956483</v>
      </c>
    </row>
    <row r="842" spans="1:13" hidden="1" x14ac:dyDescent="0.35">
      <c r="A842" t="s">
        <v>1583</v>
      </c>
      <c r="B842" s="6">
        <v>16</v>
      </c>
      <c r="C842" s="6" t="s">
        <v>81</v>
      </c>
      <c r="D842" s="7">
        <v>99461047</v>
      </c>
      <c r="E842">
        <f t="shared" si="86"/>
        <v>16</v>
      </c>
      <c r="F842" t="str">
        <f t="shared" si="87"/>
        <v/>
      </c>
      <c r="G842" t="s">
        <v>1536</v>
      </c>
      <c r="H842" t="str">
        <f t="shared" si="88"/>
        <v>Utbildning och universitetsforskning</v>
      </c>
      <c r="I842" t="str">
        <f t="shared" si="89"/>
        <v/>
      </c>
      <c r="K842" t="str">
        <f t="shared" si="90"/>
        <v>och universitetsforskning</v>
      </c>
      <c r="L842">
        <f t="shared" si="92"/>
        <v>9429.0745952726556</v>
      </c>
      <c r="M842">
        <f t="shared" si="91"/>
        <v>785.7562162727213</v>
      </c>
    </row>
    <row r="843" spans="1:13" hidden="1" x14ac:dyDescent="0.35">
      <c r="A843" t="s">
        <v>1583</v>
      </c>
      <c r="B843" s="6" t="s">
        <v>4</v>
      </c>
      <c r="C843" s="6" t="s">
        <v>981</v>
      </c>
      <c r="D843" s="7">
        <v>35252259</v>
      </c>
      <c r="E843">
        <f t="shared" ref="E843:E906" si="93">IF(B843="",E842,B843)</f>
        <v>16</v>
      </c>
      <c r="F843">
        <f t="shared" ref="F843:F906" si="94">IFERROR(LEFT(C843,FIND(" ",C843)-1)*1,"")</f>
        <v>1</v>
      </c>
      <c r="G843" t="s">
        <v>1536</v>
      </c>
      <c r="H843" t="str">
        <f t="shared" ref="H843:H906" si="95">IF(B843="",H842,C843)</f>
        <v>Utbildning och universitetsforskning</v>
      </c>
      <c r="I843" t="str">
        <f t="shared" ref="I843:I906" si="96">IF(B843="",IF(G843="Sum",C843,IF(I842="",H843,I842)),"")</f>
        <v>1 Barn-, ungdoms- och vuxenutbildning</v>
      </c>
      <c r="K843" t="str">
        <f t="shared" ref="K843:K906" si="97">IFERROR(RIGHT(C843,LEN(C843)-FIND(" ",C843)),"")</f>
        <v>Barn-, ungdoms- och vuxenutbildning</v>
      </c>
      <c r="L843">
        <f t="shared" si="92"/>
        <v>3341.9734638714576</v>
      </c>
      <c r="M843">
        <f t="shared" ref="M843:M906" si="98">L843/12</f>
        <v>278.49778865595482</v>
      </c>
    </row>
    <row r="844" spans="1:13" hidden="1" x14ac:dyDescent="0.35">
      <c r="A844" t="s">
        <v>1583</v>
      </c>
      <c r="B844" s="8" t="s">
        <v>4</v>
      </c>
      <c r="C844" s="8" t="s">
        <v>982</v>
      </c>
      <c r="D844" s="9">
        <v>1348018</v>
      </c>
      <c r="E844">
        <f t="shared" si="93"/>
        <v>16</v>
      </c>
      <c r="F844">
        <f t="shared" si="94"/>
        <v>1</v>
      </c>
      <c r="H844" t="str">
        <f t="shared" si="95"/>
        <v>Utbildning och universitetsforskning</v>
      </c>
      <c r="I844" t="str">
        <f t="shared" si="96"/>
        <v>1 Barn-, ungdoms- och vuxenutbildning</v>
      </c>
      <c r="K844" t="str">
        <f t="shared" si="97"/>
        <v>Statens skolverk</v>
      </c>
      <c r="L844">
        <f t="shared" si="92"/>
        <v>127.7943743923212</v>
      </c>
      <c r="M844">
        <f t="shared" si="98"/>
        <v>10.6495311993601</v>
      </c>
    </row>
    <row r="845" spans="1:13" hidden="1" x14ac:dyDescent="0.35">
      <c r="A845" t="s">
        <v>1583</v>
      </c>
      <c r="B845" s="8" t="s">
        <v>4</v>
      </c>
      <c r="C845" s="8" t="s">
        <v>983</v>
      </c>
      <c r="D845" s="9">
        <v>582489</v>
      </c>
      <c r="E845">
        <f t="shared" si="93"/>
        <v>16</v>
      </c>
      <c r="F845">
        <f t="shared" si="94"/>
        <v>2</v>
      </c>
      <c r="H845" t="str">
        <f t="shared" si="95"/>
        <v>Utbildning och universitetsforskning</v>
      </c>
      <c r="I845" t="str">
        <f t="shared" si="96"/>
        <v>1 Barn-, ungdoms- och vuxenutbildning</v>
      </c>
      <c r="K845" t="str">
        <f t="shared" si="97"/>
        <v>Statens skolinspektion</v>
      </c>
      <c r="L845">
        <f t="shared" ref="L845:L908" si="99">D845/IF(A845=$K$3,$L$3,$L$4)</f>
        <v>55.220937217016974</v>
      </c>
      <c r="M845">
        <f t="shared" si="98"/>
        <v>4.6017447680847479</v>
      </c>
    </row>
    <row r="846" spans="1:13" hidden="1" x14ac:dyDescent="0.35">
      <c r="A846" t="s">
        <v>1583</v>
      </c>
      <c r="B846" s="8" t="s">
        <v>4</v>
      </c>
      <c r="C846" s="8" t="s">
        <v>984</v>
      </c>
      <c r="D846" s="9">
        <v>839768</v>
      </c>
      <c r="E846">
        <f t="shared" si="93"/>
        <v>16</v>
      </c>
      <c r="F846">
        <f t="shared" si="94"/>
        <v>3</v>
      </c>
      <c r="H846" t="str">
        <f t="shared" si="95"/>
        <v>Utbildning och universitetsforskning</v>
      </c>
      <c r="I846" t="str">
        <f t="shared" si="96"/>
        <v>1 Barn-, ungdoms- och vuxenutbildning</v>
      </c>
      <c r="K846" t="str">
        <f t="shared" si="97"/>
        <v>Specialpedagogiska skolmyndigheten</v>
      </c>
      <c r="L846">
        <f t="shared" si="99"/>
        <v>79.611419279780236</v>
      </c>
      <c r="M846">
        <f t="shared" si="98"/>
        <v>6.6342849399816863</v>
      </c>
    </row>
    <row r="847" spans="1:13" hidden="1" x14ac:dyDescent="0.35">
      <c r="A847" t="s">
        <v>1583</v>
      </c>
      <c r="B847" s="8" t="s">
        <v>4</v>
      </c>
      <c r="C847" s="8" t="s">
        <v>985</v>
      </c>
      <c r="D847" s="9">
        <v>61499</v>
      </c>
      <c r="E847">
        <f t="shared" si="93"/>
        <v>16</v>
      </c>
      <c r="F847">
        <f t="shared" si="94"/>
        <v>4</v>
      </c>
      <c r="H847" t="str">
        <f t="shared" si="95"/>
        <v>Utbildning och universitetsforskning</v>
      </c>
      <c r="I847" t="str">
        <f t="shared" si="96"/>
        <v>1 Barn-, ungdoms- och vuxenutbildning</v>
      </c>
      <c r="K847" t="str">
        <f t="shared" si="97"/>
        <v>Sameskolstyrelsen</v>
      </c>
      <c r="L847">
        <f t="shared" si="99"/>
        <v>5.8302086698793056</v>
      </c>
      <c r="M847">
        <f t="shared" si="98"/>
        <v>0.48585072248994216</v>
      </c>
    </row>
    <row r="848" spans="1:13" hidden="1" x14ac:dyDescent="0.35">
      <c r="A848" t="s">
        <v>1583</v>
      </c>
      <c r="B848" s="8" t="s">
        <v>4</v>
      </c>
      <c r="C848" s="8" t="s">
        <v>986</v>
      </c>
      <c r="D848" s="9">
        <v>4417385</v>
      </c>
      <c r="E848">
        <f t="shared" si="93"/>
        <v>16</v>
      </c>
      <c r="F848">
        <f t="shared" si="94"/>
        <v>5</v>
      </c>
      <c r="H848" t="str">
        <f t="shared" si="95"/>
        <v>Utbildning och universitetsforskning</v>
      </c>
      <c r="I848" t="str">
        <f t="shared" si="96"/>
        <v>1 Barn-, ungdoms- och vuxenutbildning</v>
      </c>
      <c r="K848" t="str">
        <f t="shared" si="97"/>
        <v>Utveckling av skolväsendet och annan pedagogisk verksamhet</v>
      </c>
      <c r="L848">
        <f t="shared" si="99"/>
        <v>418.77553009308764</v>
      </c>
      <c r="M848">
        <f t="shared" si="98"/>
        <v>34.897960841090637</v>
      </c>
    </row>
    <row r="849" spans="1:13" hidden="1" x14ac:dyDescent="0.35">
      <c r="A849" t="s">
        <v>1583</v>
      </c>
      <c r="B849" s="8" t="s">
        <v>4</v>
      </c>
      <c r="C849" s="8" t="s">
        <v>987</v>
      </c>
      <c r="D849" s="9">
        <v>269837</v>
      </c>
      <c r="E849">
        <f t="shared" si="93"/>
        <v>16</v>
      </c>
      <c r="F849">
        <f t="shared" si="94"/>
        <v>6</v>
      </c>
      <c r="H849" t="str">
        <f t="shared" si="95"/>
        <v>Utbildning och universitetsforskning</v>
      </c>
      <c r="I849" t="str">
        <f t="shared" si="96"/>
        <v>1 Barn-, ungdoms- och vuxenutbildning</v>
      </c>
      <c r="K849" t="str">
        <f t="shared" si="97"/>
        <v>Statligt stöd till särskild utbildning i gymnasieskolan</v>
      </c>
      <c r="L849">
        <f t="shared" si="99"/>
        <v>25.581001591151434</v>
      </c>
      <c r="M849">
        <f t="shared" si="98"/>
        <v>2.1317501325959527</v>
      </c>
    </row>
    <row r="850" spans="1:13" ht="21.5" hidden="1" x14ac:dyDescent="0.35">
      <c r="A850" t="s">
        <v>1583</v>
      </c>
      <c r="B850" s="8" t="s">
        <v>4</v>
      </c>
      <c r="C850" s="8" t="s">
        <v>1501</v>
      </c>
      <c r="D850" s="9">
        <v>4960000</v>
      </c>
      <c r="E850">
        <f t="shared" si="93"/>
        <v>16</v>
      </c>
      <c r="F850">
        <f t="shared" si="94"/>
        <v>7</v>
      </c>
      <c r="H850" t="str">
        <f t="shared" si="95"/>
        <v>Utbildning och universitetsforskning</v>
      </c>
      <c r="I850" t="str">
        <f t="shared" si="96"/>
        <v>1 Barn-, ungdoms- och vuxenutbildning</v>
      </c>
      <c r="K850" t="str">
        <f t="shared" si="97"/>
        <v>Maxtaxa i förskola, fritidshem och annan pedagogisk verksamhet samt kvalitetshöjande åtgärder inom förskola</v>
      </c>
      <c r="L850">
        <f t="shared" si="99"/>
        <v>470.21634502351833</v>
      </c>
      <c r="M850">
        <f t="shared" si="98"/>
        <v>39.184695418626525</v>
      </c>
    </row>
    <row r="851" spans="1:13" hidden="1" x14ac:dyDescent="0.35">
      <c r="A851" t="s">
        <v>1583</v>
      </c>
      <c r="B851" s="8" t="s">
        <v>4</v>
      </c>
      <c r="C851" s="8" t="s">
        <v>989</v>
      </c>
      <c r="D851" s="9">
        <v>205720</v>
      </c>
      <c r="E851">
        <f t="shared" si="93"/>
        <v>16</v>
      </c>
      <c r="F851">
        <f t="shared" si="94"/>
        <v>8</v>
      </c>
      <c r="H851" t="str">
        <f t="shared" si="95"/>
        <v>Utbildning och universitetsforskning</v>
      </c>
      <c r="I851" t="str">
        <f t="shared" si="96"/>
        <v>1 Barn-, ungdoms- och vuxenutbildning</v>
      </c>
      <c r="K851" t="str">
        <f t="shared" si="97"/>
        <v>Bidrag till viss verksamhet inom skolväsendet, m.m.</v>
      </c>
      <c r="L851">
        <f t="shared" si="99"/>
        <v>19.502602116580281</v>
      </c>
      <c r="M851">
        <f t="shared" si="98"/>
        <v>1.6252168430483567</v>
      </c>
    </row>
    <row r="852" spans="1:13" hidden="1" x14ac:dyDescent="0.35">
      <c r="A852" t="s">
        <v>1583</v>
      </c>
      <c r="B852" s="8" t="s">
        <v>4</v>
      </c>
      <c r="C852" s="8" t="s">
        <v>990</v>
      </c>
      <c r="D852" s="9">
        <v>112082</v>
      </c>
      <c r="E852">
        <f t="shared" si="93"/>
        <v>16</v>
      </c>
      <c r="F852">
        <f t="shared" si="94"/>
        <v>9</v>
      </c>
      <c r="H852" t="str">
        <f t="shared" si="95"/>
        <v>Utbildning och universitetsforskning</v>
      </c>
      <c r="I852" t="str">
        <f t="shared" si="96"/>
        <v>1 Barn-, ungdoms- och vuxenutbildning</v>
      </c>
      <c r="K852" t="str">
        <f t="shared" si="97"/>
        <v>Bidrag till svensk undervisning i utlandet</v>
      </c>
      <c r="L852">
        <f t="shared" si="99"/>
        <v>10.625562173977013</v>
      </c>
      <c r="M852">
        <f t="shared" si="98"/>
        <v>0.88546351449808436</v>
      </c>
    </row>
    <row r="853" spans="1:13" hidden="1" x14ac:dyDescent="0.35">
      <c r="A853" t="s">
        <v>1583</v>
      </c>
      <c r="B853" s="8" t="s">
        <v>4</v>
      </c>
      <c r="C853" s="8" t="s">
        <v>991</v>
      </c>
      <c r="D853" s="9">
        <v>1078526</v>
      </c>
      <c r="E853">
        <f t="shared" si="93"/>
        <v>16</v>
      </c>
      <c r="F853">
        <f t="shared" si="94"/>
        <v>10</v>
      </c>
      <c r="H853" t="str">
        <f t="shared" si="95"/>
        <v>Utbildning och universitetsforskning</v>
      </c>
      <c r="I853" t="str">
        <f t="shared" si="96"/>
        <v>1 Barn-, ungdoms- och vuxenutbildning</v>
      </c>
      <c r="K853" t="str">
        <f t="shared" si="97"/>
        <v>Fortbildning av lärare och förskolepersonal</v>
      </c>
      <c r="L853">
        <f t="shared" si="99"/>
        <v>102.24607938161999</v>
      </c>
      <c r="M853">
        <f t="shared" si="98"/>
        <v>8.520506615135</v>
      </c>
    </row>
    <row r="854" spans="1:13" hidden="1" x14ac:dyDescent="0.35">
      <c r="A854" t="s">
        <v>1583</v>
      </c>
      <c r="B854" s="8" t="s">
        <v>4</v>
      </c>
      <c r="C854" s="8" t="s">
        <v>992</v>
      </c>
      <c r="D854" s="9">
        <v>35699</v>
      </c>
      <c r="E854">
        <f t="shared" si="93"/>
        <v>16</v>
      </c>
      <c r="F854">
        <f t="shared" si="94"/>
        <v>11</v>
      </c>
      <c r="H854" t="str">
        <f t="shared" si="95"/>
        <v>Utbildning och universitetsforskning</v>
      </c>
      <c r="I854" t="str">
        <f t="shared" si="96"/>
        <v>1 Barn-, ungdoms- och vuxenutbildning</v>
      </c>
      <c r="K854" t="str">
        <f t="shared" si="97"/>
        <v>Skolforskningsinstitutet</v>
      </c>
      <c r="L854">
        <f t="shared" si="99"/>
        <v>3.3843252622972946</v>
      </c>
      <c r="M854">
        <f t="shared" si="98"/>
        <v>0.2820271051914412</v>
      </c>
    </row>
    <row r="855" spans="1:13" hidden="1" x14ac:dyDescent="0.35">
      <c r="A855" t="s">
        <v>1583</v>
      </c>
      <c r="B855" s="8" t="s">
        <v>4</v>
      </c>
      <c r="C855" s="8" t="s">
        <v>993</v>
      </c>
      <c r="D855" s="9">
        <v>36043</v>
      </c>
      <c r="E855">
        <f t="shared" si="93"/>
        <v>16</v>
      </c>
      <c r="F855">
        <f t="shared" si="94"/>
        <v>12</v>
      </c>
      <c r="H855" t="str">
        <f t="shared" si="95"/>
        <v>Utbildning och universitetsforskning</v>
      </c>
      <c r="I855" t="str">
        <f t="shared" si="96"/>
        <v>1 Barn-, ungdoms- och vuxenutbildning</v>
      </c>
      <c r="K855" t="str">
        <f t="shared" si="97"/>
        <v>Praktiknära skolforskning</v>
      </c>
      <c r="L855">
        <f t="shared" si="99"/>
        <v>3.4169370410650548</v>
      </c>
      <c r="M855">
        <f t="shared" si="98"/>
        <v>0.28474475342208788</v>
      </c>
    </row>
    <row r="856" spans="1:13" hidden="1" x14ac:dyDescent="0.35">
      <c r="A856" t="s">
        <v>1583</v>
      </c>
      <c r="B856" s="8" t="s">
        <v>4</v>
      </c>
      <c r="C856" s="8" t="s">
        <v>994</v>
      </c>
      <c r="D856" s="9">
        <v>4875000</v>
      </c>
      <c r="E856">
        <f t="shared" si="93"/>
        <v>16</v>
      </c>
      <c r="F856">
        <f t="shared" si="94"/>
        <v>13</v>
      </c>
      <c r="H856" t="str">
        <f t="shared" si="95"/>
        <v>Utbildning och universitetsforskning</v>
      </c>
      <c r="I856" t="str">
        <f t="shared" si="96"/>
        <v>1 Barn-, ungdoms- och vuxenutbildning</v>
      </c>
      <c r="K856" t="str">
        <f t="shared" si="97"/>
        <v>Bidrag till lärarlöner</v>
      </c>
      <c r="L856">
        <f t="shared" si="99"/>
        <v>462.15820201404273</v>
      </c>
      <c r="M856">
        <f t="shared" si="98"/>
        <v>38.513183501170225</v>
      </c>
    </row>
    <row r="857" spans="1:13" hidden="1" x14ac:dyDescent="0.35">
      <c r="A857" t="s">
        <v>1583</v>
      </c>
      <c r="B857" s="8" t="s">
        <v>4</v>
      </c>
      <c r="C857" s="8" t="s">
        <v>995</v>
      </c>
      <c r="D857" s="9">
        <v>203418</v>
      </c>
      <c r="E857">
        <f t="shared" si="93"/>
        <v>16</v>
      </c>
      <c r="F857">
        <f t="shared" si="94"/>
        <v>14</v>
      </c>
      <c r="H857" t="str">
        <f t="shared" si="95"/>
        <v>Utbildning och universitetsforskning</v>
      </c>
      <c r="I857" t="str">
        <f t="shared" si="96"/>
        <v>1 Barn-, ungdoms- och vuxenutbildning</v>
      </c>
      <c r="K857" t="str">
        <f t="shared" si="97"/>
        <v>Särskilda insatser inom skolområdet</v>
      </c>
      <c r="L857">
        <f t="shared" si="99"/>
        <v>19.284368643547189</v>
      </c>
      <c r="M857">
        <f t="shared" si="98"/>
        <v>1.6070307202955991</v>
      </c>
    </row>
    <row r="858" spans="1:13" hidden="1" x14ac:dyDescent="0.35">
      <c r="A858" t="s">
        <v>1583</v>
      </c>
      <c r="B858" s="8" t="s">
        <v>4</v>
      </c>
      <c r="C858" s="8" t="s">
        <v>1561</v>
      </c>
      <c r="D858" s="9">
        <v>7478000</v>
      </c>
      <c r="E858">
        <f t="shared" si="93"/>
        <v>16</v>
      </c>
      <c r="F858">
        <f t="shared" si="94"/>
        <v>15</v>
      </c>
      <c r="H858" t="str">
        <f t="shared" si="95"/>
        <v>Utbildning och universitetsforskning</v>
      </c>
      <c r="I858" t="str">
        <f t="shared" si="96"/>
        <v>1 Barn-, ungdoms- och vuxenutbildning</v>
      </c>
      <c r="K858" t="str">
        <f t="shared" si="97"/>
        <v>Statligt stöd för stärkt kunskapsutveckling</v>
      </c>
      <c r="L858">
        <f t="shared" si="99"/>
        <v>708.92698146892542</v>
      </c>
      <c r="M858">
        <f t="shared" si="98"/>
        <v>59.077248455743785</v>
      </c>
    </row>
    <row r="859" spans="1:13" hidden="1" x14ac:dyDescent="0.35">
      <c r="A859" t="s">
        <v>1583</v>
      </c>
      <c r="B859" s="8" t="s">
        <v>4</v>
      </c>
      <c r="C859" s="8" t="s">
        <v>997</v>
      </c>
      <c r="D859" s="9">
        <v>17525</v>
      </c>
      <c r="E859">
        <f t="shared" si="93"/>
        <v>16</v>
      </c>
      <c r="F859">
        <f t="shared" si="94"/>
        <v>16</v>
      </c>
      <c r="H859" t="str">
        <f t="shared" si="95"/>
        <v>Utbildning och universitetsforskning</v>
      </c>
      <c r="I859" t="str">
        <f t="shared" si="96"/>
        <v>1 Barn-, ungdoms- och vuxenutbildning</v>
      </c>
      <c r="K859" t="str">
        <f t="shared" si="97"/>
        <v>Bidrag till vissa studier</v>
      </c>
      <c r="L859">
        <f t="shared" si="99"/>
        <v>1.6613994851889433</v>
      </c>
      <c r="M859">
        <f t="shared" si="98"/>
        <v>0.13844995709907862</v>
      </c>
    </row>
    <row r="860" spans="1:13" hidden="1" x14ac:dyDescent="0.35">
      <c r="A860" t="s">
        <v>1583</v>
      </c>
      <c r="B860" s="8" t="s">
        <v>4</v>
      </c>
      <c r="C860" s="8" t="s">
        <v>998</v>
      </c>
      <c r="D860" s="9">
        <v>4568622</v>
      </c>
      <c r="E860">
        <f t="shared" si="93"/>
        <v>16</v>
      </c>
      <c r="F860">
        <f t="shared" si="94"/>
        <v>17</v>
      </c>
      <c r="H860" t="str">
        <f t="shared" si="95"/>
        <v>Utbildning och universitetsforskning</v>
      </c>
      <c r="I860" t="str">
        <f t="shared" si="96"/>
        <v>1 Barn-, ungdoms- och vuxenutbildning</v>
      </c>
      <c r="K860" t="str">
        <f t="shared" si="97"/>
        <v>Statligt stöd till vuxenutbildning</v>
      </c>
      <c r="L860">
        <f t="shared" si="99"/>
        <v>433.11305214395895</v>
      </c>
      <c r="M860">
        <f t="shared" si="98"/>
        <v>36.092754345329915</v>
      </c>
    </row>
    <row r="861" spans="1:13" hidden="1" x14ac:dyDescent="0.35">
      <c r="A861" t="s">
        <v>1583</v>
      </c>
      <c r="B861" s="8" t="s">
        <v>4</v>
      </c>
      <c r="C861" s="8" t="s">
        <v>999</v>
      </c>
      <c r="D861" s="9">
        <v>152245</v>
      </c>
      <c r="E861">
        <f t="shared" si="93"/>
        <v>16</v>
      </c>
      <c r="F861">
        <f t="shared" si="94"/>
        <v>18</v>
      </c>
      <c r="H861" t="str">
        <f t="shared" si="95"/>
        <v>Utbildning och universitetsforskning</v>
      </c>
      <c r="I861" t="str">
        <f t="shared" si="96"/>
        <v>1 Barn-, ungdoms- och vuxenutbildning</v>
      </c>
      <c r="K861" t="str">
        <f t="shared" si="97"/>
        <v>Myndigheten för yrkeshögskolan</v>
      </c>
      <c r="L861">
        <f t="shared" si="99"/>
        <v>14.433082146795474</v>
      </c>
      <c r="M861">
        <f t="shared" si="98"/>
        <v>1.2027568455662896</v>
      </c>
    </row>
    <row r="862" spans="1:13" hidden="1" x14ac:dyDescent="0.35">
      <c r="A862" t="s">
        <v>1583</v>
      </c>
      <c r="B862" s="8" t="s">
        <v>4</v>
      </c>
      <c r="C862" s="8" t="s">
        <v>1000</v>
      </c>
      <c r="D862" s="9">
        <v>4010383</v>
      </c>
      <c r="E862">
        <f t="shared" si="93"/>
        <v>16</v>
      </c>
      <c r="F862">
        <f t="shared" si="94"/>
        <v>19</v>
      </c>
      <c r="H862" t="str">
        <f t="shared" si="95"/>
        <v>Utbildning och universitetsforskning</v>
      </c>
      <c r="I862" t="str">
        <f t="shared" si="96"/>
        <v>1 Barn-, ungdoms- och vuxenutbildning</v>
      </c>
      <c r="K862" t="str">
        <f t="shared" si="97"/>
        <v>Statligt stöd till yrkeshögskoleutbildning</v>
      </c>
      <c r="L862">
        <f t="shared" si="99"/>
        <v>380.19105572670418</v>
      </c>
      <c r="M862">
        <f t="shared" si="98"/>
        <v>31.682587977225349</v>
      </c>
    </row>
    <row r="863" spans="1:13" hidden="1" x14ac:dyDescent="0.35">
      <c r="A863" t="s">
        <v>1583</v>
      </c>
      <c r="B863" s="6" t="s">
        <v>4</v>
      </c>
      <c r="C863" s="6" t="s">
        <v>1001</v>
      </c>
      <c r="D863" s="7">
        <v>53396412</v>
      </c>
      <c r="E863">
        <f t="shared" si="93"/>
        <v>16</v>
      </c>
      <c r="F863">
        <f t="shared" si="94"/>
        <v>2</v>
      </c>
      <c r="G863" t="s">
        <v>1536</v>
      </c>
      <c r="H863" t="str">
        <f t="shared" si="95"/>
        <v>Utbildning och universitetsforskning</v>
      </c>
      <c r="I863" t="str">
        <f t="shared" si="96"/>
        <v>2 Universitet och högskolor</v>
      </c>
      <c r="K863" t="str">
        <f t="shared" si="97"/>
        <v>Universitet och högskolor</v>
      </c>
      <c r="L863">
        <f t="shared" si="99"/>
        <v>5062.0696951632935</v>
      </c>
      <c r="M863">
        <f t="shared" si="98"/>
        <v>421.83914126360781</v>
      </c>
    </row>
    <row r="864" spans="1:13" hidden="1" x14ac:dyDescent="0.35">
      <c r="A864" t="s">
        <v>1583</v>
      </c>
      <c r="B864" s="8" t="s">
        <v>4</v>
      </c>
      <c r="C864" s="8" t="s">
        <v>1002</v>
      </c>
      <c r="D864" s="9">
        <v>176022</v>
      </c>
      <c r="E864">
        <f t="shared" si="93"/>
        <v>16</v>
      </c>
      <c r="F864">
        <f t="shared" si="94"/>
        <v>1</v>
      </c>
      <c r="H864" t="str">
        <f t="shared" si="95"/>
        <v>Utbildning och universitetsforskning</v>
      </c>
      <c r="I864" t="str">
        <f t="shared" si="96"/>
        <v>2 Universitet och högskolor</v>
      </c>
      <c r="K864" t="str">
        <f t="shared" si="97"/>
        <v>Universitetskanslersämbetet</v>
      </c>
      <c r="L864">
        <f t="shared" si="99"/>
        <v>16.687181750751964</v>
      </c>
      <c r="M864">
        <f t="shared" si="98"/>
        <v>1.3905984792293304</v>
      </c>
    </row>
    <row r="865" spans="1:13" hidden="1" x14ac:dyDescent="0.35">
      <c r="A865" t="s">
        <v>1583</v>
      </c>
      <c r="B865" s="8" t="s">
        <v>4</v>
      </c>
      <c r="C865" s="8" t="s">
        <v>1003</v>
      </c>
      <c r="D865" s="9">
        <v>220435</v>
      </c>
      <c r="E865">
        <f t="shared" si="93"/>
        <v>16</v>
      </c>
      <c r="F865">
        <f t="shared" si="94"/>
        <v>2</v>
      </c>
      <c r="H865" t="str">
        <f t="shared" si="95"/>
        <v>Utbildning och universitetsforskning</v>
      </c>
      <c r="I865" t="str">
        <f t="shared" si="96"/>
        <v>2 Universitet och högskolor</v>
      </c>
      <c r="K865" t="str">
        <f t="shared" si="97"/>
        <v>Universitets- och högskolerådet</v>
      </c>
      <c r="L865">
        <f t="shared" si="99"/>
        <v>20.897608874044206</v>
      </c>
      <c r="M865">
        <f t="shared" si="98"/>
        <v>1.7414674061703506</v>
      </c>
    </row>
    <row r="866" spans="1:13" hidden="1" x14ac:dyDescent="0.35">
      <c r="A866" t="s">
        <v>1583</v>
      </c>
      <c r="B866" s="8" t="s">
        <v>4</v>
      </c>
      <c r="C866" s="8" t="s">
        <v>1004</v>
      </c>
      <c r="D866" s="9">
        <v>2117826</v>
      </c>
      <c r="E866">
        <f t="shared" si="93"/>
        <v>16</v>
      </c>
      <c r="F866">
        <f t="shared" si="94"/>
        <v>3</v>
      </c>
      <c r="H866" t="str">
        <f t="shared" si="95"/>
        <v>Utbildning och universitetsforskning</v>
      </c>
      <c r="I866" t="str">
        <f t="shared" si="96"/>
        <v>2 Universitet och högskolor</v>
      </c>
      <c r="K866" t="str">
        <f t="shared" si="97"/>
        <v>Uppsala universitet: Utbildning på grundnivå och avancerad nivå</v>
      </c>
      <c r="L866">
        <f t="shared" si="99"/>
        <v>200.77346796689068</v>
      </c>
      <c r="M866">
        <f t="shared" si="98"/>
        <v>16.731122330574223</v>
      </c>
    </row>
    <row r="867" spans="1:13" hidden="1" x14ac:dyDescent="0.35">
      <c r="A867" t="s">
        <v>1583</v>
      </c>
      <c r="B867" s="8" t="s">
        <v>4</v>
      </c>
      <c r="C867" s="8" t="s">
        <v>1005</v>
      </c>
      <c r="D867" s="9">
        <v>2451337</v>
      </c>
      <c r="E867">
        <f t="shared" si="93"/>
        <v>16</v>
      </c>
      <c r="F867">
        <f t="shared" si="94"/>
        <v>4</v>
      </c>
      <c r="H867" t="str">
        <f t="shared" si="95"/>
        <v>Utbildning och universitetsforskning</v>
      </c>
      <c r="I867" t="str">
        <f t="shared" si="96"/>
        <v>2 Universitet och högskolor</v>
      </c>
      <c r="K867" t="str">
        <f t="shared" si="97"/>
        <v>Uppsala universitet: Forskning och utbildning på forskarnivå</v>
      </c>
      <c r="L867">
        <f t="shared" si="99"/>
        <v>232.39087188728152</v>
      </c>
      <c r="M867">
        <f t="shared" si="98"/>
        <v>19.365905990606795</v>
      </c>
    </row>
    <row r="868" spans="1:13" hidden="1" x14ac:dyDescent="0.35">
      <c r="A868" t="s">
        <v>1583</v>
      </c>
      <c r="B868" s="8" t="s">
        <v>4</v>
      </c>
      <c r="C868" s="8" t="s">
        <v>1006</v>
      </c>
      <c r="D868" s="9">
        <v>2457847</v>
      </c>
      <c r="E868">
        <f t="shared" si="93"/>
        <v>16</v>
      </c>
      <c r="F868">
        <f t="shared" si="94"/>
        <v>5</v>
      </c>
      <c r="H868" t="str">
        <f t="shared" si="95"/>
        <v>Utbildning och universitetsforskning</v>
      </c>
      <c r="I868" t="str">
        <f t="shared" si="96"/>
        <v>2 Universitet och högskolor</v>
      </c>
      <c r="K868" t="str">
        <f t="shared" si="97"/>
        <v>Lunds universitet: Utbildning på grundnivå och avancerad nivå</v>
      </c>
      <c r="L868">
        <f t="shared" si="99"/>
        <v>233.00803084012489</v>
      </c>
      <c r="M868">
        <f t="shared" si="98"/>
        <v>19.417335903343741</v>
      </c>
    </row>
    <row r="869" spans="1:13" hidden="1" x14ac:dyDescent="0.35">
      <c r="A869" t="s">
        <v>1583</v>
      </c>
      <c r="B869" s="8" t="s">
        <v>4</v>
      </c>
      <c r="C869" s="8" t="s">
        <v>1007</v>
      </c>
      <c r="D869" s="9">
        <v>2554257</v>
      </c>
      <c r="E869">
        <f t="shared" si="93"/>
        <v>16</v>
      </c>
      <c r="F869">
        <f t="shared" si="94"/>
        <v>6</v>
      </c>
      <c r="H869" t="str">
        <f t="shared" si="95"/>
        <v>Utbildning och universitetsforskning</v>
      </c>
      <c r="I869" t="str">
        <f t="shared" si="96"/>
        <v>2 Universitet och högskolor</v>
      </c>
      <c r="K869" t="str">
        <f t="shared" si="97"/>
        <v>Lunds universitet: Forskning och utbildning på forskarnivå</v>
      </c>
      <c r="L869">
        <f t="shared" si="99"/>
        <v>242.14786104651955</v>
      </c>
      <c r="M869">
        <f t="shared" si="98"/>
        <v>20.178988420543295</v>
      </c>
    </row>
    <row r="870" spans="1:13" hidden="1" x14ac:dyDescent="0.35">
      <c r="A870" t="s">
        <v>1583</v>
      </c>
      <c r="B870" s="8" t="s">
        <v>4</v>
      </c>
      <c r="C870" s="8" t="s">
        <v>1008</v>
      </c>
      <c r="D870" s="9">
        <v>2455086</v>
      </c>
      <c r="E870">
        <f t="shared" si="93"/>
        <v>16</v>
      </c>
      <c r="F870">
        <f t="shared" si="94"/>
        <v>7</v>
      </c>
      <c r="H870" t="str">
        <f t="shared" si="95"/>
        <v>Utbildning och universitetsforskning</v>
      </c>
      <c r="I870" t="str">
        <f t="shared" si="96"/>
        <v>2 Universitet och högskolor</v>
      </c>
      <c r="K870" t="str">
        <f t="shared" si="97"/>
        <v>Göteborgs universitet: Utbildning på grundnivå och avancerad nivå</v>
      </c>
      <c r="L870">
        <f t="shared" si="99"/>
        <v>232.74628339484065</v>
      </c>
      <c r="M870">
        <f t="shared" si="98"/>
        <v>19.395523616236719</v>
      </c>
    </row>
    <row r="871" spans="1:13" hidden="1" x14ac:dyDescent="0.35">
      <c r="A871" t="s">
        <v>1583</v>
      </c>
      <c r="B871" s="8" t="s">
        <v>4</v>
      </c>
      <c r="C871" s="8" t="s">
        <v>1009</v>
      </c>
      <c r="D871" s="9">
        <v>1819634</v>
      </c>
      <c r="E871">
        <f t="shared" si="93"/>
        <v>16</v>
      </c>
      <c r="F871">
        <f t="shared" si="94"/>
        <v>8</v>
      </c>
      <c r="H871" t="str">
        <f t="shared" si="95"/>
        <v>Utbildning och universitetsforskning</v>
      </c>
      <c r="I871" t="str">
        <f t="shared" si="96"/>
        <v>2 Universitet och högskolor</v>
      </c>
      <c r="K871" t="str">
        <f t="shared" si="97"/>
        <v>Göteborgs universitet: Forskning och utbildning på forskarnivå</v>
      </c>
      <c r="L871">
        <f t="shared" si="99"/>
        <v>172.50436466946064</v>
      </c>
      <c r="M871">
        <f t="shared" si="98"/>
        <v>14.375363722455054</v>
      </c>
    </row>
    <row r="872" spans="1:13" hidden="1" x14ac:dyDescent="0.35">
      <c r="A872" t="s">
        <v>1583</v>
      </c>
      <c r="B872" s="8" t="s">
        <v>4</v>
      </c>
      <c r="C872" s="8" t="s">
        <v>1010</v>
      </c>
      <c r="D872" s="9">
        <v>2032470</v>
      </c>
      <c r="E872">
        <f t="shared" si="93"/>
        <v>16</v>
      </c>
      <c r="F872">
        <f t="shared" si="94"/>
        <v>9</v>
      </c>
      <c r="H872" t="str">
        <f t="shared" si="95"/>
        <v>Utbildning och universitetsforskning</v>
      </c>
      <c r="I872" t="str">
        <f t="shared" si="96"/>
        <v>2 Universitet och högskolor</v>
      </c>
      <c r="K872" t="str">
        <f t="shared" si="97"/>
        <v>Stockholms universitet: Utbildning på grundnivå och avancerad nivå</v>
      </c>
      <c r="L872">
        <f t="shared" si="99"/>
        <v>192.68157555845772</v>
      </c>
      <c r="M872">
        <f t="shared" si="98"/>
        <v>16.056797963204811</v>
      </c>
    </row>
    <row r="873" spans="1:13" hidden="1" x14ac:dyDescent="0.35">
      <c r="A873" t="s">
        <v>1583</v>
      </c>
      <c r="B873" s="8" t="s">
        <v>4</v>
      </c>
      <c r="C873" s="8" t="s">
        <v>1011</v>
      </c>
      <c r="D873" s="9">
        <v>1856651</v>
      </c>
      <c r="E873">
        <f t="shared" si="93"/>
        <v>16</v>
      </c>
      <c r="F873">
        <f t="shared" si="94"/>
        <v>10</v>
      </c>
      <c r="H873" t="str">
        <f t="shared" si="95"/>
        <v>Utbildning och universitetsforskning</v>
      </c>
      <c r="I873" t="str">
        <f t="shared" si="96"/>
        <v>2 Universitet och högskolor</v>
      </c>
      <c r="K873" t="str">
        <f t="shared" si="97"/>
        <v>Stockholms universitet: Forskning och utbildning på forskarnivå</v>
      </c>
      <c r="L873">
        <f t="shared" si="99"/>
        <v>176.01363854924605</v>
      </c>
      <c r="M873">
        <f t="shared" si="98"/>
        <v>14.667803212437171</v>
      </c>
    </row>
    <row r="874" spans="1:13" hidden="1" x14ac:dyDescent="0.35">
      <c r="A874" t="s">
        <v>1583</v>
      </c>
      <c r="B874" s="8" t="s">
        <v>4</v>
      </c>
      <c r="C874" s="8" t="s">
        <v>1012</v>
      </c>
      <c r="D874" s="9">
        <v>1647203</v>
      </c>
      <c r="E874">
        <f t="shared" si="93"/>
        <v>16</v>
      </c>
      <c r="F874">
        <f t="shared" si="94"/>
        <v>11</v>
      </c>
      <c r="H874" t="str">
        <f t="shared" si="95"/>
        <v>Utbildning och universitetsforskning</v>
      </c>
      <c r="I874" t="str">
        <f t="shared" si="96"/>
        <v>2 Universitet och högskolor</v>
      </c>
      <c r="K874" t="str">
        <f t="shared" si="97"/>
        <v>Umeå universitet: Utbildning på grundnivå och avancerad nivå</v>
      </c>
      <c r="L874">
        <f t="shared" si="99"/>
        <v>156.1576157604384</v>
      </c>
      <c r="M874">
        <f t="shared" si="98"/>
        <v>13.0131346467032</v>
      </c>
    </row>
    <row r="875" spans="1:13" hidden="1" x14ac:dyDescent="0.35">
      <c r="A875" t="s">
        <v>1583</v>
      </c>
      <c r="B875" s="8" t="s">
        <v>4</v>
      </c>
      <c r="C875" s="8" t="s">
        <v>1013</v>
      </c>
      <c r="D875" s="9">
        <v>1285682</v>
      </c>
      <c r="E875">
        <f t="shared" si="93"/>
        <v>16</v>
      </c>
      <c r="F875">
        <f t="shared" si="94"/>
        <v>12</v>
      </c>
      <c r="H875" t="str">
        <f t="shared" si="95"/>
        <v>Utbildning och universitetsforskning</v>
      </c>
      <c r="I875" t="str">
        <f t="shared" si="96"/>
        <v>2 Universitet och högskolor</v>
      </c>
      <c r="K875" t="str">
        <f t="shared" si="97"/>
        <v>Umeå universitet: Forskning och utbildning på forskarnivå</v>
      </c>
      <c r="L875">
        <f t="shared" si="99"/>
        <v>121.88481671421918</v>
      </c>
      <c r="M875">
        <f t="shared" si="98"/>
        <v>10.157068059518265</v>
      </c>
    </row>
    <row r="876" spans="1:13" hidden="1" x14ac:dyDescent="0.35">
      <c r="A876" t="s">
        <v>1583</v>
      </c>
      <c r="B876" s="8" t="s">
        <v>4</v>
      </c>
      <c r="C876" s="8" t="s">
        <v>1014</v>
      </c>
      <c r="D876" s="9">
        <v>1812289</v>
      </c>
      <c r="E876">
        <f t="shared" si="93"/>
        <v>16</v>
      </c>
      <c r="F876">
        <f t="shared" si="94"/>
        <v>13</v>
      </c>
      <c r="H876" t="str">
        <f t="shared" si="95"/>
        <v>Utbildning och universitetsforskning</v>
      </c>
      <c r="I876" t="str">
        <f t="shared" si="96"/>
        <v>2 Universitet och högskolor</v>
      </c>
      <c r="K876" t="str">
        <f t="shared" si="97"/>
        <v>Linköpings universitet: Utbildning på grundnivå och avancerad nivå</v>
      </c>
      <c r="L876">
        <f t="shared" si="99"/>
        <v>171.80804631175948</v>
      </c>
      <c r="M876">
        <f t="shared" si="98"/>
        <v>14.317337192646624</v>
      </c>
    </row>
    <row r="877" spans="1:13" hidden="1" x14ac:dyDescent="0.35">
      <c r="A877" t="s">
        <v>1583</v>
      </c>
      <c r="B877" s="8" t="s">
        <v>4</v>
      </c>
      <c r="C877" s="8" t="s">
        <v>1015</v>
      </c>
      <c r="D877" s="9">
        <v>1113565</v>
      </c>
      <c r="E877">
        <f t="shared" si="93"/>
        <v>16</v>
      </c>
      <c r="F877">
        <f t="shared" si="94"/>
        <v>14</v>
      </c>
      <c r="H877" t="str">
        <f t="shared" si="95"/>
        <v>Utbildning och universitetsforskning</v>
      </c>
      <c r="I877" t="str">
        <f t="shared" si="96"/>
        <v>2 Universitet och högskolor</v>
      </c>
      <c r="K877" t="str">
        <f t="shared" si="97"/>
        <v>Linköpings universitet: Forskning och utbildning på forskarnivå</v>
      </c>
      <c r="L877">
        <f t="shared" si="99"/>
        <v>105.56783553349076</v>
      </c>
      <c r="M877">
        <f t="shared" si="98"/>
        <v>8.7973196277908965</v>
      </c>
    </row>
    <row r="878" spans="1:13" hidden="1" x14ac:dyDescent="0.35">
      <c r="A878" t="s">
        <v>1583</v>
      </c>
      <c r="B878" s="8" t="s">
        <v>4</v>
      </c>
      <c r="C878" s="8" t="s">
        <v>1016</v>
      </c>
      <c r="D878" s="9">
        <v>826842</v>
      </c>
      <c r="E878">
        <f t="shared" si="93"/>
        <v>16</v>
      </c>
      <c r="F878">
        <f t="shared" si="94"/>
        <v>15</v>
      </c>
      <c r="H878" t="str">
        <f t="shared" si="95"/>
        <v>Utbildning och universitetsforskning</v>
      </c>
      <c r="I878" t="str">
        <f t="shared" si="96"/>
        <v>2 Universitet och högskolor</v>
      </c>
      <c r="K878" t="str">
        <f t="shared" si="97"/>
        <v>Karolinska institutet: Utbildning på grundnivå och avancerad nivå</v>
      </c>
      <c r="L878">
        <f t="shared" si="99"/>
        <v>78.386012732245149</v>
      </c>
      <c r="M878">
        <f t="shared" si="98"/>
        <v>6.5321677276870957</v>
      </c>
    </row>
    <row r="879" spans="1:13" hidden="1" x14ac:dyDescent="0.35">
      <c r="A879" t="s">
        <v>1583</v>
      </c>
      <c r="B879" s="8" t="s">
        <v>4</v>
      </c>
      <c r="C879" s="8" t="s">
        <v>1017</v>
      </c>
      <c r="D879" s="9">
        <v>1825779</v>
      </c>
      <c r="E879">
        <f t="shared" si="93"/>
        <v>16</v>
      </c>
      <c r="F879">
        <f t="shared" si="94"/>
        <v>16</v>
      </c>
      <c r="H879" t="str">
        <f t="shared" si="95"/>
        <v>Utbildning och universitetsforskning</v>
      </c>
      <c r="I879" t="str">
        <f t="shared" si="96"/>
        <v>2 Universitet och högskolor</v>
      </c>
      <c r="K879" t="str">
        <f t="shared" si="97"/>
        <v>Karolinska institutet: Forskning och utbildning på forskarnivå</v>
      </c>
      <c r="L879">
        <f t="shared" si="99"/>
        <v>173.08692100820448</v>
      </c>
      <c r="M879">
        <f t="shared" si="98"/>
        <v>14.42391008401704</v>
      </c>
    </row>
    <row r="880" spans="1:13" hidden="1" x14ac:dyDescent="0.35">
      <c r="A880" t="s">
        <v>1583</v>
      </c>
      <c r="B880" s="8" t="s">
        <v>4</v>
      </c>
      <c r="C880" s="8" t="s">
        <v>1018</v>
      </c>
      <c r="D880" s="9">
        <v>1384540</v>
      </c>
      <c r="E880">
        <f t="shared" si="93"/>
        <v>16</v>
      </c>
      <c r="F880">
        <f t="shared" si="94"/>
        <v>17</v>
      </c>
      <c r="H880" t="str">
        <f t="shared" si="95"/>
        <v>Utbildning och universitetsforskning</v>
      </c>
      <c r="I880" t="str">
        <f t="shared" si="96"/>
        <v>2 Universitet och högskolor</v>
      </c>
      <c r="K880" t="str">
        <f t="shared" si="97"/>
        <v>Kungl. Tekniska högskolan: Utbildning på grundnivå och avancerad nivå</v>
      </c>
      <c r="L880">
        <f t="shared" si="99"/>
        <v>131.25672143928671</v>
      </c>
      <c r="M880">
        <f t="shared" si="98"/>
        <v>10.938060119940559</v>
      </c>
    </row>
    <row r="881" spans="1:13" hidden="1" x14ac:dyDescent="0.35">
      <c r="A881" t="s">
        <v>1583</v>
      </c>
      <c r="B881" s="8" t="s">
        <v>4</v>
      </c>
      <c r="C881" s="8" t="s">
        <v>1019</v>
      </c>
      <c r="D881" s="9">
        <v>1944253</v>
      </c>
      <c r="E881">
        <f t="shared" si="93"/>
        <v>16</v>
      </c>
      <c r="F881">
        <f t="shared" si="94"/>
        <v>18</v>
      </c>
      <c r="H881" t="str">
        <f t="shared" si="95"/>
        <v>Utbildning och universitetsforskning</v>
      </c>
      <c r="I881" t="str">
        <f t="shared" si="96"/>
        <v>2 Universitet och högskolor</v>
      </c>
      <c r="K881" t="str">
        <f t="shared" si="97"/>
        <v>Kungl. Tekniska högskolan: Forskning och utbildning på forskarnivå</v>
      </c>
      <c r="L881">
        <f t="shared" si="99"/>
        <v>184.31845553649407</v>
      </c>
      <c r="M881">
        <f t="shared" si="98"/>
        <v>15.359871294707839</v>
      </c>
    </row>
    <row r="882" spans="1:13" hidden="1" x14ac:dyDescent="0.35">
      <c r="A882" t="s">
        <v>1583</v>
      </c>
      <c r="B882" s="8" t="s">
        <v>4</v>
      </c>
      <c r="C882" s="8" t="s">
        <v>1020</v>
      </c>
      <c r="D882" s="9">
        <v>791425</v>
      </c>
      <c r="E882">
        <f t="shared" si="93"/>
        <v>16</v>
      </c>
      <c r="F882">
        <f t="shared" si="94"/>
        <v>19</v>
      </c>
      <c r="H882" t="str">
        <f t="shared" si="95"/>
        <v>Utbildning och universitetsforskning</v>
      </c>
      <c r="I882" t="str">
        <f t="shared" si="96"/>
        <v>2 Universitet och högskolor</v>
      </c>
      <c r="K882" t="str">
        <f t="shared" si="97"/>
        <v>Luleå tekniska universitet: Utbildning på grundnivå och avancerad nivå</v>
      </c>
      <c r="L882">
        <f t="shared" si="99"/>
        <v>75.028421544402818</v>
      </c>
      <c r="M882">
        <f t="shared" si="98"/>
        <v>6.2523684620335684</v>
      </c>
    </row>
    <row r="883" spans="1:13" hidden="1" x14ac:dyDescent="0.35">
      <c r="A883" t="s">
        <v>1583</v>
      </c>
      <c r="B883" s="8" t="s">
        <v>4</v>
      </c>
      <c r="C883" s="8" t="s">
        <v>1021</v>
      </c>
      <c r="D883" s="9">
        <v>452185</v>
      </c>
      <c r="E883">
        <f t="shared" si="93"/>
        <v>16</v>
      </c>
      <c r="F883">
        <f t="shared" si="94"/>
        <v>20</v>
      </c>
      <c r="H883" t="str">
        <f t="shared" si="95"/>
        <v>Utbildning och universitetsforskning</v>
      </c>
      <c r="I883" t="str">
        <f t="shared" si="96"/>
        <v>2 Universitet och högskolor</v>
      </c>
      <c r="K883" t="str">
        <f t="shared" si="97"/>
        <v>Luleå tekniska universitet: Forskning och utbildning på forskarnivå</v>
      </c>
      <c r="L883">
        <f t="shared" si="99"/>
        <v>42.867898785173317</v>
      </c>
      <c r="M883">
        <f t="shared" si="98"/>
        <v>3.5723248987644429</v>
      </c>
    </row>
    <row r="884" spans="1:13" hidden="1" x14ac:dyDescent="0.35">
      <c r="A884" t="s">
        <v>1583</v>
      </c>
      <c r="B884" s="8" t="s">
        <v>4</v>
      </c>
      <c r="C884" s="8" t="s">
        <v>1022</v>
      </c>
      <c r="D884" s="9">
        <v>800766</v>
      </c>
      <c r="E884">
        <f t="shared" si="93"/>
        <v>16</v>
      </c>
      <c r="F884">
        <f t="shared" si="94"/>
        <v>21</v>
      </c>
      <c r="H884" t="str">
        <f t="shared" si="95"/>
        <v>Utbildning och universitetsforskning</v>
      </c>
      <c r="I884" t="str">
        <f t="shared" si="96"/>
        <v>2 Universitet och högskolor</v>
      </c>
      <c r="K884" t="str">
        <f t="shared" si="97"/>
        <v>Karlstads universitet: Utbildning på grundnivå och avancerad nivå</v>
      </c>
      <c r="L884">
        <f t="shared" si="99"/>
        <v>75.913964060302959</v>
      </c>
      <c r="M884">
        <f t="shared" si="98"/>
        <v>6.326163671691913</v>
      </c>
    </row>
    <row r="885" spans="1:13" hidden="1" x14ac:dyDescent="0.35">
      <c r="A885" t="s">
        <v>1583</v>
      </c>
      <c r="B885" s="8" t="s">
        <v>4</v>
      </c>
      <c r="C885" s="8" t="s">
        <v>1023</v>
      </c>
      <c r="D885" s="9">
        <v>297629</v>
      </c>
      <c r="E885">
        <f t="shared" si="93"/>
        <v>16</v>
      </c>
      <c r="F885">
        <f t="shared" si="94"/>
        <v>22</v>
      </c>
      <c r="H885" t="str">
        <f t="shared" si="95"/>
        <v>Utbildning och universitetsforskning</v>
      </c>
      <c r="I885" t="str">
        <f t="shared" si="96"/>
        <v>2 Universitet och högskolor</v>
      </c>
      <c r="K885" t="str">
        <f t="shared" si="97"/>
        <v>Karlstads universitet: Forskning och utbildning på forskarnivå</v>
      </c>
      <c r="L885">
        <f t="shared" si="99"/>
        <v>28.215729950202569</v>
      </c>
      <c r="M885">
        <f t="shared" si="98"/>
        <v>2.3513108291835474</v>
      </c>
    </row>
    <row r="886" spans="1:13" hidden="1" x14ac:dyDescent="0.35">
      <c r="A886" t="s">
        <v>1583</v>
      </c>
      <c r="B886" s="8" t="s">
        <v>4</v>
      </c>
      <c r="C886" s="8" t="s">
        <v>1024</v>
      </c>
      <c r="D886" s="9">
        <v>1246264</v>
      </c>
      <c r="E886">
        <f t="shared" si="93"/>
        <v>16</v>
      </c>
      <c r="F886">
        <f t="shared" si="94"/>
        <v>23</v>
      </c>
      <c r="H886" t="str">
        <f t="shared" si="95"/>
        <v>Utbildning och universitetsforskning</v>
      </c>
      <c r="I886" t="str">
        <f t="shared" si="96"/>
        <v>2 Universitet och högskolor</v>
      </c>
      <c r="K886" t="str">
        <f t="shared" si="97"/>
        <v>Linnéuniversitetet: Utbildning på grundnivå och avancerad nivå</v>
      </c>
      <c r="L886">
        <f t="shared" si="99"/>
        <v>118.1479239948367</v>
      </c>
      <c r="M886">
        <f t="shared" si="98"/>
        <v>9.8456603329030585</v>
      </c>
    </row>
    <row r="887" spans="1:13" hidden="1" x14ac:dyDescent="0.35">
      <c r="A887" t="s">
        <v>1583</v>
      </c>
      <c r="B887" s="8" t="s">
        <v>4</v>
      </c>
      <c r="C887" s="8" t="s">
        <v>1025</v>
      </c>
      <c r="D887" s="9">
        <v>406967</v>
      </c>
      <c r="E887">
        <f t="shared" si="93"/>
        <v>16</v>
      </c>
      <c r="F887">
        <f t="shared" si="94"/>
        <v>24</v>
      </c>
      <c r="H887" t="str">
        <f t="shared" si="95"/>
        <v>Utbildning och universitetsforskning</v>
      </c>
      <c r="I887" t="str">
        <f t="shared" si="96"/>
        <v>2 Universitet och högskolor</v>
      </c>
      <c r="K887" t="str">
        <f t="shared" si="97"/>
        <v>Linnéuniversitetet: Forskning och utbildning på forskarnivå</v>
      </c>
      <c r="L887">
        <f t="shared" si="99"/>
        <v>38.581156307497217</v>
      </c>
      <c r="M887">
        <f t="shared" si="98"/>
        <v>3.2150963589581014</v>
      </c>
    </row>
    <row r="888" spans="1:13" hidden="1" x14ac:dyDescent="0.35">
      <c r="A888" t="s">
        <v>1583</v>
      </c>
      <c r="B888" s="8" t="s">
        <v>4</v>
      </c>
      <c r="C888" s="8" t="s">
        <v>1026</v>
      </c>
      <c r="D888" s="9">
        <v>932155</v>
      </c>
      <c r="E888">
        <f t="shared" si="93"/>
        <v>16</v>
      </c>
      <c r="F888">
        <f t="shared" si="94"/>
        <v>25</v>
      </c>
      <c r="H888" t="str">
        <f t="shared" si="95"/>
        <v>Utbildning och universitetsforskning</v>
      </c>
      <c r="I888" t="str">
        <f t="shared" si="96"/>
        <v>2 Universitet och högskolor</v>
      </c>
      <c r="K888" t="str">
        <f t="shared" si="97"/>
        <v>Örebro universitet: Utbildning på grundnivå och avancerad nivå</v>
      </c>
      <c r="L888">
        <f t="shared" si="99"/>
        <v>88.369862317620516</v>
      </c>
      <c r="M888">
        <f t="shared" si="98"/>
        <v>7.3641551931350433</v>
      </c>
    </row>
    <row r="889" spans="1:13" hidden="1" x14ac:dyDescent="0.35">
      <c r="A889" t="s">
        <v>1583</v>
      </c>
      <c r="B889" s="8" t="s">
        <v>4</v>
      </c>
      <c r="C889" s="8" t="s">
        <v>1027</v>
      </c>
      <c r="D889" s="9">
        <v>336081</v>
      </c>
      <c r="E889">
        <f t="shared" si="93"/>
        <v>16</v>
      </c>
      <c r="F889">
        <f t="shared" si="94"/>
        <v>26</v>
      </c>
      <c r="H889" t="str">
        <f t="shared" si="95"/>
        <v>Utbildning och universitetsforskning</v>
      </c>
      <c r="I889" t="str">
        <f t="shared" si="96"/>
        <v>2 Universitet och högskolor</v>
      </c>
      <c r="K889" t="str">
        <f t="shared" si="97"/>
        <v>Örebro universitet: Forskning och utbildning på forskarnivå</v>
      </c>
      <c r="L889">
        <f t="shared" si="99"/>
        <v>31.861044244324411</v>
      </c>
      <c r="M889">
        <f t="shared" si="98"/>
        <v>2.6550870203603676</v>
      </c>
    </row>
    <row r="890" spans="1:13" hidden="1" x14ac:dyDescent="0.35">
      <c r="A890" t="s">
        <v>1583</v>
      </c>
      <c r="B890" s="8" t="s">
        <v>4</v>
      </c>
      <c r="C890" s="8" t="s">
        <v>1028</v>
      </c>
      <c r="D890" s="9">
        <v>661282</v>
      </c>
      <c r="E890">
        <f t="shared" si="93"/>
        <v>16</v>
      </c>
      <c r="F890">
        <f t="shared" si="94"/>
        <v>27</v>
      </c>
      <c r="H890" t="str">
        <f t="shared" si="95"/>
        <v>Utbildning och universitetsforskning</v>
      </c>
      <c r="I890" t="str">
        <f t="shared" si="96"/>
        <v>2 Universitet och högskolor</v>
      </c>
      <c r="K890" t="str">
        <f t="shared" si="97"/>
        <v>Mittuniversitetet: Utbildning på grundnivå och avancerad nivå</v>
      </c>
      <c r="L890">
        <f t="shared" si="99"/>
        <v>62.690646183435938</v>
      </c>
      <c r="M890">
        <f t="shared" si="98"/>
        <v>5.2242205152863281</v>
      </c>
    </row>
    <row r="891" spans="1:13" hidden="1" x14ac:dyDescent="0.35">
      <c r="A891" t="s">
        <v>1583</v>
      </c>
      <c r="B891" s="8" t="s">
        <v>4</v>
      </c>
      <c r="C891" s="8" t="s">
        <v>1029</v>
      </c>
      <c r="D891" s="9">
        <v>299667</v>
      </c>
      <c r="E891">
        <f t="shared" si="93"/>
        <v>16</v>
      </c>
      <c r="F891">
        <f t="shared" si="94"/>
        <v>28</v>
      </c>
      <c r="H891" t="str">
        <f t="shared" si="95"/>
        <v>Utbildning och universitetsforskning</v>
      </c>
      <c r="I891" t="str">
        <f t="shared" si="96"/>
        <v>2 Universitet och högskolor</v>
      </c>
      <c r="K891" t="str">
        <f t="shared" si="97"/>
        <v>Mittuniversitetet: Forskning och utbildning på forskarnivå</v>
      </c>
      <c r="L891">
        <f t="shared" si="99"/>
        <v>28.408935779065054</v>
      </c>
      <c r="M891">
        <f t="shared" si="98"/>
        <v>2.3674113149220877</v>
      </c>
    </row>
    <row r="892" spans="1:13" hidden="1" x14ac:dyDescent="0.35">
      <c r="A892" t="s">
        <v>1583</v>
      </c>
      <c r="B892" s="8" t="s">
        <v>4</v>
      </c>
      <c r="C892" s="8" t="s">
        <v>1030</v>
      </c>
      <c r="D892" s="9">
        <v>1114403</v>
      </c>
      <c r="E892">
        <f t="shared" si="93"/>
        <v>16</v>
      </c>
      <c r="F892">
        <f t="shared" si="94"/>
        <v>29</v>
      </c>
      <c r="H892" t="str">
        <f t="shared" si="95"/>
        <v>Utbildning och universitetsforskning</v>
      </c>
      <c r="I892" t="str">
        <f t="shared" si="96"/>
        <v>2 Universitet och högskolor</v>
      </c>
      <c r="K892" t="str">
        <f t="shared" si="97"/>
        <v>Malmö universitet: Utbildning på grundnivå och avancerad nivå</v>
      </c>
      <c r="L892">
        <f t="shared" si="99"/>
        <v>105.64727934339595</v>
      </c>
      <c r="M892">
        <f t="shared" si="98"/>
        <v>8.8039399452829965</v>
      </c>
    </row>
    <row r="893" spans="1:13" hidden="1" x14ac:dyDescent="0.35">
      <c r="A893" t="s">
        <v>1583</v>
      </c>
      <c r="B893" s="8" t="s">
        <v>4</v>
      </c>
      <c r="C893" s="8" t="s">
        <v>1031</v>
      </c>
      <c r="D893" s="9">
        <v>312903</v>
      </c>
      <c r="E893">
        <f t="shared" si="93"/>
        <v>16</v>
      </c>
      <c r="F893">
        <f t="shared" si="94"/>
        <v>30</v>
      </c>
      <c r="H893" t="str">
        <f t="shared" si="95"/>
        <v>Utbildning och universitetsforskning</v>
      </c>
      <c r="I893" t="str">
        <f t="shared" si="96"/>
        <v>2 Universitet och högskolor</v>
      </c>
      <c r="K893" t="str">
        <f t="shared" si="97"/>
        <v>Malmö universitet: Forskning och utbildning på forskarnivå</v>
      </c>
      <c r="L893">
        <f t="shared" si="99"/>
        <v>29.663730848164104</v>
      </c>
      <c r="M893">
        <f t="shared" si="98"/>
        <v>2.471977570680342</v>
      </c>
    </row>
    <row r="894" spans="1:13" hidden="1" x14ac:dyDescent="0.35">
      <c r="A894" t="s">
        <v>1583</v>
      </c>
      <c r="B894" s="8" t="s">
        <v>4</v>
      </c>
      <c r="C894" s="8" t="s">
        <v>1032</v>
      </c>
      <c r="D894" s="9">
        <v>722581</v>
      </c>
      <c r="E894">
        <f t="shared" si="93"/>
        <v>16</v>
      </c>
      <c r="F894">
        <f t="shared" si="94"/>
        <v>31</v>
      </c>
      <c r="H894" t="str">
        <f t="shared" si="95"/>
        <v>Utbildning och universitetsforskning</v>
      </c>
      <c r="I894" t="str">
        <f t="shared" si="96"/>
        <v>2 Universitet och högskolor</v>
      </c>
      <c r="K894" t="str">
        <f t="shared" si="97"/>
        <v>Mälardalens universitet: Utbildning på grundnivå och avancerad nivå</v>
      </c>
      <c r="L894">
        <f t="shared" si="99"/>
        <v>68.501894516822361</v>
      </c>
      <c r="M894">
        <f t="shared" si="98"/>
        <v>5.7084912097351967</v>
      </c>
    </row>
    <row r="895" spans="1:13" hidden="1" x14ac:dyDescent="0.35">
      <c r="A895" t="s">
        <v>1583</v>
      </c>
      <c r="B895" s="8" t="s">
        <v>4</v>
      </c>
      <c r="C895" s="8" t="s">
        <v>1033</v>
      </c>
      <c r="D895" s="9">
        <v>294743</v>
      </c>
      <c r="E895">
        <f t="shared" si="93"/>
        <v>16</v>
      </c>
      <c r="F895">
        <f t="shared" si="94"/>
        <v>32</v>
      </c>
      <c r="H895" t="str">
        <f t="shared" si="95"/>
        <v>Utbildning och universitetsforskning</v>
      </c>
      <c r="I895" t="str">
        <f t="shared" si="96"/>
        <v>2 Universitet och högskolor</v>
      </c>
      <c r="K895" t="str">
        <f t="shared" si="97"/>
        <v>Mälardalens universitet: Forskning och utbildning på forskarnivå</v>
      </c>
      <c r="L895">
        <f t="shared" si="99"/>
        <v>27.942132294610257</v>
      </c>
      <c r="M895">
        <f t="shared" si="98"/>
        <v>2.3285110245508549</v>
      </c>
    </row>
    <row r="896" spans="1:13" hidden="1" x14ac:dyDescent="0.35">
      <c r="A896" t="s">
        <v>1583</v>
      </c>
      <c r="B896" s="8" t="s">
        <v>4</v>
      </c>
      <c r="C896" s="8" t="s">
        <v>1034</v>
      </c>
      <c r="D896" s="9">
        <v>300720</v>
      </c>
      <c r="E896">
        <f t="shared" si="93"/>
        <v>16</v>
      </c>
      <c r="F896">
        <f t="shared" si="94"/>
        <v>33</v>
      </c>
      <c r="H896" t="str">
        <f t="shared" si="95"/>
        <v>Utbildning och universitetsforskning</v>
      </c>
      <c r="I896" t="str">
        <f t="shared" si="96"/>
        <v>2 Universitet och högskolor</v>
      </c>
      <c r="K896" t="str">
        <f t="shared" si="97"/>
        <v>Blekinge tekniska högskola: Utbildning på grundnivå och avancerad nivå</v>
      </c>
      <c r="L896">
        <f t="shared" si="99"/>
        <v>28.508761950700087</v>
      </c>
      <c r="M896">
        <f t="shared" si="98"/>
        <v>2.3757301625583405</v>
      </c>
    </row>
    <row r="897" spans="1:13" hidden="1" x14ac:dyDescent="0.35">
      <c r="A897" t="s">
        <v>1583</v>
      </c>
      <c r="B897" s="8" t="s">
        <v>4</v>
      </c>
      <c r="C897" s="8" t="s">
        <v>1035</v>
      </c>
      <c r="D897" s="9">
        <v>114436</v>
      </c>
      <c r="E897">
        <f t="shared" si="93"/>
        <v>16</v>
      </c>
      <c r="F897">
        <f t="shared" si="94"/>
        <v>34</v>
      </c>
      <c r="H897" t="str">
        <f t="shared" si="95"/>
        <v>Utbildning och universitetsforskning</v>
      </c>
      <c r="I897" t="str">
        <f t="shared" si="96"/>
        <v>2 Universitet och högskolor</v>
      </c>
      <c r="K897" t="str">
        <f t="shared" si="97"/>
        <v>Blekinge tekniska högskola: Forskning och utbildning på forskarnivå</v>
      </c>
      <c r="L897">
        <f t="shared" si="99"/>
        <v>10.848725334498255</v>
      </c>
      <c r="M897">
        <f t="shared" si="98"/>
        <v>0.90406044454152124</v>
      </c>
    </row>
    <row r="898" spans="1:13" hidden="1" x14ac:dyDescent="0.35">
      <c r="A898" t="s">
        <v>1583</v>
      </c>
      <c r="B898" s="8" t="s">
        <v>4</v>
      </c>
      <c r="C898" s="8" t="s">
        <v>1036</v>
      </c>
      <c r="D898" s="9">
        <v>225049</v>
      </c>
      <c r="E898">
        <f t="shared" si="93"/>
        <v>16</v>
      </c>
      <c r="F898">
        <f t="shared" si="94"/>
        <v>35</v>
      </c>
      <c r="H898" t="str">
        <f t="shared" si="95"/>
        <v>Utbildning och universitetsforskning</v>
      </c>
      <c r="I898" t="str">
        <f t="shared" si="96"/>
        <v>2 Universitet och högskolor</v>
      </c>
      <c r="K898" t="str">
        <f t="shared" si="97"/>
        <v>Stockholms konstnärliga högskola: Utbildning på grundnivå och avancerad nivå</v>
      </c>
      <c r="L898">
        <f t="shared" si="99"/>
        <v>21.335023836935036</v>
      </c>
      <c r="M898">
        <f t="shared" si="98"/>
        <v>1.7779186530779196</v>
      </c>
    </row>
    <row r="899" spans="1:13" hidden="1" x14ac:dyDescent="0.35">
      <c r="A899" t="s">
        <v>1583</v>
      </c>
      <c r="B899" s="8" t="s">
        <v>4</v>
      </c>
      <c r="C899" s="8" t="s">
        <v>1562</v>
      </c>
      <c r="D899" s="9">
        <v>58092</v>
      </c>
      <c r="E899">
        <f t="shared" si="93"/>
        <v>16</v>
      </c>
      <c r="F899">
        <f t="shared" si="94"/>
        <v>36</v>
      </c>
      <c r="H899" t="str">
        <f t="shared" si="95"/>
        <v>Utbildning och universitetsforskning</v>
      </c>
      <c r="I899" t="str">
        <f t="shared" si="96"/>
        <v>2 Universitet och högskolor</v>
      </c>
      <c r="K899" t="str">
        <f t="shared" si="97"/>
        <v>Stockholms konstnärliga högskola: Forskning och utbildning på forskarnivå</v>
      </c>
      <c r="L899">
        <f t="shared" si="99"/>
        <v>5.5072193377230301</v>
      </c>
      <c r="M899">
        <f t="shared" si="98"/>
        <v>0.45893494481025249</v>
      </c>
    </row>
    <row r="900" spans="1:13" hidden="1" x14ac:dyDescent="0.35">
      <c r="A900" t="s">
        <v>1583</v>
      </c>
      <c r="B900" s="8" t="s">
        <v>4</v>
      </c>
      <c r="C900" s="8" t="s">
        <v>1038</v>
      </c>
      <c r="D900" s="9">
        <v>127982</v>
      </c>
      <c r="E900">
        <f t="shared" si="93"/>
        <v>16</v>
      </c>
      <c r="F900">
        <f t="shared" si="94"/>
        <v>37</v>
      </c>
      <c r="H900" t="str">
        <f t="shared" si="95"/>
        <v>Utbildning och universitetsforskning</v>
      </c>
      <c r="I900" t="str">
        <f t="shared" si="96"/>
        <v>2 Universitet och högskolor</v>
      </c>
      <c r="K900" t="str">
        <f t="shared" si="97"/>
        <v>Gymnastik- och idrottshögskolan: Utbildning på grundnivå och avancerad nivå</v>
      </c>
      <c r="L900">
        <f t="shared" si="99"/>
        <v>12.132908925161276</v>
      </c>
      <c r="M900">
        <f t="shared" si="98"/>
        <v>1.0110757437634397</v>
      </c>
    </row>
    <row r="901" spans="1:13" hidden="1" x14ac:dyDescent="0.35">
      <c r="A901" t="s">
        <v>1583</v>
      </c>
      <c r="B901" s="8" t="s">
        <v>4</v>
      </c>
      <c r="C901" s="8" t="s">
        <v>1039</v>
      </c>
      <c r="D901" s="9">
        <v>36434</v>
      </c>
      <c r="E901">
        <f t="shared" si="93"/>
        <v>16</v>
      </c>
      <c r="F901">
        <f t="shared" si="94"/>
        <v>38</v>
      </c>
      <c r="H901" t="str">
        <f t="shared" si="95"/>
        <v>Utbildning och universitetsforskning</v>
      </c>
      <c r="I901" t="str">
        <f t="shared" si="96"/>
        <v>2 Universitet och högskolor</v>
      </c>
      <c r="K901" t="str">
        <f t="shared" si="97"/>
        <v>Gymnastik- och idrottshögskolan: Forskning och utbildning på forskarnivå</v>
      </c>
      <c r="L901">
        <f t="shared" si="99"/>
        <v>3.4540044989086427</v>
      </c>
      <c r="M901">
        <f t="shared" si="98"/>
        <v>0.28783370824238691</v>
      </c>
    </row>
    <row r="902" spans="1:13" hidden="1" x14ac:dyDescent="0.35">
      <c r="A902" t="s">
        <v>1583</v>
      </c>
      <c r="B902" s="8" t="s">
        <v>4</v>
      </c>
      <c r="C902" s="8" t="s">
        <v>1040</v>
      </c>
      <c r="D902" s="9">
        <v>590289</v>
      </c>
      <c r="E902">
        <f t="shared" si="93"/>
        <v>16</v>
      </c>
      <c r="F902">
        <f t="shared" si="94"/>
        <v>39</v>
      </c>
      <c r="H902" t="str">
        <f t="shared" si="95"/>
        <v>Utbildning och universitetsforskning</v>
      </c>
      <c r="I902" t="str">
        <f t="shared" si="96"/>
        <v>2 Universitet och högskolor</v>
      </c>
      <c r="K902" t="str">
        <f t="shared" si="97"/>
        <v>Högskolan i Borås: Utbildning på grundnivå och avancerad nivå</v>
      </c>
      <c r="L902">
        <f t="shared" si="99"/>
        <v>55.960390340239442</v>
      </c>
      <c r="M902">
        <f t="shared" si="98"/>
        <v>4.6633658616866205</v>
      </c>
    </row>
    <row r="903" spans="1:13" hidden="1" x14ac:dyDescent="0.35">
      <c r="A903" t="s">
        <v>1583</v>
      </c>
      <c r="B903" s="8" t="s">
        <v>4</v>
      </c>
      <c r="C903" s="8" t="s">
        <v>1041</v>
      </c>
      <c r="D903" s="9">
        <v>110758</v>
      </c>
      <c r="E903">
        <f t="shared" si="93"/>
        <v>16</v>
      </c>
      <c r="F903">
        <f t="shared" si="94"/>
        <v>40</v>
      </c>
      <c r="H903" t="str">
        <f t="shared" si="95"/>
        <v>Utbildning och universitetsforskning</v>
      </c>
      <c r="I903" t="str">
        <f t="shared" si="96"/>
        <v>2 Universitet och högskolor</v>
      </c>
      <c r="K903" t="str">
        <f t="shared" si="97"/>
        <v>Högskolan i Borås: Forskning och utbildning på forskarnivå</v>
      </c>
      <c r="L903">
        <f t="shared" si="99"/>
        <v>10.500044746394122</v>
      </c>
      <c r="M903">
        <f t="shared" si="98"/>
        <v>0.87500372886617683</v>
      </c>
    </row>
    <row r="904" spans="1:13" hidden="1" x14ac:dyDescent="0.35">
      <c r="A904" t="s">
        <v>1583</v>
      </c>
      <c r="B904" s="8" t="s">
        <v>4</v>
      </c>
      <c r="C904" s="8" t="s">
        <v>1042</v>
      </c>
      <c r="D904" s="9">
        <v>505826</v>
      </c>
      <c r="E904">
        <f t="shared" si="93"/>
        <v>16</v>
      </c>
      <c r="F904">
        <f t="shared" si="94"/>
        <v>41</v>
      </c>
      <c r="H904" t="str">
        <f t="shared" si="95"/>
        <v>Utbildning och universitetsforskning</v>
      </c>
      <c r="I904" t="str">
        <f t="shared" si="96"/>
        <v>2 Universitet och högskolor</v>
      </c>
      <c r="K904" t="str">
        <f t="shared" si="97"/>
        <v>Högskolan Dalarna: Utbildning på grundnivå och avancerad nivå</v>
      </c>
      <c r="L904">
        <f t="shared" si="99"/>
        <v>47.95315583424722</v>
      </c>
      <c r="M904">
        <f t="shared" si="98"/>
        <v>3.9960963195206016</v>
      </c>
    </row>
    <row r="905" spans="1:13" hidden="1" x14ac:dyDescent="0.35">
      <c r="A905" t="s">
        <v>1583</v>
      </c>
      <c r="B905" s="8" t="s">
        <v>4</v>
      </c>
      <c r="C905" s="8" t="s">
        <v>1043</v>
      </c>
      <c r="D905" s="9">
        <v>114256</v>
      </c>
      <c r="E905">
        <f t="shared" si="93"/>
        <v>16</v>
      </c>
      <c r="F905">
        <f t="shared" si="94"/>
        <v>42</v>
      </c>
      <c r="H905" t="str">
        <f t="shared" si="95"/>
        <v>Utbildning och universitetsforskning</v>
      </c>
      <c r="I905" t="str">
        <f t="shared" si="96"/>
        <v>2 Universitet och högskolor</v>
      </c>
      <c r="K905" t="str">
        <f t="shared" si="97"/>
        <v>Högskolan Dalarna: Forskning och utbildning på forskarnivå</v>
      </c>
      <c r="L905">
        <f t="shared" si="99"/>
        <v>10.83166103165466</v>
      </c>
      <c r="M905">
        <f t="shared" si="98"/>
        <v>0.90263841930455502</v>
      </c>
    </row>
    <row r="906" spans="1:13" hidden="1" x14ac:dyDescent="0.35">
      <c r="A906" t="s">
        <v>1583</v>
      </c>
      <c r="B906" s="8" t="s">
        <v>4</v>
      </c>
      <c r="C906" s="8" t="s">
        <v>1044</v>
      </c>
      <c r="D906" s="9">
        <v>548352</v>
      </c>
      <c r="E906">
        <f t="shared" si="93"/>
        <v>16</v>
      </c>
      <c r="F906">
        <f t="shared" si="94"/>
        <v>43</v>
      </c>
      <c r="H906" t="str">
        <f t="shared" si="95"/>
        <v>Utbildning och universitetsforskning</v>
      </c>
      <c r="I906" t="str">
        <f t="shared" si="96"/>
        <v>2 Universitet och högskolor</v>
      </c>
      <c r="K906" t="str">
        <f t="shared" si="97"/>
        <v>Högskolan i Gävle: Utbildning på grundnivå och avancerad nivå</v>
      </c>
      <c r="L906">
        <f t="shared" si="99"/>
        <v>51.984692182729098</v>
      </c>
      <c r="M906">
        <f t="shared" si="98"/>
        <v>4.3320576818940912</v>
      </c>
    </row>
    <row r="907" spans="1:13" hidden="1" x14ac:dyDescent="0.35">
      <c r="A907" t="s">
        <v>1583</v>
      </c>
      <c r="B907" s="8" t="s">
        <v>4</v>
      </c>
      <c r="C907" s="8" t="s">
        <v>1045</v>
      </c>
      <c r="D907" s="9">
        <v>121318</v>
      </c>
      <c r="E907">
        <f t="shared" ref="E907:E970" si="100">IF(B907="",E906,B907)</f>
        <v>16</v>
      </c>
      <c r="F907">
        <f t="shared" ref="F907:F970" si="101">IFERROR(LEFT(C907,FIND(" ",C907)-1)*1,"")</f>
        <v>44</v>
      </c>
      <c r="H907" t="str">
        <f t="shared" ref="H907:H970" si="102">IF(B907="",H906,C907)</f>
        <v>Utbildning och universitetsforskning</v>
      </c>
      <c r="I907" t="str">
        <f t="shared" ref="I907:I970" si="103">IF(B907="",IF(G907="Sum",C907,IF(I906="",H907,I906)),"")</f>
        <v>2 Universitet och högskolor</v>
      </c>
      <c r="K907" t="str">
        <f t="shared" ref="K907:K970" si="104">IFERROR(RIGHT(C907,LEN(C907)-FIND(" ",C907)),"")</f>
        <v>Högskolan i Gävle: Forskning och utbildning på forskarnivå</v>
      </c>
      <c r="L907">
        <f t="shared" si="99"/>
        <v>11.501150513218388</v>
      </c>
      <c r="M907">
        <f t="shared" ref="M907:M970" si="105">L907/12</f>
        <v>0.95842920943486565</v>
      </c>
    </row>
    <row r="908" spans="1:13" hidden="1" x14ac:dyDescent="0.35">
      <c r="A908" t="s">
        <v>1583</v>
      </c>
      <c r="B908" s="8" t="s">
        <v>4</v>
      </c>
      <c r="C908" s="8" t="s">
        <v>1046</v>
      </c>
      <c r="D908" s="9">
        <v>481161</v>
      </c>
      <c r="E908">
        <f t="shared" si="100"/>
        <v>16</v>
      </c>
      <c r="F908">
        <f t="shared" si="101"/>
        <v>45</v>
      </c>
      <c r="H908" t="str">
        <f t="shared" si="102"/>
        <v>Utbildning och universitetsforskning</v>
      </c>
      <c r="I908" t="str">
        <f t="shared" si="103"/>
        <v>2 Universitet och högskolor</v>
      </c>
      <c r="K908" t="str">
        <f t="shared" si="104"/>
        <v>Högskolan i Halmstad: Utbildning på grundnivå och avancerad nivå</v>
      </c>
      <c r="L908">
        <f t="shared" si="99"/>
        <v>45.614872336262323</v>
      </c>
      <c r="M908">
        <f t="shared" si="105"/>
        <v>3.8012393613551936</v>
      </c>
    </row>
    <row r="909" spans="1:13" hidden="1" x14ac:dyDescent="0.35">
      <c r="A909" t="s">
        <v>1583</v>
      </c>
      <c r="B909" s="8" t="s">
        <v>4</v>
      </c>
      <c r="C909" s="8" t="s">
        <v>1047</v>
      </c>
      <c r="D909" s="9">
        <v>107704</v>
      </c>
      <c r="E909">
        <f t="shared" si="100"/>
        <v>16</v>
      </c>
      <c r="F909">
        <f t="shared" si="101"/>
        <v>46</v>
      </c>
      <c r="H909" t="str">
        <f t="shared" si="102"/>
        <v>Utbildning och universitetsforskning</v>
      </c>
      <c r="I909" t="str">
        <f t="shared" si="103"/>
        <v>2 Universitet och högskolor</v>
      </c>
      <c r="K909" t="str">
        <f t="shared" si="104"/>
        <v>Högskolan i Halmstad: Forskning och utbildning på forskarnivå</v>
      </c>
      <c r="L909">
        <f t="shared" ref="L909:L972" si="106">D909/IF(A909=$K$3,$L$3,$L$4)</f>
        <v>10.210520408147786</v>
      </c>
      <c r="M909">
        <f t="shared" si="105"/>
        <v>0.85087670067898225</v>
      </c>
    </row>
    <row r="910" spans="1:13" hidden="1" x14ac:dyDescent="0.35">
      <c r="A910" t="s">
        <v>1583</v>
      </c>
      <c r="B910" s="8" t="s">
        <v>4</v>
      </c>
      <c r="C910" s="8" t="s">
        <v>1048</v>
      </c>
      <c r="D910" s="9">
        <v>472278</v>
      </c>
      <c r="E910">
        <f t="shared" si="100"/>
        <v>16</v>
      </c>
      <c r="F910">
        <f t="shared" si="101"/>
        <v>47</v>
      </c>
      <c r="H910" t="str">
        <f t="shared" si="102"/>
        <v>Utbildning och universitetsforskning</v>
      </c>
      <c r="I910" t="str">
        <f t="shared" si="103"/>
        <v>2 Universitet och högskolor</v>
      </c>
      <c r="K910" t="str">
        <f t="shared" si="104"/>
        <v>Högskolan Kristianstad: Utbildning på grundnivå och avancerad nivå</v>
      </c>
      <c r="L910">
        <f t="shared" si="106"/>
        <v>44.772748990930886</v>
      </c>
      <c r="M910">
        <f t="shared" si="105"/>
        <v>3.7310624159109071</v>
      </c>
    </row>
    <row r="911" spans="1:13" hidden="1" x14ac:dyDescent="0.35">
      <c r="A911" t="s">
        <v>1583</v>
      </c>
      <c r="B911" s="8" t="s">
        <v>4</v>
      </c>
      <c r="C911" s="8" t="s">
        <v>1049</v>
      </c>
      <c r="D911" s="9">
        <v>103776</v>
      </c>
      <c r="E911">
        <f t="shared" si="100"/>
        <v>16</v>
      </c>
      <c r="F911">
        <f t="shared" si="101"/>
        <v>48</v>
      </c>
      <c r="H911" t="str">
        <f t="shared" si="102"/>
        <v>Utbildning och universitetsforskning</v>
      </c>
      <c r="I911" t="str">
        <f t="shared" si="103"/>
        <v>2 Universitet och högskolor</v>
      </c>
      <c r="K911" t="str">
        <f t="shared" si="104"/>
        <v>Högskolan Kristianstad: Forskning och utbildning på forskarnivå</v>
      </c>
      <c r="L911">
        <f t="shared" si="106"/>
        <v>9.8381393994275488</v>
      </c>
      <c r="M911">
        <f t="shared" si="105"/>
        <v>0.81984494995229573</v>
      </c>
    </row>
    <row r="912" spans="1:13" hidden="1" x14ac:dyDescent="0.35">
      <c r="A912" t="s">
        <v>1583</v>
      </c>
      <c r="B912" s="8" t="s">
        <v>4</v>
      </c>
      <c r="C912" s="8" t="s">
        <v>1050</v>
      </c>
      <c r="D912" s="9">
        <v>371028</v>
      </c>
      <c r="E912">
        <f t="shared" si="100"/>
        <v>16</v>
      </c>
      <c r="F912">
        <f t="shared" si="101"/>
        <v>49</v>
      </c>
      <c r="H912" t="str">
        <f t="shared" si="102"/>
        <v>Utbildning och universitetsforskning</v>
      </c>
      <c r="I912" t="str">
        <f t="shared" si="103"/>
        <v>2 Universitet och högskolor</v>
      </c>
      <c r="K912" t="str">
        <f t="shared" si="104"/>
        <v>Högskolan i Skövde: Utbildning på grundnivå och avancerad nivå</v>
      </c>
      <c r="L912">
        <f t="shared" si="106"/>
        <v>35.174078641408464</v>
      </c>
      <c r="M912">
        <f t="shared" si="105"/>
        <v>2.9311732201173721</v>
      </c>
    </row>
    <row r="913" spans="1:13" hidden="1" x14ac:dyDescent="0.35">
      <c r="A913" t="s">
        <v>1583</v>
      </c>
      <c r="B913" s="8" t="s">
        <v>4</v>
      </c>
      <c r="C913" s="8" t="s">
        <v>1051</v>
      </c>
      <c r="D913" s="9">
        <v>69521</v>
      </c>
      <c r="E913">
        <f t="shared" si="100"/>
        <v>16</v>
      </c>
      <c r="F913">
        <f t="shared" si="101"/>
        <v>50</v>
      </c>
      <c r="H913" t="str">
        <f t="shared" si="102"/>
        <v>Utbildning och universitetsforskning</v>
      </c>
      <c r="I913" t="str">
        <f t="shared" si="103"/>
        <v>2 Universitet och högskolor</v>
      </c>
      <c r="K913" t="str">
        <f t="shared" si="104"/>
        <v>Högskolan i Skövde: Forskning och utbildning på forskarnivå</v>
      </c>
      <c r="L913">
        <f t="shared" si="106"/>
        <v>6.5907077666088751</v>
      </c>
      <c r="M913">
        <f t="shared" si="105"/>
        <v>0.5492256472174063</v>
      </c>
    </row>
    <row r="914" spans="1:13" hidden="1" x14ac:dyDescent="0.35">
      <c r="A914" t="s">
        <v>1583</v>
      </c>
      <c r="B914" s="8" t="s">
        <v>4</v>
      </c>
      <c r="C914" s="8" t="s">
        <v>1052</v>
      </c>
      <c r="D914" s="9">
        <v>444839</v>
      </c>
      <c r="E914">
        <f t="shared" si="100"/>
        <v>16</v>
      </c>
      <c r="F914">
        <f t="shared" si="101"/>
        <v>51</v>
      </c>
      <c r="H914" t="str">
        <f t="shared" si="102"/>
        <v>Utbildning och universitetsforskning</v>
      </c>
      <c r="I914" t="str">
        <f t="shared" si="103"/>
        <v>2 Universitet och högskolor</v>
      </c>
      <c r="K914" t="str">
        <f t="shared" si="104"/>
        <v>Högskolan Väst: Utbildning på grundnivå och avancerad nivå</v>
      </c>
      <c r="L914">
        <f t="shared" si="106"/>
        <v>42.171485625789693</v>
      </c>
      <c r="M914">
        <f t="shared" si="105"/>
        <v>3.5142904688158079</v>
      </c>
    </row>
    <row r="915" spans="1:13" hidden="1" x14ac:dyDescent="0.35">
      <c r="A915" t="s">
        <v>1583</v>
      </c>
      <c r="B915" s="8" t="s">
        <v>4</v>
      </c>
      <c r="C915" s="8" t="s">
        <v>1053</v>
      </c>
      <c r="D915" s="9">
        <v>97827</v>
      </c>
      <c r="E915">
        <f t="shared" si="100"/>
        <v>16</v>
      </c>
      <c r="F915">
        <f t="shared" si="101"/>
        <v>52</v>
      </c>
      <c r="H915" t="str">
        <f t="shared" si="102"/>
        <v>Utbildning och universitetsforskning</v>
      </c>
      <c r="I915" t="str">
        <f t="shared" si="103"/>
        <v>2 Universitet och högskolor</v>
      </c>
      <c r="K915" t="str">
        <f t="shared" si="104"/>
        <v>Högskolan Väst: Forskning och utbildning på forskarnivå</v>
      </c>
      <c r="L915">
        <f t="shared" si="106"/>
        <v>9.2741641904467205</v>
      </c>
      <c r="M915">
        <f t="shared" si="105"/>
        <v>0.77284701587056004</v>
      </c>
    </row>
    <row r="916" spans="1:13" hidden="1" x14ac:dyDescent="0.35">
      <c r="A916" t="s">
        <v>1583</v>
      </c>
      <c r="B916" s="8" t="s">
        <v>4</v>
      </c>
      <c r="C916" s="8" t="s">
        <v>1054</v>
      </c>
      <c r="D916" s="9">
        <v>189433</v>
      </c>
      <c r="E916">
        <f t="shared" si="100"/>
        <v>16</v>
      </c>
      <c r="F916">
        <f t="shared" si="101"/>
        <v>53</v>
      </c>
      <c r="H916" t="str">
        <f t="shared" si="102"/>
        <v>Utbildning och universitetsforskning</v>
      </c>
      <c r="I916" t="str">
        <f t="shared" si="103"/>
        <v>2 Universitet och högskolor</v>
      </c>
      <c r="K916" t="str">
        <f t="shared" si="104"/>
        <v>Konstfack: Utbildning på grundnivå och avancerad nivå</v>
      </c>
      <c r="L916">
        <f t="shared" si="106"/>
        <v>17.958567114282289</v>
      </c>
      <c r="M916">
        <f t="shared" si="105"/>
        <v>1.4965472595235241</v>
      </c>
    </row>
    <row r="917" spans="1:13" hidden="1" x14ac:dyDescent="0.35">
      <c r="A917" t="s">
        <v>1583</v>
      </c>
      <c r="B917" s="8" t="s">
        <v>4</v>
      </c>
      <c r="C917" s="8" t="s">
        <v>1563</v>
      </c>
      <c r="D917" s="9">
        <v>23201</v>
      </c>
      <c r="E917">
        <f t="shared" si="100"/>
        <v>16</v>
      </c>
      <c r="F917">
        <f t="shared" si="101"/>
        <v>54</v>
      </c>
      <c r="H917" t="str">
        <f t="shared" si="102"/>
        <v>Utbildning och universitetsforskning</v>
      </c>
      <c r="I917" t="str">
        <f t="shared" si="103"/>
        <v>2 Universitet och högskolor</v>
      </c>
      <c r="K917" t="str">
        <f t="shared" si="104"/>
        <v>Konstfack: Forskning och utbildning på forskarnivå</v>
      </c>
      <c r="L917">
        <f t="shared" si="106"/>
        <v>2.1994938348569857</v>
      </c>
      <c r="M917">
        <f t="shared" si="105"/>
        <v>0.18329115290474882</v>
      </c>
    </row>
    <row r="918" spans="1:13" hidden="1" x14ac:dyDescent="0.35">
      <c r="A918" t="s">
        <v>1583</v>
      </c>
      <c r="B918" s="8" t="s">
        <v>4</v>
      </c>
      <c r="C918" s="8" t="s">
        <v>1056</v>
      </c>
      <c r="D918" s="9">
        <v>73485</v>
      </c>
      <c r="E918">
        <f t="shared" si="100"/>
        <v>16</v>
      </c>
      <c r="F918">
        <f t="shared" si="101"/>
        <v>55</v>
      </c>
      <c r="H918" t="str">
        <f t="shared" si="102"/>
        <v>Utbildning och universitetsforskning</v>
      </c>
      <c r="I918" t="str">
        <f t="shared" si="103"/>
        <v>2 Universitet och högskolor</v>
      </c>
      <c r="K918" t="str">
        <f t="shared" si="104"/>
        <v>Kungl. Konsthögskolan: Utbildning på grundnivå och avancerad nivå</v>
      </c>
      <c r="L918">
        <f t="shared" si="106"/>
        <v>6.9665016358978322</v>
      </c>
      <c r="M918">
        <f t="shared" si="105"/>
        <v>0.58054180299148606</v>
      </c>
    </row>
    <row r="919" spans="1:13" hidden="1" x14ac:dyDescent="0.35">
      <c r="A919" t="s">
        <v>1583</v>
      </c>
      <c r="B919" s="8" t="s">
        <v>4</v>
      </c>
      <c r="C919" s="8" t="s">
        <v>1564</v>
      </c>
      <c r="D919" s="9">
        <v>13610</v>
      </c>
      <c r="E919">
        <f t="shared" si="100"/>
        <v>16</v>
      </c>
      <c r="F919">
        <f t="shared" si="101"/>
        <v>56</v>
      </c>
      <c r="H919" t="str">
        <f t="shared" si="102"/>
        <v>Utbildning och universitetsforskning</v>
      </c>
      <c r="I919" t="str">
        <f t="shared" si="103"/>
        <v>2 Universitet och högskolor</v>
      </c>
      <c r="K919" t="str">
        <f t="shared" si="104"/>
        <v>Kungl. Konsthögskolan: Forskning och utbildning på forskarnivå</v>
      </c>
      <c r="L919">
        <f t="shared" si="106"/>
        <v>1.2902508983407428</v>
      </c>
      <c r="M919">
        <f t="shared" si="105"/>
        <v>0.1075209081950619</v>
      </c>
    </row>
    <row r="920" spans="1:13" hidden="1" x14ac:dyDescent="0.35">
      <c r="A920" t="s">
        <v>1583</v>
      </c>
      <c r="B920" s="8" t="s">
        <v>4</v>
      </c>
      <c r="C920" s="8" t="s">
        <v>1058</v>
      </c>
      <c r="D920" s="9">
        <v>150661</v>
      </c>
      <c r="E920">
        <f t="shared" si="100"/>
        <v>16</v>
      </c>
      <c r="F920">
        <f t="shared" si="101"/>
        <v>57</v>
      </c>
      <c r="H920" t="str">
        <f t="shared" si="102"/>
        <v>Utbildning och universitetsforskning</v>
      </c>
      <c r="I920" t="str">
        <f t="shared" si="103"/>
        <v>2 Universitet och högskolor</v>
      </c>
      <c r="K920" t="str">
        <f t="shared" si="104"/>
        <v>Kungl. Musikhögskolan i Stockholm: Utbildning på grundnivå och avancerad nivå</v>
      </c>
      <c r="L920">
        <f t="shared" si="106"/>
        <v>14.282916281771834</v>
      </c>
      <c r="M920">
        <f t="shared" si="105"/>
        <v>1.1902430234809862</v>
      </c>
    </row>
    <row r="921" spans="1:13" hidden="1" x14ac:dyDescent="0.35">
      <c r="A921" t="s">
        <v>1583</v>
      </c>
      <c r="B921" s="8" t="s">
        <v>4</v>
      </c>
      <c r="C921" s="8" t="s">
        <v>1565</v>
      </c>
      <c r="D921" s="9">
        <v>23342</v>
      </c>
      <c r="E921">
        <f t="shared" si="100"/>
        <v>16</v>
      </c>
      <c r="F921">
        <f t="shared" si="101"/>
        <v>58</v>
      </c>
      <c r="H921" t="str">
        <f t="shared" si="102"/>
        <v>Utbildning och universitetsforskning</v>
      </c>
      <c r="I921" t="str">
        <f t="shared" si="103"/>
        <v>2 Universitet och högskolor</v>
      </c>
      <c r="K921" t="str">
        <f t="shared" si="104"/>
        <v>Kungl. Musikhögskolan i Stockholm: Forskning och utbildning på forskarnivå</v>
      </c>
      <c r="L921">
        <f t="shared" si="106"/>
        <v>2.2128608720844687</v>
      </c>
      <c r="M921">
        <f t="shared" si="105"/>
        <v>0.18440507267370573</v>
      </c>
    </row>
    <row r="922" spans="1:13" hidden="1" x14ac:dyDescent="0.35">
      <c r="A922" t="s">
        <v>1583</v>
      </c>
      <c r="B922" s="8" t="s">
        <v>4</v>
      </c>
      <c r="C922" s="8" t="s">
        <v>1060</v>
      </c>
      <c r="D922" s="9">
        <v>495123</v>
      </c>
      <c r="E922">
        <f t="shared" si="100"/>
        <v>16</v>
      </c>
      <c r="F922">
        <f t="shared" si="101"/>
        <v>59</v>
      </c>
      <c r="H922" t="str">
        <f t="shared" si="102"/>
        <v>Utbildning och universitetsforskning</v>
      </c>
      <c r="I922" t="str">
        <f t="shared" si="103"/>
        <v>2 Universitet och högskolor</v>
      </c>
      <c r="K922" t="str">
        <f t="shared" si="104"/>
        <v>Södertörns högskola: Utbildning på grundnivå och avancerad nivå</v>
      </c>
      <c r="L922">
        <f t="shared" si="106"/>
        <v>46.93849342683054</v>
      </c>
      <c r="M922">
        <f t="shared" si="105"/>
        <v>3.9115411189025449</v>
      </c>
    </row>
    <row r="923" spans="1:13" hidden="1" x14ac:dyDescent="0.35">
      <c r="A923" t="s">
        <v>1583</v>
      </c>
      <c r="B923" s="8" t="s">
        <v>4</v>
      </c>
      <c r="C923" s="8" t="s">
        <v>1061</v>
      </c>
      <c r="D923" s="9">
        <v>130998</v>
      </c>
      <c r="E923">
        <f t="shared" si="100"/>
        <v>16</v>
      </c>
      <c r="F923">
        <f t="shared" si="101"/>
        <v>60</v>
      </c>
      <c r="H923" t="str">
        <f t="shared" si="102"/>
        <v>Utbildning och universitetsforskning</v>
      </c>
      <c r="I923" t="str">
        <f t="shared" si="103"/>
        <v>2 Universitet och högskolor</v>
      </c>
      <c r="K923" t="str">
        <f t="shared" si="104"/>
        <v>Södertörns högskola: Forskning och utbildning på forskarnivå</v>
      </c>
      <c r="L923">
        <f t="shared" si="106"/>
        <v>12.418830799473962</v>
      </c>
      <c r="M923">
        <f t="shared" si="105"/>
        <v>1.0349025666228302</v>
      </c>
    </row>
    <row r="924" spans="1:13" hidden="1" x14ac:dyDescent="0.35">
      <c r="A924" t="s">
        <v>1583</v>
      </c>
      <c r="B924" s="8" t="s">
        <v>4</v>
      </c>
      <c r="C924" s="8" t="s">
        <v>1062</v>
      </c>
      <c r="D924" s="9">
        <v>40921</v>
      </c>
      <c r="E924">
        <f t="shared" si="100"/>
        <v>16</v>
      </c>
      <c r="F924">
        <f t="shared" si="101"/>
        <v>61</v>
      </c>
      <c r="H924" t="str">
        <f t="shared" si="102"/>
        <v>Utbildning och universitetsforskning</v>
      </c>
      <c r="I924" t="str">
        <f t="shared" si="103"/>
        <v>2 Universitet och högskolor</v>
      </c>
      <c r="K924" t="str">
        <f t="shared" si="104"/>
        <v>Försvarshögskolan: Utbildning på grundnivå och avancerad nivå</v>
      </c>
      <c r="L924">
        <f t="shared" si="106"/>
        <v>3.8793796481264908</v>
      </c>
      <c r="M924">
        <f t="shared" si="105"/>
        <v>0.32328163734387422</v>
      </c>
    </row>
    <row r="925" spans="1:13" hidden="1" x14ac:dyDescent="0.35">
      <c r="A925" t="s">
        <v>1583</v>
      </c>
      <c r="B925" s="8" t="s">
        <v>4</v>
      </c>
      <c r="C925" s="8" t="s">
        <v>1063</v>
      </c>
      <c r="D925" s="9">
        <v>44646</v>
      </c>
      <c r="E925">
        <f t="shared" si="100"/>
        <v>16</v>
      </c>
      <c r="F925">
        <f t="shared" si="101"/>
        <v>62</v>
      </c>
      <c r="H925" t="str">
        <f t="shared" si="102"/>
        <v>Utbildning och universitetsforskning</v>
      </c>
      <c r="I925" t="str">
        <f t="shared" si="103"/>
        <v>2 Universitet och högskolor</v>
      </c>
      <c r="K925" t="str">
        <f t="shared" si="104"/>
        <v>Försvarshögskolan: Forskning och utbildning på forskarnivå</v>
      </c>
      <c r="L925">
        <f t="shared" si="106"/>
        <v>4.2325159153064513</v>
      </c>
      <c r="M925">
        <f t="shared" si="105"/>
        <v>0.35270965960887096</v>
      </c>
    </row>
    <row r="926" spans="1:13" hidden="1" x14ac:dyDescent="0.35">
      <c r="A926" t="s">
        <v>1583</v>
      </c>
      <c r="B926" s="8" t="s">
        <v>4</v>
      </c>
      <c r="C926" s="8" t="s">
        <v>1064</v>
      </c>
      <c r="D926" s="9">
        <v>4041143</v>
      </c>
      <c r="E926">
        <f t="shared" si="100"/>
        <v>16</v>
      </c>
      <c r="F926">
        <f t="shared" si="101"/>
        <v>63</v>
      </c>
      <c r="H926" t="str">
        <f t="shared" si="102"/>
        <v>Utbildning och universitetsforskning</v>
      </c>
      <c r="I926" t="str">
        <f t="shared" si="103"/>
        <v>2 Universitet och högskolor</v>
      </c>
      <c r="K926" t="str">
        <f t="shared" si="104"/>
        <v>Enskilda utbildningsanordnare på högskoleområdet</v>
      </c>
      <c r="L926">
        <f t="shared" si="106"/>
        <v>383.10715547930965</v>
      </c>
      <c r="M926">
        <f t="shared" si="105"/>
        <v>31.925596289942472</v>
      </c>
    </row>
    <row r="927" spans="1:13" hidden="1" x14ac:dyDescent="0.35">
      <c r="A927" t="s">
        <v>1583</v>
      </c>
      <c r="B927" s="8" t="s">
        <v>4</v>
      </c>
      <c r="C927" s="8" t="s">
        <v>1065</v>
      </c>
      <c r="D927" s="9">
        <v>928935</v>
      </c>
      <c r="E927">
        <f t="shared" si="100"/>
        <v>16</v>
      </c>
      <c r="F927">
        <f t="shared" si="101"/>
        <v>64</v>
      </c>
      <c r="H927" t="str">
        <f t="shared" si="102"/>
        <v>Utbildning och universitetsforskning</v>
      </c>
      <c r="I927" t="str">
        <f t="shared" si="103"/>
        <v>2 Universitet och högskolor</v>
      </c>
      <c r="K927" t="str">
        <f t="shared" si="104"/>
        <v>Särskilda utgifter inom universitet och högskolor</v>
      </c>
      <c r="L927">
        <f t="shared" si="106"/>
        <v>88.064600900085082</v>
      </c>
      <c r="M927">
        <f t="shared" si="105"/>
        <v>7.3387167416737569</v>
      </c>
    </row>
    <row r="928" spans="1:13" hidden="1" x14ac:dyDescent="0.35">
      <c r="A928" t="s">
        <v>1583</v>
      </c>
      <c r="B928" s="8" t="s">
        <v>4</v>
      </c>
      <c r="C928" s="8" t="s">
        <v>1066</v>
      </c>
      <c r="D928" s="9">
        <v>636143</v>
      </c>
      <c r="E928">
        <f t="shared" si="100"/>
        <v>16</v>
      </c>
      <c r="F928">
        <f t="shared" si="101"/>
        <v>65</v>
      </c>
      <c r="H928" t="str">
        <f t="shared" si="102"/>
        <v>Utbildning och universitetsforskning</v>
      </c>
      <c r="I928" t="str">
        <f t="shared" si="103"/>
        <v>2 Universitet och högskolor</v>
      </c>
      <c r="K928" t="str">
        <f t="shared" si="104"/>
        <v>Särskilda medel till universitet och högskolor</v>
      </c>
      <c r="L928">
        <f t="shared" si="106"/>
        <v>60.307426687962909</v>
      </c>
      <c r="M928">
        <f t="shared" si="105"/>
        <v>5.0256188906635755</v>
      </c>
    </row>
    <row r="929" spans="1:13" hidden="1" x14ac:dyDescent="0.35">
      <c r="A929" t="s">
        <v>1583</v>
      </c>
      <c r="B929" s="8" t="s">
        <v>4</v>
      </c>
      <c r="C929" s="8" t="s">
        <v>1067</v>
      </c>
      <c r="D929" s="9">
        <v>2884576</v>
      </c>
      <c r="E929">
        <f t="shared" si="100"/>
        <v>16</v>
      </c>
      <c r="F929">
        <f t="shared" si="101"/>
        <v>66</v>
      </c>
      <c r="H929" t="str">
        <f t="shared" si="102"/>
        <v>Utbildning och universitetsforskning</v>
      </c>
      <c r="I929" t="str">
        <f t="shared" si="103"/>
        <v>2 Universitet och högskolor</v>
      </c>
      <c r="K929" t="str">
        <f t="shared" si="104"/>
        <v>Ersättningar för klinisk utbildning och forskning</v>
      </c>
      <c r="L929">
        <f t="shared" si="106"/>
        <v>273.46265799648398</v>
      </c>
      <c r="M929">
        <f t="shared" si="105"/>
        <v>22.788554833040333</v>
      </c>
    </row>
    <row r="930" spans="1:13" hidden="1" x14ac:dyDescent="0.35">
      <c r="A930" t="s">
        <v>1583</v>
      </c>
      <c r="B930" s="8" t="s">
        <v>4</v>
      </c>
      <c r="C930" s="8" t="s">
        <v>1068</v>
      </c>
      <c r="D930" s="9">
        <v>67780</v>
      </c>
      <c r="E930">
        <f t="shared" si="100"/>
        <v>16</v>
      </c>
      <c r="F930">
        <f t="shared" si="101"/>
        <v>67</v>
      </c>
      <c r="H930" t="str">
        <f t="shared" si="102"/>
        <v>Utbildning och universitetsforskning</v>
      </c>
      <c r="I930" t="str">
        <f t="shared" si="103"/>
        <v>2 Universitet och högskolor</v>
      </c>
      <c r="K930" t="str">
        <f t="shared" si="104"/>
        <v>Särskilda bidrag inom högskoleområdet</v>
      </c>
      <c r="L930">
        <f t="shared" si="106"/>
        <v>6.4256580374383212</v>
      </c>
      <c r="M930">
        <f t="shared" si="105"/>
        <v>0.53547150311986014</v>
      </c>
    </row>
    <row r="931" spans="1:13" hidden="1" x14ac:dyDescent="0.35">
      <c r="A931" t="s">
        <v>1583</v>
      </c>
      <c r="B931" s="6" t="s">
        <v>4</v>
      </c>
      <c r="C931" s="6" t="s">
        <v>1069</v>
      </c>
      <c r="D931" s="7">
        <v>10663889</v>
      </c>
      <c r="E931">
        <f t="shared" si="100"/>
        <v>16</v>
      </c>
      <c r="F931">
        <f t="shared" si="101"/>
        <v>3</v>
      </c>
      <c r="G931" t="s">
        <v>1536</v>
      </c>
      <c r="H931" t="str">
        <f t="shared" si="102"/>
        <v>Utbildning och universitetsforskning</v>
      </c>
      <c r="I931" t="str">
        <f t="shared" si="103"/>
        <v>3 Forskning</v>
      </c>
      <c r="K931" t="str">
        <f t="shared" si="104"/>
        <v>Forskning</v>
      </c>
      <c r="L931">
        <f t="shared" si="106"/>
        <v>1010.954618813811</v>
      </c>
      <c r="M931">
        <f t="shared" si="105"/>
        <v>84.246218234484246</v>
      </c>
    </row>
    <row r="932" spans="1:13" hidden="1" x14ac:dyDescent="0.35">
      <c r="A932" t="s">
        <v>1583</v>
      </c>
      <c r="B932" s="8" t="s">
        <v>4</v>
      </c>
      <c r="C932" s="8" t="s">
        <v>1070</v>
      </c>
      <c r="D932" s="9">
        <v>7893846</v>
      </c>
      <c r="E932">
        <f t="shared" si="100"/>
        <v>16</v>
      </c>
      <c r="F932">
        <f t="shared" si="101"/>
        <v>1</v>
      </c>
      <c r="H932" t="str">
        <f t="shared" si="102"/>
        <v>Utbildning och universitetsforskning</v>
      </c>
      <c r="I932" t="str">
        <f t="shared" si="103"/>
        <v>3 Forskning</v>
      </c>
      <c r="K932" t="str">
        <f t="shared" si="104"/>
        <v>Vetenskapsrådet: Forskning och forskningsinformation</v>
      </c>
      <c r="L932">
        <f t="shared" si="106"/>
        <v>748.34988191502418</v>
      </c>
      <c r="M932">
        <f t="shared" si="105"/>
        <v>62.362490159585349</v>
      </c>
    </row>
    <row r="933" spans="1:13" hidden="1" x14ac:dyDescent="0.35">
      <c r="A933" t="s">
        <v>1583</v>
      </c>
      <c r="B933" s="8" t="s">
        <v>4</v>
      </c>
      <c r="C933" s="8" t="s">
        <v>1071</v>
      </c>
      <c r="D933" s="9">
        <v>420061</v>
      </c>
      <c r="E933">
        <f t="shared" si="100"/>
        <v>16</v>
      </c>
      <c r="F933">
        <f t="shared" si="101"/>
        <v>2</v>
      </c>
      <c r="H933" t="str">
        <f t="shared" si="102"/>
        <v>Utbildning och universitetsforskning</v>
      </c>
      <c r="I933" t="str">
        <f t="shared" si="103"/>
        <v>3 Forskning</v>
      </c>
      <c r="K933" t="str">
        <f t="shared" si="104"/>
        <v>Vetenskapsrådet: Avgifter till internationella organisationer</v>
      </c>
      <c r="L933">
        <f t="shared" si="106"/>
        <v>39.822489537686316</v>
      </c>
      <c r="M933">
        <f t="shared" si="105"/>
        <v>3.318540794807193</v>
      </c>
    </row>
    <row r="934" spans="1:13" hidden="1" x14ac:dyDescent="0.35">
      <c r="A934" t="s">
        <v>1583</v>
      </c>
      <c r="B934" s="8" t="s">
        <v>4</v>
      </c>
      <c r="C934" s="8" t="s">
        <v>1072</v>
      </c>
      <c r="D934" s="9">
        <v>203252</v>
      </c>
      <c r="E934">
        <f t="shared" si="100"/>
        <v>16</v>
      </c>
      <c r="F934">
        <f t="shared" si="101"/>
        <v>3</v>
      </c>
      <c r="H934" t="str">
        <f t="shared" si="102"/>
        <v>Utbildning och universitetsforskning</v>
      </c>
      <c r="I934" t="str">
        <f t="shared" si="103"/>
        <v>3 Forskning</v>
      </c>
      <c r="K934" t="str">
        <f t="shared" si="104"/>
        <v>Vetenskapsrådet: Förvaltning</v>
      </c>
      <c r="L934">
        <f t="shared" si="106"/>
        <v>19.268631564258094</v>
      </c>
      <c r="M934">
        <f t="shared" si="105"/>
        <v>1.6057192970215077</v>
      </c>
    </row>
    <row r="935" spans="1:13" hidden="1" x14ac:dyDescent="0.35">
      <c r="A935" t="s">
        <v>1583</v>
      </c>
      <c r="B935" s="8" t="s">
        <v>4</v>
      </c>
      <c r="C935" s="8" t="s">
        <v>1073</v>
      </c>
      <c r="D935" s="9">
        <v>1297356</v>
      </c>
      <c r="E935">
        <f t="shared" si="100"/>
        <v>16</v>
      </c>
      <c r="F935">
        <f t="shared" si="101"/>
        <v>4</v>
      </c>
      <c r="H935" t="str">
        <f t="shared" si="102"/>
        <v>Utbildning och universitetsforskning</v>
      </c>
      <c r="I935" t="str">
        <f t="shared" si="103"/>
        <v>3 Forskning</v>
      </c>
      <c r="K935" t="str">
        <f t="shared" si="104"/>
        <v>Rymdforskning och rymdverksamhet</v>
      </c>
      <c r="L935">
        <f t="shared" si="106"/>
        <v>122.99153155530881</v>
      </c>
      <c r="M935">
        <f t="shared" si="105"/>
        <v>10.249294296275734</v>
      </c>
    </row>
    <row r="936" spans="1:13" hidden="1" x14ac:dyDescent="0.35">
      <c r="A936" t="s">
        <v>1583</v>
      </c>
      <c r="B936" s="8" t="s">
        <v>4</v>
      </c>
      <c r="C936" s="8" t="s">
        <v>1074</v>
      </c>
      <c r="D936" s="9">
        <v>52555</v>
      </c>
      <c r="E936">
        <f t="shared" si="100"/>
        <v>16</v>
      </c>
      <c r="F936">
        <f t="shared" si="101"/>
        <v>5</v>
      </c>
      <c r="H936" t="str">
        <f t="shared" si="102"/>
        <v>Utbildning och universitetsforskning</v>
      </c>
      <c r="I936" t="str">
        <f t="shared" si="103"/>
        <v>3 Forskning</v>
      </c>
      <c r="K936" t="str">
        <f t="shared" si="104"/>
        <v>Rymdstyrelsen: Förvaltning</v>
      </c>
      <c r="L936">
        <f t="shared" si="106"/>
        <v>4.9823024219175416</v>
      </c>
      <c r="M936">
        <f t="shared" si="105"/>
        <v>0.41519186849312845</v>
      </c>
    </row>
    <row r="937" spans="1:13" hidden="1" x14ac:dyDescent="0.35">
      <c r="A937" t="s">
        <v>1583</v>
      </c>
      <c r="B937" s="8" t="s">
        <v>4</v>
      </c>
      <c r="C937" s="8" t="s">
        <v>1075</v>
      </c>
      <c r="D937" s="9">
        <v>63553</v>
      </c>
      <c r="E937">
        <f t="shared" si="100"/>
        <v>16</v>
      </c>
      <c r="F937">
        <f t="shared" si="101"/>
        <v>6</v>
      </c>
      <c r="H937" t="str">
        <f t="shared" si="102"/>
        <v>Utbildning och universitetsforskning</v>
      </c>
      <c r="I937" t="str">
        <f t="shared" si="103"/>
        <v>3 Forskning</v>
      </c>
      <c r="K937" t="str">
        <f t="shared" si="104"/>
        <v>Institutet för rymdfysik</v>
      </c>
      <c r="L937">
        <f t="shared" si="106"/>
        <v>6.024931325661222</v>
      </c>
      <c r="M937">
        <f t="shared" si="105"/>
        <v>0.50207761047176847</v>
      </c>
    </row>
    <row r="938" spans="1:13" hidden="1" x14ac:dyDescent="0.35">
      <c r="A938" t="s">
        <v>1583</v>
      </c>
      <c r="B938" s="8" t="s">
        <v>4</v>
      </c>
      <c r="C938" s="8" t="s">
        <v>1502</v>
      </c>
      <c r="D938" s="9">
        <v>447963</v>
      </c>
      <c r="E938">
        <f t="shared" si="100"/>
        <v>16</v>
      </c>
      <c r="F938">
        <f t="shared" si="101"/>
        <v>7</v>
      </c>
      <c r="H938" t="str">
        <f t="shared" si="102"/>
        <v>Utbildning och universitetsforskning</v>
      </c>
      <c r="I938" t="str">
        <f t="shared" si="103"/>
        <v>3 Forskning</v>
      </c>
      <c r="K938" t="str">
        <f t="shared" si="104"/>
        <v>Kungl. biblioteket</v>
      </c>
      <c r="L938">
        <f t="shared" si="106"/>
        <v>42.467646081808539</v>
      </c>
      <c r="M938">
        <f t="shared" si="105"/>
        <v>3.5389705068173782</v>
      </c>
    </row>
    <row r="939" spans="1:13" hidden="1" x14ac:dyDescent="0.35">
      <c r="A939" t="s">
        <v>1583</v>
      </c>
      <c r="B939" s="8" t="s">
        <v>4</v>
      </c>
      <c r="C939" s="8" t="s">
        <v>1077</v>
      </c>
      <c r="D939" s="9">
        <v>69056</v>
      </c>
      <c r="E939">
        <f t="shared" si="100"/>
        <v>16</v>
      </c>
      <c r="F939">
        <f t="shared" si="101"/>
        <v>8</v>
      </c>
      <c r="H939" t="str">
        <f t="shared" si="102"/>
        <v>Utbildning och universitetsforskning</v>
      </c>
      <c r="I939" t="str">
        <f t="shared" si="103"/>
        <v>3 Forskning</v>
      </c>
      <c r="K939" t="str">
        <f t="shared" si="104"/>
        <v>Polarforskningssekretariatet</v>
      </c>
      <c r="L939">
        <f t="shared" si="106"/>
        <v>6.5466249842629196</v>
      </c>
      <c r="M939">
        <f t="shared" si="105"/>
        <v>0.54555208202190997</v>
      </c>
    </row>
    <row r="940" spans="1:13" hidden="1" x14ac:dyDescent="0.35">
      <c r="A940" t="s">
        <v>1583</v>
      </c>
      <c r="B940" s="8" t="s">
        <v>4</v>
      </c>
      <c r="C940" s="8" t="s">
        <v>1078</v>
      </c>
      <c r="D940" s="9">
        <v>49183</v>
      </c>
      <c r="E940">
        <f t="shared" si="100"/>
        <v>16</v>
      </c>
      <c r="F940">
        <f t="shared" si="101"/>
        <v>9</v>
      </c>
      <c r="H940" t="str">
        <f t="shared" si="102"/>
        <v>Utbildning och universitetsforskning</v>
      </c>
      <c r="I940" t="str">
        <f t="shared" si="103"/>
        <v>3 Forskning</v>
      </c>
      <c r="K940" t="str">
        <f t="shared" si="104"/>
        <v>Sunet</v>
      </c>
      <c r="L940">
        <f t="shared" si="106"/>
        <v>4.6626311486475212</v>
      </c>
      <c r="M940">
        <f t="shared" si="105"/>
        <v>0.38855259572062678</v>
      </c>
    </row>
    <row r="941" spans="1:13" hidden="1" x14ac:dyDescent="0.35">
      <c r="A941" t="s">
        <v>1583</v>
      </c>
      <c r="B941" s="8" t="s">
        <v>4</v>
      </c>
      <c r="C941" s="8" t="s">
        <v>1079</v>
      </c>
      <c r="D941" s="9">
        <v>5554</v>
      </c>
      <c r="E941">
        <f t="shared" si="100"/>
        <v>16</v>
      </c>
      <c r="F941">
        <f t="shared" si="101"/>
        <v>10</v>
      </c>
      <c r="H941" t="str">
        <f t="shared" si="102"/>
        <v>Utbildning och universitetsforskning</v>
      </c>
      <c r="I941" t="str">
        <f t="shared" si="103"/>
        <v>3 Forskning</v>
      </c>
      <c r="K941" t="str">
        <f t="shared" si="104"/>
        <v>Överklagandenämnden för etikprövning</v>
      </c>
      <c r="L941">
        <f t="shared" si="106"/>
        <v>0.52652854440738328</v>
      </c>
      <c r="M941">
        <f t="shared" si="105"/>
        <v>4.3877378700615276E-2</v>
      </c>
    </row>
    <row r="942" spans="1:13" hidden="1" x14ac:dyDescent="0.35">
      <c r="A942" t="s">
        <v>1583</v>
      </c>
      <c r="B942" s="8" t="s">
        <v>4</v>
      </c>
      <c r="C942" s="8" t="s">
        <v>1080</v>
      </c>
      <c r="D942" s="9">
        <v>52686</v>
      </c>
      <c r="E942">
        <f t="shared" si="100"/>
        <v>16</v>
      </c>
      <c r="F942">
        <f t="shared" si="101"/>
        <v>11</v>
      </c>
      <c r="H942" t="str">
        <f t="shared" si="102"/>
        <v>Utbildning och universitetsforskning</v>
      </c>
      <c r="I942" t="str">
        <f t="shared" si="103"/>
        <v>3 Forskning</v>
      </c>
      <c r="K942" t="str">
        <f t="shared" si="104"/>
        <v>Etikprövningsmyndigheten</v>
      </c>
      <c r="L942">
        <f t="shared" si="106"/>
        <v>4.9947214423203805</v>
      </c>
      <c r="M942">
        <f t="shared" si="105"/>
        <v>0.41622678686003173</v>
      </c>
    </row>
    <row r="943" spans="1:13" hidden="1" x14ac:dyDescent="0.35">
      <c r="A943" t="s">
        <v>1583</v>
      </c>
      <c r="B943" s="8" t="s">
        <v>4</v>
      </c>
      <c r="C943" s="8" t="s">
        <v>1081</v>
      </c>
      <c r="D943" s="9">
        <v>9918</v>
      </c>
      <c r="E943">
        <f t="shared" si="100"/>
        <v>16</v>
      </c>
      <c r="F943">
        <f t="shared" si="101"/>
        <v>12</v>
      </c>
      <c r="H943" t="str">
        <f t="shared" si="102"/>
        <v>Utbildning och universitetsforskning</v>
      </c>
      <c r="I943" t="str">
        <f t="shared" si="103"/>
        <v>3 Forskning</v>
      </c>
      <c r="K943" t="str">
        <f t="shared" si="104"/>
        <v>Nämnden för prövning av oredlighet i forskning</v>
      </c>
      <c r="L943">
        <f t="shared" si="106"/>
        <v>0.94024308668210788</v>
      </c>
      <c r="M943">
        <f t="shared" si="105"/>
        <v>7.8353590556842323E-2</v>
      </c>
    </row>
    <row r="944" spans="1:13" hidden="1" x14ac:dyDescent="0.35">
      <c r="A944" t="s">
        <v>1583</v>
      </c>
      <c r="B944" s="8" t="s">
        <v>4</v>
      </c>
      <c r="C944" s="8" t="s">
        <v>1082</v>
      </c>
      <c r="D944" s="9">
        <v>93995</v>
      </c>
      <c r="E944">
        <f t="shared" si="100"/>
        <v>16</v>
      </c>
      <c r="F944">
        <f t="shared" si="101"/>
        <v>13</v>
      </c>
      <c r="H944" t="str">
        <f t="shared" si="102"/>
        <v>Utbildning och universitetsforskning</v>
      </c>
      <c r="I944" t="str">
        <f t="shared" si="103"/>
        <v>3 Forskning</v>
      </c>
      <c r="K944" t="str">
        <f t="shared" si="104"/>
        <v>Särskilda utgifter för forskningsändamål</v>
      </c>
      <c r="L944">
        <f t="shared" si="106"/>
        <v>8.9108841432430665</v>
      </c>
      <c r="M944">
        <f t="shared" si="105"/>
        <v>0.74257367860358892</v>
      </c>
    </row>
    <row r="945" spans="1:13" hidden="1" x14ac:dyDescent="0.35">
      <c r="A945" t="s">
        <v>1583</v>
      </c>
      <c r="B945" s="8" t="s">
        <v>4</v>
      </c>
      <c r="C945" s="8" t="s">
        <v>1083</v>
      </c>
      <c r="D945" s="9">
        <v>4911</v>
      </c>
      <c r="E945">
        <f t="shared" si="100"/>
        <v>16</v>
      </c>
      <c r="F945">
        <f t="shared" si="101"/>
        <v>14</v>
      </c>
      <c r="H945" t="str">
        <f t="shared" si="102"/>
        <v>Utbildning och universitetsforskning</v>
      </c>
      <c r="I945" t="str">
        <f t="shared" si="103"/>
        <v>3 Forskning</v>
      </c>
      <c r="K945" t="str">
        <f t="shared" si="104"/>
        <v>Gentekniknämnden</v>
      </c>
      <c r="L945">
        <f t="shared" si="106"/>
        <v>0.46557106258276182</v>
      </c>
      <c r="M945">
        <f t="shared" si="105"/>
        <v>3.8797588548563487E-2</v>
      </c>
    </row>
    <row r="946" spans="1:13" hidden="1" x14ac:dyDescent="0.35">
      <c r="A946" t="s">
        <v>1583</v>
      </c>
      <c r="B946" s="6" t="s">
        <v>4</v>
      </c>
      <c r="C946" s="6" t="s">
        <v>1084</v>
      </c>
      <c r="D946" s="7">
        <v>148487</v>
      </c>
      <c r="E946">
        <f t="shared" si="100"/>
        <v>16</v>
      </c>
      <c r="F946">
        <f t="shared" si="101"/>
        <v>4</v>
      </c>
      <c r="G946" t="s">
        <v>1536</v>
      </c>
      <c r="H946" t="str">
        <f t="shared" si="102"/>
        <v>Utbildning och universitetsforskning</v>
      </c>
      <c r="I946" t="str">
        <f t="shared" si="103"/>
        <v>4 Vissa gemensamma ändamål</v>
      </c>
      <c r="K946" t="str">
        <f t="shared" si="104"/>
        <v>Vissa gemensamma ändamål</v>
      </c>
      <c r="L946">
        <f t="shared" si="106"/>
        <v>14.076817424094187</v>
      </c>
      <c r="M946">
        <f t="shared" si="105"/>
        <v>1.1730681186745155</v>
      </c>
    </row>
    <row r="947" spans="1:13" hidden="1" x14ac:dyDescent="0.35">
      <c r="A947" t="s">
        <v>1583</v>
      </c>
      <c r="B947" s="8" t="s">
        <v>4</v>
      </c>
      <c r="C947" s="8" t="s">
        <v>1085</v>
      </c>
      <c r="D947" s="9">
        <v>81589</v>
      </c>
      <c r="E947">
        <f t="shared" si="100"/>
        <v>16</v>
      </c>
      <c r="F947">
        <f t="shared" si="101"/>
        <v>1</v>
      </c>
      <c r="H947" t="str">
        <f t="shared" si="102"/>
        <v>Utbildning och universitetsforskning</v>
      </c>
      <c r="I947" t="str">
        <f t="shared" si="103"/>
        <v>4 Vissa gemensamma ändamål</v>
      </c>
      <c r="K947" t="str">
        <f t="shared" si="104"/>
        <v>Internationella program</v>
      </c>
      <c r="L947">
        <f t="shared" si="106"/>
        <v>7.7347744705894836</v>
      </c>
      <c r="M947">
        <f t="shared" si="105"/>
        <v>0.64456453921579027</v>
      </c>
    </row>
    <row r="948" spans="1:13" hidden="1" x14ac:dyDescent="0.35">
      <c r="A948" t="s">
        <v>1583</v>
      </c>
      <c r="B948" s="8" t="s">
        <v>4</v>
      </c>
      <c r="C948" s="8" t="s">
        <v>1086</v>
      </c>
      <c r="D948" s="9">
        <v>32186</v>
      </c>
      <c r="E948">
        <f t="shared" si="100"/>
        <v>16</v>
      </c>
      <c r="F948">
        <f t="shared" si="101"/>
        <v>2</v>
      </c>
      <c r="H948" t="str">
        <f t="shared" si="102"/>
        <v>Utbildning och universitetsforskning</v>
      </c>
      <c r="I948" t="str">
        <f t="shared" si="103"/>
        <v>4 Vissa gemensamma ändamål</v>
      </c>
      <c r="K948" t="str">
        <f t="shared" si="104"/>
        <v>Avgift till Unesco och ICCROM</v>
      </c>
      <c r="L948">
        <f t="shared" si="106"/>
        <v>3.0512869517997907</v>
      </c>
      <c r="M948">
        <f t="shared" si="105"/>
        <v>0.25427391264998256</v>
      </c>
    </row>
    <row r="949" spans="1:13" hidden="1" x14ac:dyDescent="0.35">
      <c r="A949" t="s">
        <v>1583</v>
      </c>
      <c r="B949" s="8" t="s">
        <v>4</v>
      </c>
      <c r="C949" s="8" t="s">
        <v>1087</v>
      </c>
      <c r="D949" s="9">
        <v>11339</v>
      </c>
      <c r="E949">
        <f t="shared" si="100"/>
        <v>16</v>
      </c>
      <c r="F949">
        <f t="shared" si="101"/>
        <v>3</v>
      </c>
      <c r="H949" t="str">
        <f t="shared" si="102"/>
        <v>Utbildning och universitetsforskning</v>
      </c>
      <c r="I949" t="str">
        <f t="shared" si="103"/>
        <v>4 Vissa gemensamma ändamål</v>
      </c>
      <c r="K949" t="str">
        <f t="shared" si="104"/>
        <v>Kostnader för Svenska Unescorådet</v>
      </c>
      <c r="L949">
        <f t="shared" si="106"/>
        <v>1.0749562774640473</v>
      </c>
      <c r="M949">
        <f t="shared" si="105"/>
        <v>8.9579689788670605E-2</v>
      </c>
    </row>
    <row r="950" spans="1:13" hidden="1" x14ac:dyDescent="0.35">
      <c r="A950" t="s">
        <v>1583</v>
      </c>
      <c r="B950" s="8" t="s">
        <v>4</v>
      </c>
      <c r="C950" s="8" t="s">
        <v>1088</v>
      </c>
      <c r="D950" s="9">
        <v>23373</v>
      </c>
      <c r="E950">
        <f t="shared" si="100"/>
        <v>16</v>
      </c>
      <c r="F950">
        <f t="shared" si="101"/>
        <v>4</v>
      </c>
      <c r="H950" t="str">
        <f t="shared" si="102"/>
        <v>Utbildning och universitetsforskning</v>
      </c>
      <c r="I950" t="str">
        <f t="shared" si="103"/>
        <v>4 Vissa gemensamma ändamål</v>
      </c>
      <c r="K950" t="str">
        <f t="shared" si="104"/>
        <v>Utvecklingsarbete inom områdena utbildning och forskning</v>
      </c>
      <c r="L950">
        <f t="shared" si="106"/>
        <v>2.215799724240866</v>
      </c>
      <c r="M950">
        <f t="shared" si="105"/>
        <v>0.18464997702007216</v>
      </c>
    </row>
    <row r="951" spans="1:13" hidden="1" x14ac:dyDescent="0.35">
      <c r="A951" t="s">
        <v>1583</v>
      </c>
      <c r="B951" s="6">
        <v>17</v>
      </c>
      <c r="C951" s="6" t="s">
        <v>103</v>
      </c>
      <c r="D951" s="7">
        <v>16646285</v>
      </c>
      <c r="E951">
        <f t="shared" si="100"/>
        <v>17</v>
      </c>
      <c r="F951" t="str">
        <f t="shared" si="101"/>
        <v/>
      </c>
      <c r="G951" t="s">
        <v>1536</v>
      </c>
      <c r="H951" t="str">
        <f t="shared" si="102"/>
        <v>Kultur, medier, trossamfund och fritid</v>
      </c>
      <c r="I951" t="str">
        <f t="shared" si="103"/>
        <v/>
      </c>
      <c r="K951" t="str">
        <f t="shared" si="104"/>
        <v>medier, trossamfund och fritid</v>
      </c>
      <c r="L951">
        <f t="shared" si="106"/>
        <v>1578.0958247822214</v>
      </c>
      <c r="M951">
        <f t="shared" si="105"/>
        <v>131.50798539851846</v>
      </c>
    </row>
    <row r="952" spans="1:13" hidden="1" x14ac:dyDescent="0.35">
      <c r="A952" t="s">
        <v>1583</v>
      </c>
      <c r="B952" s="6" t="s">
        <v>4</v>
      </c>
      <c r="C952" s="6" t="s">
        <v>1089</v>
      </c>
      <c r="D952" s="7">
        <v>2497559</v>
      </c>
      <c r="E952">
        <f t="shared" si="100"/>
        <v>17</v>
      </c>
      <c r="F952">
        <f t="shared" si="101"/>
        <v>1</v>
      </c>
      <c r="G952" t="s">
        <v>1536</v>
      </c>
      <c r="H952" t="str">
        <f t="shared" si="102"/>
        <v>Kultur, medier, trossamfund och fritid</v>
      </c>
      <c r="I952" t="str">
        <f t="shared" si="103"/>
        <v>1 Kulturområdesövergripande verksamhet</v>
      </c>
      <c r="K952" t="str">
        <f t="shared" si="104"/>
        <v>Kulturområdesövergripande verksamhet</v>
      </c>
      <c r="L952">
        <f t="shared" si="106"/>
        <v>236.7727952541519</v>
      </c>
      <c r="M952">
        <f t="shared" si="105"/>
        <v>19.731066271179326</v>
      </c>
    </row>
    <row r="953" spans="1:13" hidden="1" x14ac:dyDescent="0.35">
      <c r="A953" t="s">
        <v>1583</v>
      </c>
      <c r="B953" s="8" t="s">
        <v>4</v>
      </c>
      <c r="C953" s="8" t="s">
        <v>1090</v>
      </c>
      <c r="D953" s="9">
        <v>73240</v>
      </c>
      <c r="E953">
        <f t="shared" si="100"/>
        <v>17</v>
      </c>
      <c r="F953">
        <f t="shared" si="101"/>
        <v>1</v>
      </c>
      <c r="H953" t="str">
        <f t="shared" si="102"/>
        <v>Kultur, medier, trossamfund och fritid</v>
      </c>
      <c r="I953" t="str">
        <f t="shared" si="103"/>
        <v>1 Kulturområdesövergripande verksamhet</v>
      </c>
      <c r="K953" t="str">
        <f t="shared" si="104"/>
        <v>Statens kulturråd</v>
      </c>
      <c r="L953">
        <f t="shared" si="106"/>
        <v>6.9432752236940489</v>
      </c>
      <c r="M953">
        <f t="shared" si="105"/>
        <v>0.57860626864117071</v>
      </c>
    </row>
    <row r="954" spans="1:13" hidden="1" x14ac:dyDescent="0.35">
      <c r="A954" t="s">
        <v>1583</v>
      </c>
      <c r="B954" s="8" t="s">
        <v>4</v>
      </c>
      <c r="C954" s="8" t="s">
        <v>1091</v>
      </c>
      <c r="D954" s="9">
        <v>469082</v>
      </c>
      <c r="E954">
        <f t="shared" si="100"/>
        <v>17</v>
      </c>
      <c r="F954">
        <f t="shared" si="101"/>
        <v>2</v>
      </c>
      <c r="H954" t="str">
        <f t="shared" si="102"/>
        <v>Kultur, medier, trossamfund och fritid</v>
      </c>
      <c r="I954" t="str">
        <f t="shared" si="103"/>
        <v>1 Kulturområdesövergripande verksamhet</v>
      </c>
      <c r="K954" t="str">
        <f t="shared" si="104"/>
        <v>Bidrag till allmän kulturverksamhet, utveckling samt internationellt kulturutbyte och samarbete</v>
      </c>
      <c r="L954">
        <f t="shared" si="106"/>
        <v>44.469762813774601</v>
      </c>
      <c r="M954">
        <f t="shared" si="105"/>
        <v>3.7058135678145501</v>
      </c>
    </row>
    <row r="955" spans="1:13" hidden="1" x14ac:dyDescent="0.35">
      <c r="A955" t="s">
        <v>1583</v>
      </c>
      <c r="B955" s="8" t="s">
        <v>4</v>
      </c>
      <c r="C955" s="8" t="s">
        <v>1092</v>
      </c>
      <c r="D955" s="9">
        <v>176464</v>
      </c>
      <c r="E955">
        <f t="shared" si="100"/>
        <v>17</v>
      </c>
      <c r="F955">
        <f t="shared" si="101"/>
        <v>3</v>
      </c>
      <c r="H955" t="str">
        <f t="shared" si="102"/>
        <v>Kultur, medier, trossamfund och fritid</v>
      </c>
      <c r="I955" t="str">
        <f t="shared" si="103"/>
        <v>1 Kulturområdesövergripande verksamhet</v>
      </c>
      <c r="K955" t="str">
        <f t="shared" si="104"/>
        <v>Skapande skola</v>
      </c>
      <c r="L955">
        <f t="shared" si="106"/>
        <v>16.729084094401237</v>
      </c>
      <c r="M955">
        <f t="shared" si="105"/>
        <v>1.3940903412001031</v>
      </c>
    </row>
    <row r="956" spans="1:13" hidden="1" x14ac:dyDescent="0.35">
      <c r="A956" t="s">
        <v>1583</v>
      </c>
      <c r="B956" s="8" t="s">
        <v>4</v>
      </c>
      <c r="C956" s="8" t="s">
        <v>1093</v>
      </c>
      <c r="D956" s="9">
        <v>45153</v>
      </c>
      <c r="E956">
        <f t="shared" si="100"/>
        <v>17</v>
      </c>
      <c r="F956">
        <f t="shared" si="101"/>
        <v>4</v>
      </c>
      <c r="H956" t="str">
        <f t="shared" si="102"/>
        <v>Kultur, medier, trossamfund och fritid</v>
      </c>
      <c r="I956" t="str">
        <f t="shared" si="103"/>
        <v>1 Kulturområdesövergripande verksamhet</v>
      </c>
      <c r="K956" t="str">
        <f t="shared" si="104"/>
        <v>Forsknings- och utvecklingsinsatser inom kulturområdet</v>
      </c>
      <c r="L956">
        <f t="shared" si="106"/>
        <v>4.2805803683159125</v>
      </c>
      <c r="M956">
        <f t="shared" si="105"/>
        <v>0.35671503069299271</v>
      </c>
    </row>
    <row r="957" spans="1:13" hidden="1" x14ac:dyDescent="0.35">
      <c r="A957" t="s">
        <v>1583</v>
      </c>
      <c r="B957" s="8" t="s">
        <v>4</v>
      </c>
      <c r="C957" s="8" t="s">
        <v>1094</v>
      </c>
      <c r="D957" s="9">
        <v>9753</v>
      </c>
      <c r="E957">
        <f t="shared" si="100"/>
        <v>17</v>
      </c>
      <c r="F957">
        <f t="shared" si="101"/>
        <v>5</v>
      </c>
      <c r="H957" t="str">
        <f t="shared" si="102"/>
        <v>Kultur, medier, trossamfund och fritid</v>
      </c>
      <c r="I957" t="str">
        <f t="shared" si="103"/>
        <v>1 Kulturområdesövergripande verksamhet</v>
      </c>
      <c r="K957" t="str">
        <f t="shared" si="104"/>
        <v>Stöd till icke-statliga kulturlokaler</v>
      </c>
      <c r="L957">
        <f t="shared" si="106"/>
        <v>0.9246008090754787</v>
      </c>
      <c r="M957">
        <f t="shared" si="105"/>
        <v>7.7050067422956559E-2</v>
      </c>
    </row>
    <row r="958" spans="1:13" hidden="1" x14ac:dyDescent="0.35">
      <c r="A958" t="s">
        <v>1583</v>
      </c>
      <c r="B958" s="8" t="s">
        <v>4</v>
      </c>
      <c r="C958" s="8" t="s">
        <v>1095</v>
      </c>
      <c r="D958" s="9">
        <v>1704455</v>
      </c>
      <c r="E958">
        <f t="shared" si="100"/>
        <v>17</v>
      </c>
      <c r="F958">
        <f t="shared" si="101"/>
        <v>6</v>
      </c>
      <c r="H958" t="str">
        <f t="shared" si="102"/>
        <v>Kultur, medier, trossamfund och fritid</v>
      </c>
      <c r="I958" t="str">
        <f t="shared" si="103"/>
        <v>1 Kulturområdesövergripande verksamhet</v>
      </c>
      <c r="K958" t="str">
        <f t="shared" si="104"/>
        <v>Bidrag till regional kulturverksamhet</v>
      </c>
      <c r="L958">
        <f t="shared" si="106"/>
        <v>161.58520168489133</v>
      </c>
      <c r="M958">
        <f t="shared" si="105"/>
        <v>13.465433473740944</v>
      </c>
    </row>
    <row r="959" spans="1:13" hidden="1" x14ac:dyDescent="0.35">
      <c r="A959" t="s">
        <v>1583</v>
      </c>
      <c r="B959" s="8" t="s">
        <v>4</v>
      </c>
      <c r="C959" s="8" t="s">
        <v>1096</v>
      </c>
      <c r="D959" s="9">
        <v>19412</v>
      </c>
      <c r="E959">
        <f t="shared" si="100"/>
        <v>17</v>
      </c>
      <c r="F959">
        <f t="shared" si="101"/>
        <v>7</v>
      </c>
      <c r="H959" t="str">
        <f t="shared" si="102"/>
        <v>Kultur, medier, trossamfund och fritid</v>
      </c>
      <c r="I959" t="str">
        <f t="shared" si="103"/>
        <v>1 Kulturområdesövergripande verksamhet</v>
      </c>
      <c r="K959" t="str">
        <f t="shared" si="104"/>
        <v>Myndigheten för kulturanalys</v>
      </c>
      <c r="L959">
        <f t="shared" si="106"/>
        <v>1.8402902599993021</v>
      </c>
      <c r="M959">
        <f t="shared" si="105"/>
        <v>0.15335752166660852</v>
      </c>
    </row>
    <row r="960" spans="1:13" hidden="1" x14ac:dyDescent="0.35">
      <c r="A960" t="s">
        <v>1583</v>
      </c>
      <c r="B960" s="6" t="s">
        <v>4</v>
      </c>
      <c r="C960" s="6" t="s">
        <v>1097</v>
      </c>
      <c r="D960" s="7">
        <v>1470358</v>
      </c>
      <c r="E960">
        <f t="shared" si="100"/>
        <v>17</v>
      </c>
      <c r="F960">
        <f t="shared" si="101"/>
        <v>2</v>
      </c>
      <c r="G960" t="s">
        <v>1536</v>
      </c>
      <c r="H960" t="str">
        <f t="shared" si="102"/>
        <v>Kultur, medier, trossamfund och fritid</v>
      </c>
      <c r="I960" t="str">
        <f t="shared" si="103"/>
        <v>2 Teater, dans och musik</v>
      </c>
      <c r="K960" t="str">
        <f t="shared" si="104"/>
        <v>Teater, dans och musik</v>
      </c>
      <c r="L960">
        <f t="shared" si="106"/>
        <v>139.39241222501823</v>
      </c>
      <c r="M960">
        <f t="shared" si="105"/>
        <v>11.616034352084853</v>
      </c>
    </row>
    <row r="961" spans="1:13" hidden="1" x14ac:dyDescent="0.35">
      <c r="A961" t="s">
        <v>1583</v>
      </c>
      <c r="B961" s="8" t="s">
        <v>4</v>
      </c>
      <c r="C961" s="8" t="s">
        <v>1098</v>
      </c>
      <c r="D961" s="9">
        <v>1119544</v>
      </c>
      <c r="E961">
        <f t="shared" si="100"/>
        <v>17</v>
      </c>
      <c r="F961">
        <f t="shared" si="101"/>
        <v>1</v>
      </c>
      <c r="H961" t="str">
        <f t="shared" si="102"/>
        <v>Kultur, medier, trossamfund och fritid</v>
      </c>
      <c r="I961" t="str">
        <f t="shared" si="103"/>
        <v>2 Teater, dans och musik</v>
      </c>
      <c r="K961" t="str">
        <f t="shared" si="104"/>
        <v>Bidrag till vissa scenkonstinstitutioner</v>
      </c>
      <c r="L961">
        <f t="shared" si="106"/>
        <v>106.13465479294553</v>
      </c>
      <c r="M961">
        <f t="shared" si="105"/>
        <v>8.8445545660787932</v>
      </c>
    </row>
    <row r="962" spans="1:13" hidden="1" x14ac:dyDescent="0.35">
      <c r="A962" t="s">
        <v>1583</v>
      </c>
      <c r="B962" s="8" t="s">
        <v>4</v>
      </c>
      <c r="C962" s="8" t="s">
        <v>1099</v>
      </c>
      <c r="D962" s="9">
        <v>249098</v>
      </c>
      <c r="E962">
        <f t="shared" si="100"/>
        <v>17</v>
      </c>
      <c r="F962">
        <f t="shared" si="101"/>
        <v>2</v>
      </c>
      <c r="H962" t="str">
        <f t="shared" si="102"/>
        <v>Kultur, medier, trossamfund och fritid</v>
      </c>
      <c r="I962" t="str">
        <f t="shared" si="103"/>
        <v>2 Teater, dans och musik</v>
      </c>
      <c r="K962" t="str">
        <f t="shared" si="104"/>
        <v>Bidrag till vissa teater-, dans- och musikändamål</v>
      </c>
      <c r="L962">
        <f t="shared" si="106"/>
        <v>23.61490949852185</v>
      </c>
      <c r="M962">
        <f t="shared" si="105"/>
        <v>1.9679091248768208</v>
      </c>
    </row>
    <row r="963" spans="1:13" hidden="1" x14ac:dyDescent="0.35">
      <c r="A963" t="s">
        <v>1583</v>
      </c>
      <c r="B963" s="8" t="s">
        <v>4</v>
      </c>
      <c r="C963" s="8" t="s">
        <v>1100</v>
      </c>
      <c r="D963" s="9">
        <v>101716</v>
      </c>
      <c r="E963">
        <f t="shared" si="100"/>
        <v>17</v>
      </c>
      <c r="F963">
        <f t="shared" si="101"/>
        <v>3</v>
      </c>
      <c r="H963" t="str">
        <f t="shared" si="102"/>
        <v>Kultur, medier, trossamfund och fritid</v>
      </c>
      <c r="I963" t="str">
        <f t="shared" si="103"/>
        <v>2 Teater, dans och musik</v>
      </c>
      <c r="K963" t="str">
        <f t="shared" si="104"/>
        <v>Statens musikverk</v>
      </c>
      <c r="L963">
        <f t="shared" si="106"/>
        <v>9.6428479335508452</v>
      </c>
      <c r="M963">
        <f t="shared" si="105"/>
        <v>0.80357066112923714</v>
      </c>
    </row>
    <row r="964" spans="1:13" hidden="1" x14ac:dyDescent="0.35">
      <c r="A964" t="s">
        <v>1583</v>
      </c>
      <c r="B964" s="6" t="s">
        <v>4</v>
      </c>
      <c r="C964" s="6" t="s">
        <v>1101</v>
      </c>
      <c r="D964" s="7">
        <v>418619</v>
      </c>
      <c r="E964">
        <f t="shared" si="100"/>
        <v>17</v>
      </c>
      <c r="F964">
        <f t="shared" si="101"/>
        <v>3</v>
      </c>
      <c r="G964" t="s">
        <v>1536</v>
      </c>
      <c r="H964" t="str">
        <f t="shared" si="102"/>
        <v>Kultur, medier, trossamfund och fritid</v>
      </c>
      <c r="I964" t="str">
        <f t="shared" si="103"/>
        <v>3 Litteraturen, läsandet och språket</v>
      </c>
      <c r="K964" t="str">
        <f t="shared" si="104"/>
        <v>Litteraturen, läsandet och språket</v>
      </c>
      <c r="L964">
        <f t="shared" si="106"/>
        <v>39.685785511572625</v>
      </c>
      <c r="M964">
        <f t="shared" si="105"/>
        <v>3.3071487926310521</v>
      </c>
    </row>
    <row r="965" spans="1:13" hidden="1" x14ac:dyDescent="0.35">
      <c r="A965" t="s">
        <v>1583</v>
      </c>
      <c r="B965" s="8" t="s">
        <v>4</v>
      </c>
      <c r="C965" s="8" t="s">
        <v>1102</v>
      </c>
      <c r="D965" s="9">
        <v>203678</v>
      </c>
      <c r="E965">
        <f t="shared" si="100"/>
        <v>17</v>
      </c>
      <c r="F965">
        <f t="shared" si="101"/>
        <v>1</v>
      </c>
      <c r="H965" t="str">
        <f t="shared" si="102"/>
        <v>Kultur, medier, trossamfund och fritid</v>
      </c>
      <c r="I965" t="str">
        <f t="shared" si="103"/>
        <v>3 Litteraturen, läsandet och språket</v>
      </c>
      <c r="K965" t="str">
        <f t="shared" si="104"/>
        <v>Bidrag till litteratur och kulturtidskrifter</v>
      </c>
      <c r="L965">
        <f t="shared" si="106"/>
        <v>19.309017080987939</v>
      </c>
      <c r="M965">
        <f t="shared" si="105"/>
        <v>1.609084756748995</v>
      </c>
    </row>
    <row r="966" spans="1:13" hidden="1" x14ac:dyDescent="0.35">
      <c r="A966" t="s">
        <v>1583</v>
      </c>
      <c r="B966" s="8" t="s">
        <v>4</v>
      </c>
      <c r="C966" s="8" t="s">
        <v>1103</v>
      </c>
      <c r="D966" s="9">
        <v>138586</v>
      </c>
      <c r="E966">
        <f t="shared" si="100"/>
        <v>17</v>
      </c>
      <c r="F966">
        <f t="shared" si="101"/>
        <v>2</v>
      </c>
      <c r="H966" t="str">
        <f t="shared" si="102"/>
        <v>Kultur, medier, trossamfund och fritid</v>
      </c>
      <c r="I966" t="str">
        <f t="shared" si="103"/>
        <v>3 Litteraturen, läsandet och språket</v>
      </c>
      <c r="K966" t="str">
        <f t="shared" si="104"/>
        <v>Myndigheten för tillgängliga medier</v>
      </c>
      <c r="L966">
        <f t="shared" si="106"/>
        <v>13.138185966013975</v>
      </c>
      <c r="M966">
        <f t="shared" si="105"/>
        <v>1.0948488305011645</v>
      </c>
    </row>
    <row r="967" spans="1:13" hidden="1" x14ac:dyDescent="0.35">
      <c r="A967" t="s">
        <v>1583</v>
      </c>
      <c r="B967" s="8" t="s">
        <v>4</v>
      </c>
      <c r="C967" s="8" t="s">
        <v>1104</v>
      </c>
      <c r="D967" s="9">
        <v>76355</v>
      </c>
      <c r="E967">
        <f t="shared" si="100"/>
        <v>17</v>
      </c>
      <c r="F967">
        <f t="shared" si="101"/>
        <v>3</v>
      </c>
      <c r="H967" t="str">
        <f t="shared" si="102"/>
        <v>Kultur, medier, trossamfund och fritid</v>
      </c>
      <c r="I967" t="str">
        <f t="shared" si="103"/>
        <v>3 Litteraturen, läsandet och språket</v>
      </c>
      <c r="K967" t="str">
        <f t="shared" si="104"/>
        <v>Institutet för språk och folkminnen</v>
      </c>
      <c r="L967">
        <f t="shared" si="106"/>
        <v>7.2385824645707144</v>
      </c>
      <c r="M967">
        <f t="shared" si="105"/>
        <v>0.6032152053808929</v>
      </c>
    </row>
    <row r="968" spans="1:13" hidden="1" x14ac:dyDescent="0.35">
      <c r="A968" t="s">
        <v>1583</v>
      </c>
      <c r="B968" s="6" t="s">
        <v>4</v>
      </c>
      <c r="C968" s="6" t="s">
        <v>1105</v>
      </c>
      <c r="D968" s="7">
        <v>111554</v>
      </c>
      <c r="E968">
        <f t="shared" si="100"/>
        <v>17</v>
      </c>
      <c r="F968">
        <f t="shared" si="101"/>
        <v>4</v>
      </c>
      <c r="G968" t="s">
        <v>1536</v>
      </c>
      <c r="H968" t="str">
        <f t="shared" si="102"/>
        <v>Kultur, medier, trossamfund och fritid</v>
      </c>
      <c r="I968" t="str">
        <f t="shared" si="103"/>
        <v>4 Bildkonst, arkitektur, form och design</v>
      </c>
      <c r="K968" t="str">
        <f t="shared" si="104"/>
        <v>Bildkonst, arkitektur, form och design</v>
      </c>
      <c r="L968">
        <f t="shared" si="106"/>
        <v>10.5755068856358</v>
      </c>
      <c r="M968">
        <f t="shared" si="105"/>
        <v>0.88129224046965005</v>
      </c>
    </row>
    <row r="969" spans="1:13" hidden="1" x14ac:dyDescent="0.35">
      <c r="A969" t="s">
        <v>1583</v>
      </c>
      <c r="B969" s="8" t="s">
        <v>4</v>
      </c>
      <c r="C969" s="8" t="s">
        <v>1106</v>
      </c>
      <c r="D969" s="9">
        <v>11577</v>
      </c>
      <c r="E969">
        <f t="shared" si="100"/>
        <v>17</v>
      </c>
      <c r="F969">
        <f t="shared" si="101"/>
        <v>1</v>
      </c>
      <c r="H969" t="str">
        <f t="shared" si="102"/>
        <v>Kultur, medier, trossamfund och fritid</v>
      </c>
      <c r="I969" t="str">
        <f t="shared" si="103"/>
        <v>4 Bildkonst, arkitektur, form och design</v>
      </c>
      <c r="K969" t="str">
        <f t="shared" si="104"/>
        <v>Statens konstråd</v>
      </c>
      <c r="L969">
        <f t="shared" si="106"/>
        <v>1.097519077890579</v>
      </c>
      <c r="M969">
        <f t="shared" si="105"/>
        <v>9.1459923157548251E-2</v>
      </c>
    </row>
    <row r="970" spans="1:13" hidden="1" x14ac:dyDescent="0.35">
      <c r="A970" t="s">
        <v>1583</v>
      </c>
      <c r="B970" s="8" t="s">
        <v>4</v>
      </c>
      <c r="C970" s="8" t="s">
        <v>1107</v>
      </c>
      <c r="D970" s="9">
        <v>42518</v>
      </c>
      <c r="E970">
        <f t="shared" si="100"/>
        <v>17</v>
      </c>
      <c r="F970">
        <f t="shared" si="101"/>
        <v>2</v>
      </c>
      <c r="H970" t="str">
        <f t="shared" si="102"/>
        <v>Kultur, medier, trossamfund och fritid</v>
      </c>
      <c r="I970" t="str">
        <f t="shared" si="103"/>
        <v>4 Bildkonst, arkitektur, form och design</v>
      </c>
      <c r="K970" t="str">
        <f t="shared" si="104"/>
        <v>Konstnärlig gestaltning av den gemensamma miljön</v>
      </c>
      <c r="L970">
        <f t="shared" si="106"/>
        <v>4.0307779350221677</v>
      </c>
      <c r="M970">
        <f t="shared" si="105"/>
        <v>0.33589816125184729</v>
      </c>
    </row>
    <row r="971" spans="1:13" hidden="1" x14ac:dyDescent="0.35">
      <c r="A971" t="s">
        <v>1583</v>
      </c>
      <c r="B971" s="8" t="s">
        <v>4</v>
      </c>
      <c r="C971" s="8" t="s">
        <v>1108</v>
      </c>
      <c r="D971" s="9">
        <v>11851</v>
      </c>
      <c r="E971">
        <f t="shared" ref="E971:E1034" si="107">IF(B971="",E970,B971)</f>
        <v>17</v>
      </c>
      <c r="F971">
        <f t="shared" ref="F971:F1034" si="108">IFERROR(LEFT(C971,FIND(" ",C971)-1)*1,"")</f>
        <v>3</v>
      </c>
      <c r="H971" t="str">
        <f t="shared" ref="H971:H1034" si="109">IF(B971="",H970,C971)</f>
        <v>Kultur, medier, trossamfund och fritid</v>
      </c>
      <c r="I971" t="str">
        <f t="shared" ref="I971:I1034" si="110">IF(B971="",IF(G971="Sum",C971,IF(I970="",H971,I970)),"")</f>
        <v>4 Bildkonst, arkitektur, form och design</v>
      </c>
      <c r="K971" t="str">
        <f t="shared" ref="K971:K1034" si="111">IFERROR(RIGHT(C971,LEN(C971)-FIND(" ",C971)),"")</f>
        <v>Nämnden för hemslöjdsfrågor</v>
      </c>
      <c r="L971">
        <f t="shared" si="106"/>
        <v>1.1234947388858298</v>
      </c>
      <c r="M971">
        <f t="shared" ref="M971:M1034" si="112">L971/12</f>
        <v>9.3624561573819154E-2</v>
      </c>
    </row>
    <row r="972" spans="1:13" hidden="1" x14ac:dyDescent="0.35">
      <c r="A972" t="s">
        <v>1583</v>
      </c>
      <c r="B972" s="8" t="s">
        <v>4</v>
      </c>
      <c r="C972" s="8" t="s">
        <v>1109</v>
      </c>
      <c r="D972" s="9">
        <v>45608</v>
      </c>
      <c r="E972">
        <f t="shared" si="107"/>
        <v>17</v>
      </c>
      <c r="F972">
        <f t="shared" si="108"/>
        <v>4</v>
      </c>
      <c r="H972" t="str">
        <f t="shared" si="109"/>
        <v>Kultur, medier, trossamfund och fritid</v>
      </c>
      <c r="I972" t="str">
        <f t="shared" si="110"/>
        <v>4 Bildkonst, arkitektur, form och design</v>
      </c>
      <c r="K972" t="str">
        <f t="shared" si="111"/>
        <v>Bidrag till bild- och formområdet</v>
      </c>
      <c r="L972">
        <f t="shared" si="106"/>
        <v>4.3237151338372231</v>
      </c>
      <c r="M972">
        <f t="shared" si="112"/>
        <v>0.36030959448643524</v>
      </c>
    </row>
    <row r="973" spans="1:13" hidden="1" x14ac:dyDescent="0.35">
      <c r="A973" t="s">
        <v>1583</v>
      </c>
      <c r="B973" s="6" t="s">
        <v>4</v>
      </c>
      <c r="C973" s="6" t="s">
        <v>1110</v>
      </c>
      <c r="D973" s="7">
        <v>582521</v>
      </c>
      <c r="E973">
        <f t="shared" si="107"/>
        <v>17</v>
      </c>
      <c r="F973">
        <f t="shared" si="108"/>
        <v>5</v>
      </c>
      <c r="G973" t="s">
        <v>1536</v>
      </c>
      <c r="H973" t="str">
        <f t="shared" si="109"/>
        <v>Kultur, medier, trossamfund och fritid</v>
      </c>
      <c r="I973" t="str">
        <f t="shared" si="110"/>
        <v>5 Konstnärernas villkor</v>
      </c>
      <c r="K973" t="str">
        <f t="shared" si="111"/>
        <v>Konstnärernas villkor</v>
      </c>
      <c r="L973">
        <f t="shared" ref="L973:L1036" si="113">D973/IF(A973=$K$3,$L$3,$L$4)</f>
        <v>55.223970870855837</v>
      </c>
      <c r="M973">
        <f t="shared" si="112"/>
        <v>4.60199757257132</v>
      </c>
    </row>
    <row r="974" spans="1:13" hidden="1" x14ac:dyDescent="0.35">
      <c r="A974" t="s">
        <v>1583</v>
      </c>
      <c r="B974" s="8" t="s">
        <v>4</v>
      </c>
      <c r="C974" s="8" t="s">
        <v>1111</v>
      </c>
      <c r="D974" s="9">
        <v>23991</v>
      </c>
      <c r="E974">
        <f t="shared" si="107"/>
        <v>17</v>
      </c>
      <c r="F974">
        <f t="shared" si="108"/>
        <v>1</v>
      </c>
      <c r="H974" t="str">
        <f t="shared" si="109"/>
        <v>Kultur, medier, trossamfund och fritid</v>
      </c>
      <c r="I974" t="str">
        <f t="shared" si="110"/>
        <v>5 Konstnärernas villkor</v>
      </c>
      <c r="K974" t="str">
        <f t="shared" si="111"/>
        <v>Konstnärsnämnden</v>
      </c>
      <c r="L974">
        <f t="shared" si="113"/>
        <v>2.2743871640038766</v>
      </c>
      <c r="M974">
        <f t="shared" si="112"/>
        <v>0.18953226366698972</v>
      </c>
    </row>
    <row r="975" spans="1:13" hidden="1" x14ac:dyDescent="0.35">
      <c r="A975" t="s">
        <v>1583</v>
      </c>
      <c r="B975" s="8" t="s">
        <v>4</v>
      </c>
      <c r="C975" s="8" t="s">
        <v>1112</v>
      </c>
      <c r="D975" s="9">
        <v>558530</v>
      </c>
      <c r="E975">
        <f t="shared" si="107"/>
        <v>17</v>
      </c>
      <c r="F975">
        <f t="shared" si="108"/>
        <v>2</v>
      </c>
      <c r="H975" t="str">
        <f t="shared" si="109"/>
        <v>Kultur, medier, trossamfund och fritid</v>
      </c>
      <c r="I975" t="str">
        <f t="shared" si="110"/>
        <v>5 Konstnärernas villkor</v>
      </c>
      <c r="K975" t="str">
        <f t="shared" si="111"/>
        <v>Ersättningar och bidrag till konstnärer</v>
      </c>
      <c r="L975">
        <f t="shared" si="113"/>
        <v>52.949583706851953</v>
      </c>
      <c r="M975">
        <f t="shared" si="112"/>
        <v>4.4124653089043298</v>
      </c>
    </row>
    <row r="976" spans="1:13" hidden="1" x14ac:dyDescent="0.35">
      <c r="A976" t="s">
        <v>1583</v>
      </c>
      <c r="B976" s="6" t="s">
        <v>4</v>
      </c>
      <c r="C976" s="6" t="s">
        <v>1113</v>
      </c>
      <c r="D976" s="7">
        <v>491019</v>
      </c>
      <c r="E976">
        <f t="shared" si="107"/>
        <v>17</v>
      </c>
      <c r="F976">
        <f t="shared" si="108"/>
        <v>6</v>
      </c>
      <c r="G976" t="s">
        <v>1536</v>
      </c>
      <c r="H976" t="str">
        <f t="shared" si="109"/>
        <v>Kultur, medier, trossamfund och fritid</v>
      </c>
      <c r="I976" t="str">
        <f t="shared" si="110"/>
        <v>6 Arkiv</v>
      </c>
      <c r="K976" t="str">
        <f t="shared" si="111"/>
        <v>Arkiv</v>
      </c>
      <c r="L976">
        <f t="shared" si="113"/>
        <v>46.549427321996561</v>
      </c>
      <c r="M976">
        <f t="shared" si="112"/>
        <v>3.8791189434997135</v>
      </c>
    </row>
    <row r="977" spans="1:13" hidden="1" x14ac:dyDescent="0.35">
      <c r="A977" t="s">
        <v>1583</v>
      </c>
      <c r="B977" s="8" t="s">
        <v>4</v>
      </c>
      <c r="C977" s="8" t="s">
        <v>1114</v>
      </c>
      <c r="D977" s="9">
        <v>491019</v>
      </c>
      <c r="E977">
        <f t="shared" si="107"/>
        <v>17</v>
      </c>
      <c r="F977">
        <f t="shared" si="108"/>
        <v>1</v>
      </c>
      <c r="H977" t="str">
        <f t="shared" si="109"/>
        <v>Kultur, medier, trossamfund och fritid</v>
      </c>
      <c r="I977" t="str">
        <f t="shared" si="110"/>
        <v>6 Arkiv</v>
      </c>
      <c r="K977" t="str">
        <f t="shared" si="111"/>
        <v>Riksarkivet</v>
      </c>
      <c r="L977">
        <f t="shared" si="113"/>
        <v>46.549427321996561</v>
      </c>
      <c r="M977">
        <f t="shared" si="112"/>
        <v>3.8791189434997135</v>
      </c>
    </row>
    <row r="978" spans="1:13" hidden="1" x14ac:dyDescent="0.35">
      <c r="A978" t="s">
        <v>1583</v>
      </c>
      <c r="B978" s="6" t="s">
        <v>4</v>
      </c>
      <c r="C978" s="6" t="s">
        <v>1115</v>
      </c>
      <c r="D978" s="7">
        <v>1069314</v>
      </c>
      <c r="E978">
        <f t="shared" si="107"/>
        <v>17</v>
      </c>
      <c r="F978">
        <f t="shared" si="108"/>
        <v>7</v>
      </c>
      <c r="G978" t="s">
        <v>1536</v>
      </c>
      <c r="H978" t="str">
        <f t="shared" si="109"/>
        <v>Kultur, medier, trossamfund och fritid</v>
      </c>
      <c r="I978" t="str">
        <f t="shared" si="110"/>
        <v>7 Kulturmiljö</v>
      </c>
      <c r="K978" t="str">
        <f t="shared" si="111"/>
        <v>Kulturmiljö</v>
      </c>
      <c r="L978">
        <f t="shared" si="113"/>
        <v>101.37276628275777</v>
      </c>
      <c r="M978">
        <f t="shared" si="112"/>
        <v>8.4477305235631466</v>
      </c>
    </row>
    <row r="979" spans="1:13" hidden="1" x14ac:dyDescent="0.35">
      <c r="A979" t="s">
        <v>1583</v>
      </c>
      <c r="B979" s="8" t="s">
        <v>4</v>
      </c>
      <c r="C979" s="8" t="s">
        <v>1116</v>
      </c>
      <c r="D979" s="9">
        <v>298032</v>
      </c>
      <c r="E979">
        <f t="shared" si="107"/>
        <v>17</v>
      </c>
      <c r="F979">
        <f t="shared" si="108"/>
        <v>1</v>
      </c>
      <c r="H979" t="str">
        <f t="shared" si="109"/>
        <v>Kultur, medier, trossamfund och fritid</v>
      </c>
      <c r="I979" t="str">
        <f t="shared" si="110"/>
        <v>7 Kulturmiljö</v>
      </c>
      <c r="K979" t="str">
        <f t="shared" si="111"/>
        <v>Riksantikvarieämbetet</v>
      </c>
      <c r="L979">
        <f t="shared" si="113"/>
        <v>28.25393502823573</v>
      </c>
      <c r="M979">
        <f t="shared" si="112"/>
        <v>2.3544945856863109</v>
      </c>
    </row>
    <row r="980" spans="1:13" hidden="1" x14ac:dyDescent="0.35">
      <c r="A980" t="s">
        <v>1583</v>
      </c>
      <c r="B980" s="8" t="s">
        <v>4</v>
      </c>
      <c r="C980" s="8" t="s">
        <v>1117</v>
      </c>
      <c r="D980" s="9">
        <v>303282</v>
      </c>
      <c r="E980">
        <f t="shared" si="107"/>
        <v>17</v>
      </c>
      <c r="F980">
        <f t="shared" si="108"/>
        <v>2</v>
      </c>
      <c r="H980" t="str">
        <f t="shared" si="109"/>
        <v>Kultur, medier, trossamfund och fritid</v>
      </c>
      <c r="I980" t="str">
        <f t="shared" si="110"/>
        <v>7 Kulturmiljö</v>
      </c>
      <c r="K980" t="str">
        <f t="shared" si="111"/>
        <v>Bidrag till kulturmiljövård</v>
      </c>
      <c r="L980">
        <f t="shared" si="113"/>
        <v>28.751643861173928</v>
      </c>
      <c r="M980">
        <f t="shared" si="112"/>
        <v>2.3959703217644939</v>
      </c>
    </row>
    <row r="981" spans="1:13" hidden="1" x14ac:dyDescent="0.35">
      <c r="A981" t="s">
        <v>1583</v>
      </c>
      <c r="B981" s="8" t="s">
        <v>4</v>
      </c>
      <c r="C981" s="8" t="s">
        <v>1118</v>
      </c>
      <c r="D981" s="9">
        <v>460000</v>
      </c>
      <c r="E981">
        <f t="shared" si="107"/>
        <v>17</v>
      </c>
      <c r="F981">
        <f t="shared" si="108"/>
        <v>3</v>
      </c>
      <c r="H981" t="str">
        <f t="shared" si="109"/>
        <v>Kultur, medier, trossamfund och fritid</v>
      </c>
      <c r="I981" t="str">
        <f t="shared" si="110"/>
        <v>7 Kulturmiljö</v>
      </c>
      <c r="K981" t="str">
        <f t="shared" si="111"/>
        <v>Kyrkoantikvarisk ersättning</v>
      </c>
      <c r="L981">
        <f t="shared" si="113"/>
        <v>43.608773933632747</v>
      </c>
      <c r="M981">
        <f t="shared" si="112"/>
        <v>3.6340644944693956</v>
      </c>
    </row>
    <row r="982" spans="1:13" hidden="1" x14ac:dyDescent="0.35">
      <c r="A982" t="s">
        <v>1583</v>
      </c>
      <c r="B982" s="8" t="s">
        <v>4</v>
      </c>
      <c r="C982" s="8" t="s">
        <v>1119</v>
      </c>
      <c r="D982" s="9">
        <v>8000</v>
      </c>
      <c r="E982">
        <f t="shared" si="107"/>
        <v>17</v>
      </c>
      <c r="F982">
        <f t="shared" si="108"/>
        <v>4</v>
      </c>
      <c r="H982" t="str">
        <f t="shared" si="109"/>
        <v>Kultur, medier, trossamfund och fritid</v>
      </c>
      <c r="I982" t="str">
        <f t="shared" si="110"/>
        <v>7 Kulturmiljö</v>
      </c>
      <c r="K982" t="str">
        <f t="shared" si="111"/>
        <v>Bidrag till arbetslivsmuseer</v>
      </c>
      <c r="L982">
        <f t="shared" si="113"/>
        <v>0.75841345971535212</v>
      </c>
      <c r="M982">
        <f t="shared" si="112"/>
        <v>6.3201121642946015E-2</v>
      </c>
    </row>
    <row r="983" spans="1:13" hidden="1" x14ac:dyDescent="0.35">
      <c r="A983" t="s">
        <v>1583</v>
      </c>
      <c r="B983" s="6" t="s">
        <v>4</v>
      </c>
      <c r="C983" s="6" t="s">
        <v>1120</v>
      </c>
      <c r="D983" s="7">
        <v>1873247</v>
      </c>
      <c r="E983">
        <f t="shared" si="107"/>
        <v>17</v>
      </c>
      <c r="F983">
        <f t="shared" si="108"/>
        <v>8</v>
      </c>
      <c r="G983" t="s">
        <v>1536</v>
      </c>
      <c r="H983" t="str">
        <f t="shared" si="109"/>
        <v>Kultur, medier, trossamfund och fritid</v>
      </c>
      <c r="I983" t="str">
        <f t="shared" si="110"/>
        <v>8 Museer och utställningar</v>
      </c>
      <c r="K983" t="str">
        <f t="shared" si="111"/>
        <v>Museer och utställningar</v>
      </c>
      <c r="L983">
        <f t="shared" si="113"/>
        <v>177.58696727142555</v>
      </c>
      <c r="M983">
        <f t="shared" si="112"/>
        <v>14.798913939285463</v>
      </c>
    </row>
    <row r="984" spans="1:13" hidden="1" x14ac:dyDescent="0.35">
      <c r="A984" t="s">
        <v>1583</v>
      </c>
      <c r="B984" s="8" t="s">
        <v>4</v>
      </c>
      <c r="C984" s="8" t="s">
        <v>1121</v>
      </c>
      <c r="D984" s="9">
        <v>1464578</v>
      </c>
      <c r="E984">
        <f t="shared" si="107"/>
        <v>17</v>
      </c>
      <c r="F984">
        <f t="shared" si="108"/>
        <v>1</v>
      </c>
      <c r="H984" t="str">
        <f t="shared" si="109"/>
        <v>Kultur, medier, trossamfund och fritid</v>
      </c>
      <c r="I984" t="str">
        <f t="shared" si="110"/>
        <v>8 Museer och utställningar</v>
      </c>
      <c r="K984" t="str">
        <f t="shared" si="111"/>
        <v>Centrala museer: Myndigheter</v>
      </c>
      <c r="L984">
        <f t="shared" si="113"/>
        <v>138.84445850037389</v>
      </c>
      <c r="M984">
        <f t="shared" si="112"/>
        <v>11.570371541697824</v>
      </c>
    </row>
    <row r="985" spans="1:13" hidden="1" x14ac:dyDescent="0.35">
      <c r="A985" t="s">
        <v>1583</v>
      </c>
      <c r="B985" s="8" t="s">
        <v>4</v>
      </c>
      <c r="C985" s="8" t="s">
        <v>1122</v>
      </c>
      <c r="D985" s="9">
        <v>275714</v>
      </c>
      <c r="E985">
        <f t="shared" si="107"/>
        <v>17</v>
      </c>
      <c r="F985">
        <f t="shared" si="108"/>
        <v>2</v>
      </c>
      <c r="H985" t="str">
        <f t="shared" si="109"/>
        <v>Kultur, medier, trossamfund och fritid</v>
      </c>
      <c r="I985" t="str">
        <f t="shared" si="110"/>
        <v>8 Museer och utställningar</v>
      </c>
      <c r="K985" t="str">
        <f t="shared" si="111"/>
        <v>Centrala museer: Stiftelser</v>
      </c>
      <c r="L985">
        <f t="shared" si="113"/>
        <v>26.138151078994827</v>
      </c>
      <c r="M985">
        <f t="shared" si="112"/>
        <v>2.1781792565829021</v>
      </c>
    </row>
    <row r="986" spans="1:13" hidden="1" x14ac:dyDescent="0.35">
      <c r="A986" t="s">
        <v>1583</v>
      </c>
      <c r="B986" s="8" t="s">
        <v>4</v>
      </c>
      <c r="C986" s="8" t="s">
        <v>1123</v>
      </c>
      <c r="D986" s="9">
        <v>79718</v>
      </c>
      <c r="E986">
        <f t="shared" si="107"/>
        <v>17</v>
      </c>
      <c r="F986">
        <f t="shared" si="108"/>
        <v>3</v>
      </c>
      <c r="H986" t="str">
        <f t="shared" si="109"/>
        <v>Kultur, medier, trossamfund och fritid</v>
      </c>
      <c r="I986" t="str">
        <f t="shared" si="110"/>
        <v>8 Museer och utställningar</v>
      </c>
      <c r="K986" t="str">
        <f t="shared" si="111"/>
        <v>Bidrag till vissa museer</v>
      </c>
      <c r="L986">
        <f t="shared" si="113"/>
        <v>7.5574005226985559</v>
      </c>
      <c r="M986">
        <f t="shared" si="112"/>
        <v>0.62978337689154629</v>
      </c>
    </row>
    <row r="987" spans="1:13" hidden="1" x14ac:dyDescent="0.35">
      <c r="A987" t="s">
        <v>1583</v>
      </c>
      <c r="B987" s="8" t="s">
        <v>4</v>
      </c>
      <c r="C987" s="8" t="s">
        <v>1124</v>
      </c>
      <c r="D987" s="9">
        <v>53157</v>
      </c>
      <c r="E987">
        <f t="shared" si="107"/>
        <v>17</v>
      </c>
      <c r="F987">
        <f t="shared" si="108"/>
        <v>4</v>
      </c>
      <c r="H987" t="str">
        <f t="shared" si="109"/>
        <v>Kultur, medier, trossamfund och fritid</v>
      </c>
      <c r="I987" t="str">
        <f t="shared" si="110"/>
        <v>8 Museer och utställningar</v>
      </c>
      <c r="K987" t="str">
        <f t="shared" si="111"/>
        <v>Forum för levande historia</v>
      </c>
      <c r="L987">
        <f t="shared" si="113"/>
        <v>5.0393730347611223</v>
      </c>
      <c r="M987">
        <f t="shared" si="112"/>
        <v>0.41994775289676017</v>
      </c>
    </row>
    <row r="988" spans="1:13" hidden="1" x14ac:dyDescent="0.35">
      <c r="A988" t="s">
        <v>1583</v>
      </c>
      <c r="B988" s="8" t="s">
        <v>4</v>
      </c>
      <c r="C988" s="8" t="s">
        <v>1125</v>
      </c>
      <c r="D988" s="9">
        <v>80</v>
      </c>
      <c r="E988">
        <f t="shared" si="107"/>
        <v>17</v>
      </c>
      <c r="F988">
        <f t="shared" si="108"/>
        <v>5</v>
      </c>
      <c r="H988" t="str">
        <f t="shared" si="109"/>
        <v>Kultur, medier, trossamfund och fritid</v>
      </c>
      <c r="I988" t="str">
        <f t="shared" si="110"/>
        <v>8 Museer och utställningar</v>
      </c>
      <c r="K988" t="str">
        <f t="shared" si="111"/>
        <v>Statliga utställningsgarantier och inköp av vissa kulturföremål</v>
      </c>
      <c r="L988">
        <f t="shared" si="113"/>
        <v>7.5841345971535221E-3</v>
      </c>
      <c r="M988">
        <f t="shared" si="112"/>
        <v>6.3201121642946021E-4</v>
      </c>
    </row>
    <row r="989" spans="1:13" hidden="1" x14ac:dyDescent="0.35">
      <c r="A989" t="s">
        <v>1583</v>
      </c>
      <c r="B989" s="6" t="s">
        <v>4</v>
      </c>
      <c r="C989" s="6" t="s">
        <v>1126</v>
      </c>
      <c r="D989" s="7">
        <v>97882</v>
      </c>
      <c r="E989">
        <f t="shared" si="107"/>
        <v>17</v>
      </c>
      <c r="F989">
        <f t="shared" si="108"/>
        <v>9</v>
      </c>
      <c r="G989" t="s">
        <v>1536</v>
      </c>
      <c r="H989" t="str">
        <f t="shared" si="109"/>
        <v>Kultur, medier, trossamfund och fritid</v>
      </c>
      <c r="I989" t="str">
        <f t="shared" si="110"/>
        <v>9 Trossamfund</v>
      </c>
      <c r="K989" t="str">
        <f t="shared" si="111"/>
        <v>Trossamfund</v>
      </c>
      <c r="L989">
        <f t="shared" si="113"/>
        <v>9.2793782829822629</v>
      </c>
      <c r="M989">
        <f t="shared" si="112"/>
        <v>0.7732815235818552</v>
      </c>
    </row>
    <row r="990" spans="1:13" hidden="1" x14ac:dyDescent="0.35">
      <c r="A990" t="s">
        <v>1583</v>
      </c>
      <c r="B990" s="8" t="s">
        <v>4</v>
      </c>
      <c r="C990" s="8" t="s">
        <v>1127</v>
      </c>
      <c r="D990" s="9">
        <v>16782</v>
      </c>
      <c r="E990">
        <f t="shared" si="107"/>
        <v>17</v>
      </c>
      <c r="F990">
        <f t="shared" si="108"/>
        <v>1</v>
      </c>
      <c r="H990" t="str">
        <f t="shared" si="109"/>
        <v>Kultur, medier, trossamfund och fritid</v>
      </c>
      <c r="I990" t="str">
        <f t="shared" si="110"/>
        <v>9 Trossamfund</v>
      </c>
      <c r="K990" t="str">
        <f t="shared" si="111"/>
        <v>Myndigheten för stöd till trossamfund</v>
      </c>
      <c r="L990">
        <f t="shared" si="113"/>
        <v>1.59096183511788</v>
      </c>
      <c r="M990">
        <f t="shared" si="112"/>
        <v>0.13258015292649</v>
      </c>
    </row>
    <row r="991" spans="1:13" hidden="1" x14ac:dyDescent="0.35">
      <c r="A991" t="s">
        <v>1583</v>
      </c>
      <c r="B991" s="8" t="s">
        <v>4</v>
      </c>
      <c r="C991" s="8" t="s">
        <v>1128</v>
      </c>
      <c r="D991" s="9">
        <v>81100</v>
      </c>
      <c r="E991">
        <f t="shared" si="107"/>
        <v>17</v>
      </c>
      <c r="F991">
        <f t="shared" si="108"/>
        <v>2</v>
      </c>
      <c r="H991" t="str">
        <f t="shared" si="109"/>
        <v>Kultur, medier, trossamfund och fritid</v>
      </c>
      <c r="I991" t="str">
        <f t="shared" si="110"/>
        <v>9 Trossamfund</v>
      </c>
      <c r="K991" t="str">
        <f t="shared" si="111"/>
        <v>Stöd till trossamfund</v>
      </c>
      <c r="L991">
        <f t="shared" si="113"/>
        <v>7.6884164478643831</v>
      </c>
      <c r="M991">
        <f t="shared" si="112"/>
        <v>0.64070137065536525</v>
      </c>
    </row>
    <row r="992" spans="1:13" hidden="1" x14ac:dyDescent="0.35">
      <c r="A992" t="s">
        <v>1583</v>
      </c>
      <c r="B992" s="6" t="s">
        <v>4</v>
      </c>
      <c r="C992" s="6" t="s">
        <v>1129</v>
      </c>
      <c r="D992" s="7">
        <v>554444</v>
      </c>
      <c r="E992">
        <f t="shared" si="107"/>
        <v>17</v>
      </c>
      <c r="F992">
        <f t="shared" si="108"/>
        <v>10</v>
      </c>
      <c r="G992" t="s">
        <v>1536</v>
      </c>
      <c r="H992" t="str">
        <f t="shared" si="109"/>
        <v>Kultur, medier, trossamfund och fritid</v>
      </c>
      <c r="I992" t="str">
        <f t="shared" si="110"/>
        <v>10 Film</v>
      </c>
      <c r="K992" t="str">
        <f t="shared" si="111"/>
        <v>Film</v>
      </c>
      <c r="L992">
        <f t="shared" si="113"/>
        <v>52.562224032302339</v>
      </c>
      <c r="M992">
        <f t="shared" si="112"/>
        <v>4.3801853360251952</v>
      </c>
    </row>
    <row r="993" spans="1:13" hidden="1" x14ac:dyDescent="0.35">
      <c r="A993" t="s">
        <v>1583</v>
      </c>
      <c r="B993" s="8" t="s">
        <v>4</v>
      </c>
      <c r="C993" s="8" t="s">
        <v>1130</v>
      </c>
      <c r="D993" s="9">
        <v>554444</v>
      </c>
      <c r="E993">
        <f t="shared" si="107"/>
        <v>17</v>
      </c>
      <c r="F993">
        <f t="shared" si="108"/>
        <v>1</v>
      </c>
      <c r="H993" t="str">
        <f t="shared" si="109"/>
        <v>Kultur, medier, trossamfund och fritid</v>
      </c>
      <c r="I993" t="str">
        <f t="shared" si="110"/>
        <v>10 Film</v>
      </c>
      <c r="K993" t="str">
        <f t="shared" si="111"/>
        <v>Filmstöd</v>
      </c>
      <c r="L993">
        <f t="shared" si="113"/>
        <v>52.562224032302339</v>
      </c>
      <c r="M993">
        <f t="shared" si="112"/>
        <v>4.3801853360251952</v>
      </c>
    </row>
    <row r="994" spans="1:13" hidden="1" x14ac:dyDescent="0.35">
      <c r="A994" t="s">
        <v>1583</v>
      </c>
      <c r="B994" s="6" t="s">
        <v>4</v>
      </c>
      <c r="C994" s="6" t="s">
        <v>1131</v>
      </c>
      <c r="D994" s="7">
        <v>65154</v>
      </c>
      <c r="E994">
        <f t="shared" si="107"/>
        <v>17</v>
      </c>
      <c r="F994">
        <f t="shared" si="108"/>
        <v>11</v>
      </c>
      <c r="G994" t="s">
        <v>1536</v>
      </c>
      <c r="H994" t="str">
        <f t="shared" si="109"/>
        <v>Kultur, medier, trossamfund och fritid</v>
      </c>
      <c r="I994" t="str">
        <f t="shared" si="110"/>
        <v>11 Medier</v>
      </c>
      <c r="K994" t="str">
        <f t="shared" si="111"/>
        <v>Medier</v>
      </c>
      <c r="L994">
        <f t="shared" si="113"/>
        <v>6.1767088192867572</v>
      </c>
      <c r="M994">
        <f t="shared" si="112"/>
        <v>0.51472573494056306</v>
      </c>
    </row>
    <row r="995" spans="1:13" hidden="1" x14ac:dyDescent="0.35">
      <c r="A995" t="s">
        <v>1583</v>
      </c>
      <c r="B995" s="8" t="s">
        <v>4</v>
      </c>
      <c r="C995" s="8" t="s">
        <v>1132</v>
      </c>
      <c r="D995" s="9">
        <v>9574</v>
      </c>
      <c r="E995">
        <f t="shared" si="107"/>
        <v>17</v>
      </c>
      <c r="F995">
        <f t="shared" si="108"/>
        <v>1</v>
      </c>
      <c r="H995" t="str">
        <f t="shared" si="109"/>
        <v>Kultur, medier, trossamfund och fritid</v>
      </c>
      <c r="I995" t="str">
        <f t="shared" si="110"/>
        <v>11 Medier</v>
      </c>
      <c r="K995" t="str">
        <f t="shared" si="111"/>
        <v>Sändningar av TV Finland</v>
      </c>
      <c r="L995">
        <f t="shared" si="113"/>
        <v>0.90763130791434776</v>
      </c>
      <c r="M995">
        <f t="shared" si="112"/>
        <v>7.5635942326195651E-2</v>
      </c>
    </row>
    <row r="996" spans="1:13" hidden="1" x14ac:dyDescent="0.35">
      <c r="A996" t="s">
        <v>1583</v>
      </c>
      <c r="B996" s="8" t="s">
        <v>4</v>
      </c>
      <c r="C996" s="8" t="s">
        <v>1133</v>
      </c>
      <c r="D996" s="9">
        <v>3491</v>
      </c>
      <c r="E996">
        <f t="shared" si="107"/>
        <v>17</v>
      </c>
      <c r="F996">
        <f t="shared" si="108"/>
        <v>2</v>
      </c>
      <c r="H996" t="str">
        <f t="shared" si="109"/>
        <v>Kultur, medier, trossamfund och fritid</v>
      </c>
      <c r="I996" t="str">
        <f t="shared" si="110"/>
        <v>11 Medier</v>
      </c>
      <c r="K996" t="str">
        <f t="shared" si="111"/>
        <v>Forskning och dokumentation om medieutvecklingen</v>
      </c>
      <c r="L996">
        <f t="shared" si="113"/>
        <v>0.33095267348328683</v>
      </c>
      <c r="M996">
        <f t="shared" si="112"/>
        <v>2.7579389456940568E-2</v>
      </c>
    </row>
    <row r="997" spans="1:13" hidden="1" x14ac:dyDescent="0.35">
      <c r="A997" t="s">
        <v>1583</v>
      </c>
      <c r="B997" s="8" t="s">
        <v>4</v>
      </c>
      <c r="C997" s="8" t="s">
        <v>1134</v>
      </c>
      <c r="D997" s="9">
        <v>633</v>
      </c>
      <c r="E997">
        <f t="shared" si="107"/>
        <v>17</v>
      </c>
      <c r="F997">
        <f t="shared" si="108"/>
        <v>3</v>
      </c>
      <c r="H997" t="str">
        <f t="shared" si="109"/>
        <v>Kultur, medier, trossamfund och fritid</v>
      </c>
      <c r="I997" t="str">
        <f t="shared" si="110"/>
        <v>11 Medier</v>
      </c>
      <c r="K997" t="str">
        <f t="shared" si="111"/>
        <v>Avgift till europeiska audiovisuella observatoriet</v>
      </c>
      <c r="L997">
        <f t="shared" si="113"/>
        <v>6.0009464999977238E-2</v>
      </c>
      <c r="M997">
        <f t="shared" si="112"/>
        <v>5.0007887499981035E-3</v>
      </c>
    </row>
    <row r="998" spans="1:13" hidden="1" x14ac:dyDescent="0.35">
      <c r="A998" t="s">
        <v>1583</v>
      </c>
      <c r="B998" s="8" t="s">
        <v>4</v>
      </c>
      <c r="C998" s="8" t="s">
        <v>1566</v>
      </c>
      <c r="D998" s="9">
        <v>51456</v>
      </c>
      <c r="E998">
        <f t="shared" si="107"/>
        <v>17</v>
      </c>
      <c r="F998">
        <f t="shared" si="108"/>
        <v>4</v>
      </c>
      <c r="H998" t="str">
        <f t="shared" si="109"/>
        <v>Kultur, medier, trossamfund och fritid</v>
      </c>
      <c r="I998" t="str">
        <f t="shared" si="110"/>
        <v>11 Medier</v>
      </c>
      <c r="K998" t="str">
        <f t="shared" si="111"/>
        <v>Stöd till taltidningar</v>
      </c>
      <c r="L998">
        <f t="shared" si="113"/>
        <v>4.8781153728891455</v>
      </c>
      <c r="M998">
        <f t="shared" si="112"/>
        <v>0.40650961440742878</v>
      </c>
    </row>
    <row r="999" spans="1:13" hidden="1" x14ac:dyDescent="0.35">
      <c r="A999" t="s">
        <v>1583</v>
      </c>
      <c r="B999" s="6" t="s">
        <v>4</v>
      </c>
      <c r="C999" s="6" t="s">
        <v>1137</v>
      </c>
      <c r="D999" s="7">
        <v>373414</v>
      </c>
      <c r="E999">
        <f t="shared" si="107"/>
        <v>17</v>
      </c>
      <c r="F999">
        <f t="shared" si="108"/>
        <v>12</v>
      </c>
      <c r="G999" t="s">
        <v>1536</v>
      </c>
      <c r="H999" t="str">
        <f t="shared" si="109"/>
        <v>Kultur, medier, trossamfund och fritid</v>
      </c>
      <c r="I999" t="str">
        <f t="shared" si="110"/>
        <v>12 Ungdomspolitik</v>
      </c>
      <c r="K999" t="str">
        <f t="shared" si="111"/>
        <v>Ungdomspolitik</v>
      </c>
      <c r="L999">
        <f t="shared" si="113"/>
        <v>35.400275455768565</v>
      </c>
      <c r="M999">
        <f t="shared" si="112"/>
        <v>2.9500229546473804</v>
      </c>
    </row>
    <row r="1000" spans="1:13" hidden="1" x14ac:dyDescent="0.35">
      <c r="A1000" t="s">
        <v>1583</v>
      </c>
      <c r="B1000" s="8" t="s">
        <v>4</v>
      </c>
      <c r="C1000" s="8" t="s">
        <v>1138</v>
      </c>
      <c r="D1000" s="9">
        <v>60734</v>
      </c>
      <c r="E1000">
        <f t="shared" si="107"/>
        <v>17</v>
      </c>
      <c r="F1000">
        <f t="shared" si="108"/>
        <v>1</v>
      </c>
      <c r="H1000" t="str">
        <f t="shared" si="109"/>
        <v>Kultur, medier, trossamfund och fritid</v>
      </c>
      <c r="I1000" t="str">
        <f t="shared" si="110"/>
        <v>12 Ungdomspolitik</v>
      </c>
      <c r="K1000" t="str">
        <f t="shared" si="111"/>
        <v>Myndigheten för ungdoms- och civilsamhällesfrågor</v>
      </c>
      <c r="L1000">
        <f t="shared" si="113"/>
        <v>5.7576853827940253</v>
      </c>
      <c r="M1000">
        <f t="shared" si="112"/>
        <v>0.47980711523283542</v>
      </c>
    </row>
    <row r="1001" spans="1:13" hidden="1" x14ac:dyDescent="0.35">
      <c r="A1001" t="s">
        <v>1583</v>
      </c>
      <c r="B1001" s="8" t="s">
        <v>4</v>
      </c>
      <c r="C1001" s="8" t="s">
        <v>1139</v>
      </c>
      <c r="D1001" s="9">
        <v>290680</v>
      </c>
      <c r="E1001">
        <f t="shared" si="107"/>
        <v>17</v>
      </c>
      <c r="F1001">
        <f t="shared" si="108"/>
        <v>2</v>
      </c>
      <c r="H1001" t="str">
        <f t="shared" si="109"/>
        <v>Kultur, medier, trossamfund och fritid</v>
      </c>
      <c r="I1001" t="str">
        <f t="shared" si="110"/>
        <v>12 Ungdomspolitik</v>
      </c>
      <c r="K1001" t="str">
        <f t="shared" si="111"/>
        <v>Bidrag till nationell och internationell ungdomsverksamhet</v>
      </c>
      <c r="L1001">
        <f t="shared" si="113"/>
        <v>27.556953058757323</v>
      </c>
      <c r="M1001">
        <f t="shared" si="112"/>
        <v>2.2964127548964437</v>
      </c>
    </row>
    <row r="1002" spans="1:13" hidden="1" x14ac:dyDescent="0.35">
      <c r="A1002" t="s">
        <v>1583</v>
      </c>
      <c r="B1002" s="8" t="s">
        <v>4</v>
      </c>
      <c r="C1002" s="8" t="s">
        <v>1140</v>
      </c>
      <c r="D1002" s="9">
        <v>22000</v>
      </c>
      <c r="E1002">
        <f t="shared" si="107"/>
        <v>17</v>
      </c>
      <c r="F1002">
        <f t="shared" si="108"/>
        <v>3</v>
      </c>
      <c r="H1002" t="str">
        <f t="shared" si="109"/>
        <v>Kultur, medier, trossamfund och fritid</v>
      </c>
      <c r="I1002" t="str">
        <f t="shared" si="110"/>
        <v>12 Ungdomspolitik</v>
      </c>
      <c r="K1002" t="str">
        <f t="shared" si="111"/>
        <v>Särskilda insatser inom ungdomspolitiken</v>
      </c>
      <c r="L1002">
        <f t="shared" si="113"/>
        <v>2.0856370142172187</v>
      </c>
      <c r="M1002">
        <f t="shared" si="112"/>
        <v>0.17380308451810156</v>
      </c>
    </row>
    <row r="1003" spans="1:13" hidden="1" x14ac:dyDescent="0.35">
      <c r="A1003" t="s">
        <v>1583</v>
      </c>
      <c r="B1003" s="6" t="s">
        <v>4</v>
      </c>
      <c r="C1003" s="6" t="s">
        <v>1141</v>
      </c>
      <c r="D1003" s="7">
        <v>2505518</v>
      </c>
      <c r="E1003">
        <f t="shared" si="107"/>
        <v>17</v>
      </c>
      <c r="F1003">
        <f t="shared" si="108"/>
        <v>13</v>
      </c>
      <c r="G1003" t="s">
        <v>1536</v>
      </c>
      <c r="H1003" t="str">
        <f t="shared" si="109"/>
        <v>Kultur, medier, trossamfund och fritid</v>
      </c>
      <c r="I1003" t="str">
        <f t="shared" si="110"/>
        <v>13 Politik för det civila samhället</v>
      </c>
      <c r="K1003" t="str">
        <f t="shared" si="111"/>
        <v>Politik för det civila samhället</v>
      </c>
      <c r="L1003">
        <f t="shared" si="113"/>
        <v>237.52732184488622</v>
      </c>
      <c r="M1003">
        <f t="shared" si="112"/>
        <v>19.79394348707385</v>
      </c>
    </row>
    <row r="1004" spans="1:13" hidden="1" x14ac:dyDescent="0.35">
      <c r="A1004" t="s">
        <v>1583</v>
      </c>
      <c r="B1004" s="8" t="s">
        <v>4</v>
      </c>
      <c r="C1004" s="8" t="s">
        <v>1142</v>
      </c>
      <c r="D1004" s="9">
        <v>2116811</v>
      </c>
      <c r="E1004">
        <f t="shared" si="107"/>
        <v>17</v>
      </c>
      <c r="F1004">
        <f t="shared" si="108"/>
        <v>1</v>
      </c>
      <c r="H1004" t="str">
        <f t="shared" si="109"/>
        <v>Kultur, medier, trossamfund och fritid</v>
      </c>
      <c r="I1004" t="str">
        <f t="shared" si="110"/>
        <v>13 Politik för det civila samhället</v>
      </c>
      <c r="K1004" t="str">
        <f t="shared" si="111"/>
        <v>Stöd till idrotten</v>
      </c>
      <c r="L1004">
        <f t="shared" si="113"/>
        <v>200.67724425918931</v>
      </c>
      <c r="M1004">
        <f t="shared" si="112"/>
        <v>16.723103688265777</v>
      </c>
    </row>
    <row r="1005" spans="1:13" hidden="1" x14ac:dyDescent="0.35">
      <c r="A1005" t="s">
        <v>1583</v>
      </c>
      <c r="B1005" s="8" t="s">
        <v>4</v>
      </c>
      <c r="C1005" s="8" t="s">
        <v>1143</v>
      </c>
      <c r="D1005" s="9">
        <v>52164</v>
      </c>
      <c r="E1005">
        <f t="shared" si="107"/>
        <v>17</v>
      </c>
      <c r="F1005">
        <f t="shared" si="108"/>
        <v>2</v>
      </c>
      <c r="H1005" t="str">
        <f t="shared" si="109"/>
        <v>Kultur, medier, trossamfund och fritid</v>
      </c>
      <c r="I1005" t="str">
        <f t="shared" si="110"/>
        <v>13 Politik för det civila samhället</v>
      </c>
      <c r="K1005" t="str">
        <f t="shared" si="111"/>
        <v>Bidrag till allmänna samlingslokaler</v>
      </c>
      <c r="L1005">
        <f t="shared" si="113"/>
        <v>4.9452349640739541</v>
      </c>
      <c r="M1005">
        <f t="shared" si="112"/>
        <v>0.41210291367282953</v>
      </c>
    </row>
    <row r="1006" spans="1:13" hidden="1" x14ac:dyDescent="0.35">
      <c r="A1006" t="s">
        <v>1583</v>
      </c>
      <c r="B1006" s="8" t="s">
        <v>4</v>
      </c>
      <c r="C1006" s="8" t="s">
        <v>1144</v>
      </c>
      <c r="D1006" s="9">
        <v>97785</v>
      </c>
      <c r="E1006">
        <f t="shared" si="107"/>
        <v>17</v>
      </c>
      <c r="F1006">
        <f t="shared" si="108"/>
        <v>3</v>
      </c>
      <c r="H1006" t="str">
        <f t="shared" si="109"/>
        <v>Kultur, medier, trossamfund och fritid</v>
      </c>
      <c r="I1006" t="str">
        <f t="shared" si="110"/>
        <v>13 Politik för det civila samhället</v>
      </c>
      <c r="K1006" t="str">
        <f t="shared" si="111"/>
        <v>Stöd till friluftsorganisationer</v>
      </c>
      <c r="L1006">
        <f t="shared" si="113"/>
        <v>9.2701825197832139</v>
      </c>
      <c r="M1006">
        <f t="shared" si="112"/>
        <v>0.77251520998193446</v>
      </c>
    </row>
    <row r="1007" spans="1:13" hidden="1" x14ac:dyDescent="0.35">
      <c r="A1007" t="s">
        <v>1583</v>
      </c>
      <c r="B1007" s="8" t="s">
        <v>4</v>
      </c>
      <c r="C1007" s="8" t="s">
        <v>1145</v>
      </c>
      <c r="D1007" s="9">
        <v>15000</v>
      </c>
      <c r="E1007">
        <f t="shared" si="107"/>
        <v>17</v>
      </c>
      <c r="F1007">
        <f t="shared" si="108"/>
        <v>4</v>
      </c>
      <c r="H1007" t="str">
        <f t="shared" si="109"/>
        <v>Kultur, medier, trossamfund och fritid</v>
      </c>
      <c r="I1007" t="str">
        <f t="shared" si="110"/>
        <v>13 Politik för det civila samhället</v>
      </c>
      <c r="K1007" t="str">
        <f t="shared" si="111"/>
        <v>Bidrag till riksdagspartiers kvinnoorganisationer</v>
      </c>
      <c r="L1007">
        <f t="shared" si="113"/>
        <v>1.4220252369662854</v>
      </c>
      <c r="M1007">
        <f t="shared" si="112"/>
        <v>0.11850210308052378</v>
      </c>
    </row>
    <row r="1008" spans="1:13" hidden="1" x14ac:dyDescent="0.35">
      <c r="A1008" t="s">
        <v>1583</v>
      </c>
      <c r="B1008" s="8" t="s">
        <v>4</v>
      </c>
      <c r="C1008" s="8" t="s">
        <v>1146</v>
      </c>
      <c r="D1008" s="9">
        <v>223758</v>
      </c>
      <c r="E1008">
        <f t="shared" si="107"/>
        <v>17</v>
      </c>
      <c r="F1008">
        <f t="shared" si="108"/>
        <v>5</v>
      </c>
      <c r="H1008" t="str">
        <f t="shared" si="109"/>
        <v>Kultur, medier, trossamfund och fritid</v>
      </c>
      <c r="I1008" t="str">
        <f t="shared" si="110"/>
        <v>13 Politik för det civila samhället</v>
      </c>
      <c r="K1008" t="str">
        <f t="shared" si="111"/>
        <v>Insatser för den ideella sektorn</v>
      </c>
      <c r="L1008">
        <f t="shared" si="113"/>
        <v>21.212634864873472</v>
      </c>
      <c r="M1008">
        <f t="shared" si="112"/>
        <v>1.7677195720727894</v>
      </c>
    </row>
    <row r="1009" spans="1:13" hidden="1" x14ac:dyDescent="0.35">
      <c r="A1009" t="s">
        <v>1583</v>
      </c>
      <c r="B1009" s="6" t="s">
        <v>4</v>
      </c>
      <c r="C1009" s="6" t="s">
        <v>1147</v>
      </c>
      <c r="D1009" s="7">
        <v>4445272</v>
      </c>
      <c r="E1009">
        <f t="shared" si="107"/>
        <v>17</v>
      </c>
      <c r="F1009">
        <f t="shared" si="108"/>
        <v>14</v>
      </c>
      <c r="G1009" t="s">
        <v>1536</v>
      </c>
      <c r="H1009" t="str">
        <f t="shared" si="109"/>
        <v>Kultur, medier, trossamfund och fritid</v>
      </c>
      <c r="I1009" t="str">
        <f t="shared" si="110"/>
        <v>14 Folkbildning</v>
      </c>
      <c r="K1009" t="str">
        <f t="shared" si="111"/>
        <v>Folkbildning</v>
      </c>
      <c r="L1009">
        <f t="shared" si="113"/>
        <v>421.41926461197289</v>
      </c>
      <c r="M1009">
        <f t="shared" si="112"/>
        <v>35.118272050997739</v>
      </c>
    </row>
    <row r="1010" spans="1:13" hidden="1" x14ac:dyDescent="0.35">
      <c r="A1010" t="s">
        <v>1583</v>
      </c>
      <c r="B1010" s="8" t="s">
        <v>4</v>
      </c>
      <c r="C1010" s="8" t="s">
        <v>1567</v>
      </c>
      <c r="D1010" s="9">
        <v>1741023</v>
      </c>
      <c r="E1010">
        <f t="shared" si="107"/>
        <v>17</v>
      </c>
      <c r="F1010">
        <f t="shared" si="108"/>
        <v>1</v>
      </c>
      <c r="H1010" t="str">
        <f t="shared" si="109"/>
        <v>Kultur, medier, trossamfund och fritid</v>
      </c>
      <c r="I1010" t="str">
        <f t="shared" si="110"/>
        <v>14 Folkbildning</v>
      </c>
      <c r="K1010" t="str">
        <f t="shared" si="111"/>
        <v>Statsbidrag till studieförbund</v>
      </c>
      <c r="L1010">
        <f t="shared" si="113"/>
        <v>165.0519096092502</v>
      </c>
      <c r="M1010">
        <f t="shared" si="112"/>
        <v>13.75432580077085</v>
      </c>
    </row>
    <row r="1011" spans="1:13" hidden="1" x14ac:dyDescent="0.35">
      <c r="A1011" t="s">
        <v>1583</v>
      </c>
      <c r="B1011" s="8" t="s">
        <v>4</v>
      </c>
      <c r="C1011" s="8" t="s">
        <v>1568</v>
      </c>
      <c r="D1011" s="9">
        <v>2446760</v>
      </c>
      <c r="E1011">
        <f t="shared" si="107"/>
        <v>17</v>
      </c>
      <c r="F1011">
        <f t="shared" si="108"/>
        <v>2</v>
      </c>
      <c r="H1011" t="str">
        <f t="shared" si="109"/>
        <v>Kultur, medier, trossamfund och fritid</v>
      </c>
      <c r="I1011" t="str">
        <f t="shared" si="110"/>
        <v>14 Folkbildning</v>
      </c>
      <c r="K1011" t="str">
        <f t="shared" si="111"/>
        <v>Statsbidrag till folkhögskolor</v>
      </c>
      <c r="L1011">
        <f t="shared" si="113"/>
        <v>231.95696458664187</v>
      </c>
      <c r="M1011">
        <f t="shared" si="112"/>
        <v>19.329747048886823</v>
      </c>
    </row>
    <row r="1012" spans="1:13" hidden="1" x14ac:dyDescent="0.35">
      <c r="A1012" t="s">
        <v>1583</v>
      </c>
      <c r="B1012" s="8" t="s">
        <v>4</v>
      </c>
      <c r="C1012" s="8" t="s">
        <v>1569</v>
      </c>
      <c r="D1012" s="9">
        <v>55331</v>
      </c>
      <c r="E1012">
        <f t="shared" si="107"/>
        <v>17</v>
      </c>
      <c r="F1012">
        <f t="shared" si="108"/>
        <v>3</v>
      </c>
      <c r="H1012" t="str">
        <f t="shared" si="109"/>
        <v>Kultur, medier, trossamfund och fritid</v>
      </c>
      <c r="I1012" t="str">
        <f t="shared" si="110"/>
        <v>14 Folkbildning</v>
      </c>
      <c r="K1012" t="str">
        <f t="shared" si="111"/>
        <v>Bidrag till tolkutbildning</v>
      </c>
      <c r="L1012">
        <f t="shared" si="113"/>
        <v>5.2454718924387693</v>
      </c>
      <c r="M1012">
        <f t="shared" si="112"/>
        <v>0.43712265770323078</v>
      </c>
    </row>
    <row r="1013" spans="1:13" hidden="1" x14ac:dyDescent="0.35">
      <c r="A1013" t="s">
        <v>1583</v>
      </c>
      <c r="B1013" s="8" t="s">
        <v>4</v>
      </c>
      <c r="C1013" s="8" t="s">
        <v>1151</v>
      </c>
      <c r="D1013" s="9">
        <v>202158</v>
      </c>
      <c r="E1013">
        <f t="shared" si="107"/>
        <v>17</v>
      </c>
      <c r="F1013">
        <f t="shared" si="108"/>
        <v>4</v>
      </c>
      <c r="H1013" t="str">
        <f t="shared" si="109"/>
        <v>Kultur, medier, trossamfund och fritid</v>
      </c>
      <c r="I1013" t="str">
        <f t="shared" si="110"/>
        <v>14 Folkbildning</v>
      </c>
      <c r="K1013" t="str">
        <f t="shared" si="111"/>
        <v>Särskilt utbildningsstöd</v>
      </c>
      <c r="L1013">
        <f t="shared" si="113"/>
        <v>19.164918523642022</v>
      </c>
      <c r="M1013">
        <f t="shared" si="112"/>
        <v>1.5970765436368353</v>
      </c>
    </row>
    <row r="1014" spans="1:13" hidden="1" x14ac:dyDescent="0.35">
      <c r="A1014" t="s">
        <v>1583</v>
      </c>
      <c r="B1014" s="6" t="s">
        <v>4</v>
      </c>
      <c r="C1014" s="6" t="s">
        <v>1152</v>
      </c>
      <c r="D1014" s="7">
        <v>90410</v>
      </c>
      <c r="E1014">
        <f t="shared" si="107"/>
        <v>17</v>
      </c>
      <c r="F1014">
        <f t="shared" si="108"/>
        <v>15</v>
      </c>
      <c r="G1014" t="s">
        <v>1536</v>
      </c>
      <c r="H1014" t="str">
        <f t="shared" si="109"/>
        <v>Kultur, medier, trossamfund och fritid</v>
      </c>
      <c r="I1014" t="str">
        <f t="shared" si="110"/>
        <v>15 Tillsyn över spelmarknaden</v>
      </c>
      <c r="K1014" t="str">
        <f t="shared" si="111"/>
        <v>Tillsyn över spelmarknaden</v>
      </c>
      <c r="L1014">
        <f t="shared" si="113"/>
        <v>8.5710201116081244</v>
      </c>
      <c r="M1014">
        <f t="shared" si="112"/>
        <v>0.71425167596734374</v>
      </c>
    </row>
    <row r="1015" spans="1:13" hidden="1" x14ac:dyDescent="0.35">
      <c r="A1015" t="s">
        <v>1583</v>
      </c>
      <c r="B1015" s="8" t="s">
        <v>4</v>
      </c>
      <c r="C1015" s="8" t="s">
        <v>1153</v>
      </c>
      <c r="D1015" s="9">
        <v>90410</v>
      </c>
      <c r="E1015">
        <f t="shared" si="107"/>
        <v>17</v>
      </c>
      <c r="F1015">
        <f t="shared" si="108"/>
        <v>1</v>
      </c>
      <c r="H1015" t="str">
        <f t="shared" si="109"/>
        <v>Kultur, medier, trossamfund och fritid</v>
      </c>
      <c r="I1015" t="str">
        <f t="shared" si="110"/>
        <v>15 Tillsyn över spelmarknaden</v>
      </c>
      <c r="K1015" t="str">
        <f t="shared" si="111"/>
        <v>Spelinspektionen</v>
      </c>
      <c r="L1015">
        <f t="shared" si="113"/>
        <v>8.5710201116081244</v>
      </c>
      <c r="M1015">
        <f t="shared" si="112"/>
        <v>0.71425167596734374</v>
      </c>
    </row>
    <row r="1016" spans="1:13" hidden="1" x14ac:dyDescent="0.35">
      <c r="A1016" t="s">
        <v>1583</v>
      </c>
      <c r="B1016" s="6">
        <v>18</v>
      </c>
      <c r="C1016" s="6" t="s">
        <v>109</v>
      </c>
      <c r="D1016" s="7">
        <v>6081906</v>
      </c>
      <c r="E1016">
        <f t="shared" si="107"/>
        <v>18</v>
      </c>
      <c r="F1016" t="str">
        <f t="shared" si="108"/>
        <v/>
      </c>
      <c r="G1016" t="s">
        <v>1536</v>
      </c>
      <c r="H1016" t="str">
        <f t="shared" si="109"/>
        <v>Samhällsplanering, bostadsförsörjning och byggande samt konsumentpolitik</v>
      </c>
      <c r="I1016" t="str">
        <f t="shared" si="110"/>
        <v/>
      </c>
      <c r="K1016" t="str">
        <f t="shared" si="111"/>
        <v>bostadsförsörjning och byggande samt konsumentpolitik</v>
      </c>
      <c r="L1016">
        <f t="shared" si="113"/>
        <v>576.57492139044484</v>
      </c>
      <c r="M1016">
        <f t="shared" si="112"/>
        <v>48.047910115870401</v>
      </c>
    </row>
    <row r="1017" spans="1:13" hidden="1" x14ac:dyDescent="0.35">
      <c r="A1017" t="s">
        <v>1583</v>
      </c>
      <c r="B1017" s="6" t="s">
        <v>4</v>
      </c>
      <c r="C1017" s="6" t="s">
        <v>1154</v>
      </c>
      <c r="D1017" s="7">
        <v>5799889</v>
      </c>
      <c r="E1017">
        <f t="shared" si="107"/>
        <v>18</v>
      </c>
      <c r="F1017">
        <f t="shared" si="108"/>
        <v>1</v>
      </c>
      <c r="G1017" t="s">
        <v>1536</v>
      </c>
      <c r="H1017" t="str">
        <f t="shared" si="109"/>
        <v>Samhällsplanering, bostadsförsörjning och byggande samt konsumentpolitik</v>
      </c>
      <c r="I1017" t="str">
        <f t="shared" si="110"/>
        <v>1 Samhällsplanering, bostadsmarknad, byggande och lantmäteriverksamhet</v>
      </c>
      <c r="K1017" t="str">
        <f t="shared" si="111"/>
        <v>Samhällsplanering, bostadsmarknad, byggande och lantmäteriverksamhet</v>
      </c>
      <c r="L1017">
        <f t="shared" si="113"/>
        <v>549.83923530687673</v>
      </c>
      <c r="M1017">
        <f t="shared" si="112"/>
        <v>45.819936275573063</v>
      </c>
    </row>
    <row r="1018" spans="1:13" hidden="1" x14ac:dyDescent="0.35">
      <c r="A1018" t="s">
        <v>1583</v>
      </c>
      <c r="B1018" s="8" t="s">
        <v>4</v>
      </c>
      <c r="C1018" s="8" t="s">
        <v>1155</v>
      </c>
      <c r="D1018" s="9">
        <v>85600</v>
      </c>
      <c r="E1018">
        <f t="shared" si="107"/>
        <v>18</v>
      </c>
      <c r="F1018">
        <f t="shared" si="108"/>
        <v>1</v>
      </c>
      <c r="H1018" t="str">
        <f t="shared" si="109"/>
        <v>Samhällsplanering, bostadsförsörjning och byggande samt konsumentpolitik</v>
      </c>
      <c r="I1018" t="str">
        <f t="shared" si="110"/>
        <v>1 Samhällsplanering, bostadsmarknad, byggande och lantmäteriverksamhet</v>
      </c>
      <c r="K1018" t="str">
        <f t="shared" si="111"/>
        <v>Bostadspolitisk utveckling</v>
      </c>
      <c r="L1018">
        <f t="shared" si="113"/>
        <v>8.1150240189542675</v>
      </c>
      <c r="M1018">
        <f t="shared" si="112"/>
        <v>0.67625200157952225</v>
      </c>
    </row>
    <row r="1019" spans="1:13" hidden="1" x14ac:dyDescent="0.35">
      <c r="A1019" t="s">
        <v>1583</v>
      </c>
      <c r="B1019" s="8" t="s">
        <v>4</v>
      </c>
      <c r="C1019" s="8" t="s">
        <v>1156</v>
      </c>
      <c r="D1019" s="9">
        <v>12500</v>
      </c>
      <c r="E1019">
        <f t="shared" si="107"/>
        <v>18</v>
      </c>
      <c r="F1019">
        <f t="shared" si="108"/>
        <v>2</v>
      </c>
      <c r="H1019" t="str">
        <f t="shared" si="109"/>
        <v>Samhällsplanering, bostadsförsörjning och byggande samt konsumentpolitik</v>
      </c>
      <c r="I1019" t="str">
        <f t="shared" si="110"/>
        <v>1 Samhällsplanering, bostadsmarknad, byggande och lantmäteriverksamhet</v>
      </c>
      <c r="K1019" t="str">
        <f t="shared" si="111"/>
        <v>Omstrukturering av kommunala bostadsföretag</v>
      </c>
      <c r="L1019">
        <f t="shared" si="113"/>
        <v>1.1850210308052378</v>
      </c>
      <c r="M1019">
        <f t="shared" si="112"/>
        <v>9.8751752567103154E-2</v>
      </c>
    </row>
    <row r="1020" spans="1:13" hidden="1" x14ac:dyDescent="0.35">
      <c r="A1020" t="s">
        <v>1583</v>
      </c>
      <c r="B1020" s="8" t="s">
        <v>4</v>
      </c>
      <c r="C1020" s="8" t="s">
        <v>1157</v>
      </c>
      <c r="D1020" s="9">
        <v>43000</v>
      </c>
      <c r="E1020">
        <f t="shared" si="107"/>
        <v>18</v>
      </c>
      <c r="F1020">
        <f t="shared" si="108"/>
        <v>3</v>
      </c>
      <c r="H1020" t="str">
        <f t="shared" si="109"/>
        <v>Samhällsplanering, bostadsförsörjning och byggande samt konsumentpolitik</v>
      </c>
      <c r="I1020" t="str">
        <f t="shared" si="110"/>
        <v>1 Samhällsplanering, bostadsmarknad, byggande och lantmäteriverksamhet</v>
      </c>
      <c r="K1020" t="str">
        <f t="shared" si="111"/>
        <v>Stöd för att underlätta för enskilda att ordna bostad</v>
      </c>
      <c r="L1020">
        <f t="shared" si="113"/>
        <v>4.0764723459700178</v>
      </c>
      <c r="M1020">
        <f t="shared" si="112"/>
        <v>0.33970602883083484</v>
      </c>
    </row>
    <row r="1021" spans="1:13" hidden="1" x14ac:dyDescent="0.35">
      <c r="A1021" t="s">
        <v>1583</v>
      </c>
      <c r="B1021" s="8" t="s">
        <v>4</v>
      </c>
      <c r="C1021" s="8" t="s">
        <v>1158</v>
      </c>
      <c r="D1021" s="9">
        <v>294056</v>
      </c>
      <c r="E1021">
        <f t="shared" si="107"/>
        <v>18</v>
      </c>
      <c r="F1021">
        <f t="shared" si="108"/>
        <v>4</v>
      </c>
      <c r="H1021" t="str">
        <f t="shared" si="109"/>
        <v>Samhällsplanering, bostadsförsörjning och byggande samt konsumentpolitik</v>
      </c>
      <c r="I1021" t="str">
        <f t="shared" si="110"/>
        <v>1 Samhällsplanering, bostadsmarknad, byggande och lantmäteriverksamhet</v>
      </c>
      <c r="K1021" t="str">
        <f t="shared" si="111"/>
        <v>Boverket</v>
      </c>
      <c r="L1021">
        <f t="shared" si="113"/>
        <v>27.877003538757201</v>
      </c>
      <c r="M1021">
        <f t="shared" si="112"/>
        <v>2.3230836282297669</v>
      </c>
    </row>
    <row r="1022" spans="1:13" hidden="1" x14ac:dyDescent="0.35">
      <c r="A1022" t="s">
        <v>1583</v>
      </c>
      <c r="B1022" s="8" t="s">
        <v>4</v>
      </c>
      <c r="C1022" s="8" t="s">
        <v>1159</v>
      </c>
      <c r="D1022" s="9">
        <v>55879</v>
      </c>
      <c r="E1022">
        <f t="shared" si="107"/>
        <v>18</v>
      </c>
      <c r="F1022">
        <f t="shared" si="108"/>
        <v>5</v>
      </c>
      <c r="H1022" t="str">
        <f t="shared" si="109"/>
        <v>Samhällsplanering, bostadsförsörjning och byggande samt konsumentpolitik</v>
      </c>
      <c r="I1022" t="str">
        <f t="shared" si="110"/>
        <v>1 Samhällsplanering, bostadsmarknad, byggande och lantmäteriverksamhet</v>
      </c>
      <c r="K1022" t="str">
        <f t="shared" si="111"/>
        <v>Statens geotekniska institut</v>
      </c>
      <c r="L1022">
        <f t="shared" si="113"/>
        <v>5.2974232144292701</v>
      </c>
      <c r="M1022">
        <f t="shared" si="112"/>
        <v>0.44145193453577253</v>
      </c>
    </row>
    <row r="1023" spans="1:13" hidden="1" x14ac:dyDescent="0.35">
      <c r="A1023" t="s">
        <v>1583</v>
      </c>
      <c r="B1023" s="8" t="s">
        <v>4</v>
      </c>
      <c r="C1023" s="8" t="s">
        <v>1160</v>
      </c>
      <c r="D1023" s="9">
        <v>758854</v>
      </c>
      <c r="E1023">
        <f t="shared" si="107"/>
        <v>18</v>
      </c>
      <c r="F1023">
        <f t="shared" si="108"/>
        <v>6</v>
      </c>
      <c r="H1023" t="str">
        <f t="shared" si="109"/>
        <v>Samhällsplanering, bostadsförsörjning och byggande samt konsumentpolitik</v>
      </c>
      <c r="I1023" t="str">
        <f t="shared" si="110"/>
        <v>1 Samhällsplanering, bostadsmarknad, byggande och lantmäteriverksamhet</v>
      </c>
      <c r="K1023" t="str">
        <f t="shared" si="111"/>
        <v>Lantmäteriet</v>
      </c>
      <c r="L1023">
        <f t="shared" si="113"/>
        <v>71.940635944854236</v>
      </c>
      <c r="M1023">
        <f t="shared" si="112"/>
        <v>5.99505299540452</v>
      </c>
    </row>
    <row r="1024" spans="1:13" hidden="1" x14ac:dyDescent="0.35">
      <c r="A1024" t="s">
        <v>1583</v>
      </c>
      <c r="B1024" s="8" t="s">
        <v>4</v>
      </c>
      <c r="C1024" s="8" t="s">
        <v>1161</v>
      </c>
      <c r="D1024" s="9">
        <v>840000</v>
      </c>
      <c r="E1024">
        <f t="shared" si="107"/>
        <v>18</v>
      </c>
      <c r="F1024">
        <f t="shared" si="108"/>
        <v>7</v>
      </c>
      <c r="H1024" t="str">
        <f t="shared" si="109"/>
        <v>Samhällsplanering, bostadsförsörjning och byggande samt konsumentpolitik</v>
      </c>
      <c r="I1024" t="str">
        <f t="shared" si="110"/>
        <v>1 Samhällsplanering, bostadsmarknad, byggande och lantmäteriverksamhet</v>
      </c>
      <c r="K1024" t="str">
        <f t="shared" si="111"/>
        <v>Energieffektivisering av flerbostadshus</v>
      </c>
      <c r="L1024">
        <f t="shared" si="113"/>
        <v>79.633413270111973</v>
      </c>
      <c r="M1024">
        <f t="shared" si="112"/>
        <v>6.6361177725093308</v>
      </c>
    </row>
    <row r="1025" spans="1:13" hidden="1" x14ac:dyDescent="0.35">
      <c r="A1025" t="s">
        <v>1583</v>
      </c>
      <c r="B1025" s="8" t="s">
        <v>4</v>
      </c>
      <c r="C1025" s="8" t="s">
        <v>1162</v>
      </c>
      <c r="D1025" s="9">
        <v>3710000</v>
      </c>
      <c r="E1025">
        <f t="shared" si="107"/>
        <v>18</v>
      </c>
      <c r="F1025">
        <f t="shared" si="108"/>
        <v>8</v>
      </c>
      <c r="H1025" t="str">
        <f t="shared" si="109"/>
        <v>Samhällsplanering, bostadsförsörjning och byggande samt konsumentpolitik</v>
      </c>
      <c r="I1025" t="str">
        <f t="shared" si="110"/>
        <v>1 Samhällsplanering, bostadsmarknad, byggande och lantmäteriverksamhet</v>
      </c>
      <c r="K1025" t="str">
        <f t="shared" si="111"/>
        <v>Investeringsstöd för anordnande av hyresbostäder och bostäder för studerande</v>
      </c>
      <c r="L1025">
        <f t="shared" si="113"/>
        <v>351.71424194299459</v>
      </c>
      <c r="M1025">
        <f t="shared" si="112"/>
        <v>29.309520161916215</v>
      </c>
    </row>
    <row r="1026" spans="1:13" hidden="1" x14ac:dyDescent="0.35">
      <c r="A1026" t="s">
        <v>1583</v>
      </c>
      <c r="B1026" s="6" t="s">
        <v>4</v>
      </c>
      <c r="C1026" s="6" t="s">
        <v>1163</v>
      </c>
      <c r="D1026" s="7">
        <v>282017</v>
      </c>
      <c r="E1026">
        <f t="shared" si="107"/>
        <v>18</v>
      </c>
      <c r="F1026">
        <f t="shared" si="108"/>
        <v>2</v>
      </c>
      <c r="G1026" t="s">
        <v>1536</v>
      </c>
      <c r="H1026" t="str">
        <f t="shared" si="109"/>
        <v>Samhällsplanering, bostadsförsörjning och byggande samt konsumentpolitik</v>
      </c>
      <c r="I1026" t="str">
        <f t="shared" si="110"/>
        <v>2 Konsumentpolitik</v>
      </c>
      <c r="K1026" t="str">
        <f t="shared" si="111"/>
        <v>Konsumentpolitik</v>
      </c>
      <c r="L1026">
        <f t="shared" si="113"/>
        <v>26.735686083568059</v>
      </c>
      <c r="M1026">
        <f t="shared" si="112"/>
        <v>2.2279738402973384</v>
      </c>
    </row>
    <row r="1027" spans="1:13" hidden="1" x14ac:dyDescent="0.35">
      <c r="A1027" t="s">
        <v>1583</v>
      </c>
      <c r="B1027" s="8" t="s">
        <v>4</v>
      </c>
      <c r="C1027" s="8" t="s">
        <v>1164</v>
      </c>
      <c r="D1027" s="9">
        <v>178972</v>
      </c>
      <c r="E1027">
        <f t="shared" si="107"/>
        <v>18</v>
      </c>
      <c r="F1027">
        <f t="shared" si="108"/>
        <v>1</v>
      </c>
      <c r="H1027" t="str">
        <f t="shared" si="109"/>
        <v>Samhällsplanering, bostadsförsörjning och byggande samt konsumentpolitik</v>
      </c>
      <c r="I1027" t="str">
        <f t="shared" si="110"/>
        <v>2 Konsumentpolitik</v>
      </c>
      <c r="K1027" t="str">
        <f t="shared" si="111"/>
        <v>Konsumentverket</v>
      </c>
      <c r="L1027">
        <f t="shared" si="113"/>
        <v>16.966846714022001</v>
      </c>
      <c r="M1027">
        <f t="shared" si="112"/>
        <v>1.4139038928351668</v>
      </c>
    </row>
    <row r="1028" spans="1:13" hidden="1" x14ac:dyDescent="0.35">
      <c r="A1028" t="s">
        <v>1583</v>
      </c>
      <c r="B1028" s="8" t="s">
        <v>4</v>
      </c>
      <c r="C1028" s="8" t="s">
        <v>1165</v>
      </c>
      <c r="D1028" s="9">
        <v>60511</v>
      </c>
      <c r="E1028">
        <f t="shared" si="107"/>
        <v>18</v>
      </c>
      <c r="F1028">
        <f t="shared" si="108"/>
        <v>2</v>
      </c>
      <c r="H1028" t="str">
        <f t="shared" si="109"/>
        <v>Samhällsplanering, bostadsförsörjning och byggande samt konsumentpolitik</v>
      </c>
      <c r="I1028" t="str">
        <f t="shared" si="110"/>
        <v>2 Konsumentpolitik</v>
      </c>
      <c r="K1028" t="str">
        <f t="shared" si="111"/>
        <v>Allmänna reklamationsnämnden</v>
      </c>
      <c r="L1028">
        <f t="shared" si="113"/>
        <v>5.7365446076044595</v>
      </c>
      <c r="M1028">
        <f t="shared" si="112"/>
        <v>0.47804538396703827</v>
      </c>
    </row>
    <row r="1029" spans="1:13" hidden="1" x14ac:dyDescent="0.35">
      <c r="A1029" t="s">
        <v>1583</v>
      </c>
      <c r="B1029" s="8" t="s">
        <v>4</v>
      </c>
      <c r="C1029" s="8" t="s">
        <v>1166</v>
      </c>
      <c r="D1029" s="9">
        <v>32351</v>
      </c>
      <c r="E1029">
        <f t="shared" si="107"/>
        <v>18</v>
      </c>
      <c r="F1029">
        <f t="shared" si="108"/>
        <v>3</v>
      </c>
      <c r="H1029" t="str">
        <f t="shared" si="109"/>
        <v>Samhällsplanering, bostadsförsörjning och byggande samt konsumentpolitik</v>
      </c>
      <c r="I1029" t="str">
        <f t="shared" si="110"/>
        <v>2 Konsumentpolitik</v>
      </c>
      <c r="K1029" t="str">
        <f t="shared" si="111"/>
        <v>Fastighetsmäklarinspektionen</v>
      </c>
      <c r="L1029">
        <f t="shared" si="113"/>
        <v>3.0669292294064197</v>
      </c>
      <c r="M1029">
        <f t="shared" si="112"/>
        <v>0.25557743578386832</v>
      </c>
    </row>
    <row r="1030" spans="1:13" hidden="1" x14ac:dyDescent="0.35">
      <c r="A1030" t="s">
        <v>1583</v>
      </c>
      <c r="B1030" s="8" t="s">
        <v>4</v>
      </c>
      <c r="C1030" s="8" t="s">
        <v>1167</v>
      </c>
      <c r="D1030" s="9">
        <v>7059</v>
      </c>
      <c r="E1030">
        <f t="shared" si="107"/>
        <v>18</v>
      </c>
      <c r="F1030">
        <f t="shared" si="108"/>
        <v>4</v>
      </c>
      <c r="H1030" t="str">
        <f t="shared" si="109"/>
        <v>Samhällsplanering, bostadsförsörjning och byggande samt konsumentpolitik</v>
      </c>
      <c r="I1030" t="str">
        <f t="shared" si="110"/>
        <v>2 Konsumentpolitik</v>
      </c>
      <c r="K1030" t="str">
        <f t="shared" si="111"/>
        <v>Åtgärder på konsumentområdet</v>
      </c>
      <c r="L1030">
        <f t="shared" si="113"/>
        <v>0.66920507651633387</v>
      </c>
      <c r="M1030">
        <f t="shared" si="112"/>
        <v>5.576708970969449E-2</v>
      </c>
    </row>
    <row r="1031" spans="1:13" hidden="1" x14ac:dyDescent="0.35">
      <c r="A1031" t="s">
        <v>1583</v>
      </c>
      <c r="B1031" s="8" t="s">
        <v>4</v>
      </c>
      <c r="C1031" s="8" t="s">
        <v>1168</v>
      </c>
      <c r="D1031" s="9">
        <v>3124</v>
      </c>
      <c r="E1031">
        <f t="shared" si="107"/>
        <v>18</v>
      </c>
      <c r="F1031">
        <f t="shared" si="108"/>
        <v>5</v>
      </c>
      <c r="H1031" t="str">
        <f t="shared" si="109"/>
        <v>Samhällsplanering, bostadsförsörjning och byggande samt konsumentpolitik</v>
      </c>
      <c r="I1031" t="str">
        <f t="shared" si="110"/>
        <v>2 Konsumentpolitik</v>
      </c>
      <c r="K1031" t="str">
        <f t="shared" si="111"/>
        <v>Bidrag till miljömärkning av produkter</v>
      </c>
      <c r="L1031">
        <f t="shared" si="113"/>
        <v>0.29616045601884505</v>
      </c>
      <c r="M1031">
        <f t="shared" si="112"/>
        <v>2.4680038001570422E-2</v>
      </c>
    </row>
    <row r="1032" spans="1:13" hidden="1" x14ac:dyDescent="0.35">
      <c r="A1032" t="s">
        <v>1583</v>
      </c>
      <c r="B1032" s="6">
        <v>19</v>
      </c>
      <c r="C1032" s="6" t="s">
        <v>1169</v>
      </c>
      <c r="D1032" s="7">
        <v>3922201</v>
      </c>
      <c r="E1032">
        <f t="shared" si="107"/>
        <v>19</v>
      </c>
      <c r="F1032" t="str">
        <f t="shared" si="108"/>
        <v/>
      </c>
      <c r="G1032" t="s">
        <v>1536</v>
      </c>
      <c r="H1032" t="str">
        <f t="shared" si="109"/>
        <v>Regional utveckling</v>
      </c>
      <c r="I1032" t="str">
        <f t="shared" si="110"/>
        <v/>
      </c>
      <c r="K1032" t="str">
        <f t="shared" si="111"/>
        <v>utveckling</v>
      </c>
      <c r="L1032">
        <f t="shared" si="113"/>
        <v>371.83125376362676</v>
      </c>
      <c r="M1032">
        <f t="shared" si="112"/>
        <v>30.985937813635562</v>
      </c>
    </row>
    <row r="1033" spans="1:13" hidden="1" x14ac:dyDescent="0.35">
      <c r="A1033" t="s">
        <v>1583</v>
      </c>
      <c r="B1033" s="8" t="s">
        <v>4</v>
      </c>
      <c r="C1033" s="8" t="s">
        <v>1170</v>
      </c>
      <c r="D1033" s="9">
        <v>2028337</v>
      </c>
      <c r="E1033">
        <f t="shared" si="107"/>
        <v>19</v>
      </c>
      <c r="F1033">
        <f t="shared" si="108"/>
        <v>1</v>
      </c>
      <c r="H1033" t="str">
        <f t="shared" si="109"/>
        <v>Regional utveckling</v>
      </c>
      <c r="I1033" t="str">
        <f t="shared" si="110"/>
        <v>Regional utveckling</v>
      </c>
      <c r="K1033" t="str">
        <f t="shared" si="111"/>
        <v>Regionala utvecklingsåtgärder</v>
      </c>
      <c r="L1033">
        <f t="shared" si="113"/>
        <v>192.28976020483228</v>
      </c>
      <c r="M1033">
        <f t="shared" si="112"/>
        <v>16.024146683736024</v>
      </c>
    </row>
    <row r="1034" spans="1:13" hidden="1" x14ac:dyDescent="0.35">
      <c r="A1034" t="s">
        <v>1583</v>
      </c>
      <c r="B1034" s="8" t="s">
        <v>4</v>
      </c>
      <c r="C1034" s="8" t="s">
        <v>1171</v>
      </c>
      <c r="D1034" s="9">
        <v>479864</v>
      </c>
      <c r="E1034">
        <f t="shared" si="107"/>
        <v>19</v>
      </c>
      <c r="F1034">
        <f t="shared" si="108"/>
        <v>2</v>
      </c>
      <c r="H1034" t="str">
        <f t="shared" si="109"/>
        <v>Regional utveckling</v>
      </c>
      <c r="I1034" t="str">
        <f t="shared" si="110"/>
        <v>Regional utveckling</v>
      </c>
      <c r="K1034" t="str">
        <f t="shared" si="111"/>
        <v>Transportbidrag</v>
      </c>
      <c r="L1034">
        <f t="shared" si="113"/>
        <v>45.491914554105968</v>
      </c>
      <c r="M1034">
        <f t="shared" si="112"/>
        <v>3.7909928795088308</v>
      </c>
    </row>
    <row r="1035" spans="1:13" hidden="1" x14ac:dyDescent="0.35">
      <c r="A1035" t="s">
        <v>1583</v>
      </c>
      <c r="B1035" s="8" t="s">
        <v>4</v>
      </c>
      <c r="C1035" s="8" t="s">
        <v>1504</v>
      </c>
      <c r="D1035" s="9">
        <v>334000</v>
      </c>
      <c r="E1035">
        <f t="shared" ref="E1035:E1098" si="114">IF(B1035="",E1034,B1035)</f>
        <v>19</v>
      </c>
      <c r="F1035">
        <f t="shared" ref="F1035:F1098" si="115">IFERROR(LEFT(C1035,FIND(" ",C1035)-1)*1,"")</f>
        <v>3</v>
      </c>
      <c r="H1035" t="str">
        <f t="shared" ref="H1035:H1098" si="116">IF(B1035="",H1034,C1035)</f>
        <v>Regional utveckling</v>
      </c>
      <c r="I1035" t="str">
        <f t="shared" ref="I1035:I1098" si="117">IF(B1035="",IF(G1035="Sum",C1035,IF(I1034="",H1035,I1034)),"")</f>
        <v>Regional utveckling</v>
      </c>
      <c r="K1035" t="str">
        <f t="shared" ref="K1035:K1098" si="118">IFERROR(RIGHT(C1035,LEN(C1035)-FIND(" ",C1035)),"")</f>
        <v>Europeiska regionala utvecklingsfonden perioden 2014-2020</v>
      </c>
      <c r="L1035">
        <f t="shared" si="113"/>
        <v>31.663761943115954</v>
      </c>
      <c r="M1035">
        <f t="shared" ref="M1035:M1098" si="119">L1035/12</f>
        <v>2.638646828592996</v>
      </c>
    </row>
    <row r="1036" spans="1:13" hidden="1" x14ac:dyDescent="0.35">
      <c r="A1036" t="s">
        <v>1583</v>
      </c>
      <c r="B1036" s="8" t="s">
        <v>4</v>
      </c>
      <c r="C1036" s="8" t="s">
        <v>1505</v>
      </c>
      <c r="D1036" s="9">
        <v>1080000</v>
      </c>
      <c r="E1036">
        <f t="shared" si="114"/>
        <v>19</v>
      </c>
      <c r="F1036">
        <f t="shared" si="115"/>
        <v>4</v>
      </c>
      <c r="H1036" t="str">
        <f t="shared" si="116"/>
        <v>Regional utveckling</v>
      </c>
      <c r="I1036" t="str">
        <f t="shared" si="117"/>
        <v>Regional utveckling</v>
      </c>
      <c r="K1036" t="str">
        <f t="shared" si="118"/>
        <v>Europeiska regionala utvecklingsfonden och Fonden för en rättvis omställning perioden 2021-2027</v>
      </c>
      <c r="L1036">
        <f t="shared" si="113"/>
        <v>102.38581706157254</v>
      </c>
      <c r="M1036">
        <f t="shared" si="119"/>
        <v>8.5321514217977121</v>
      </c>
    </row>
    <row r="1037" spans="1:13" hidden="1" x14ac:dyDescent="0.35">
      <c r="A1037" t="s">
        <v>1583</v>
      </c>
      <c r="B1037" s="6">
        <v>20</v>
      </c>
      <c r="C1037" s="6" t="s">
        <v>1570</v>
      </c>
      <c r="D1037" s="7">
        <v>19307359</v>
      </c>
      <c r="E1037">
        <f t="shared" si="114"/>
        <v>20</v>
      </c>
      <c r="F1037" t="str">
        <f t="shared" si="115"/>
        <v/>
      </c>
      <c r="G1037" t="s">
        <v>1536</v>
      </c>
      <c r="H1037" t="str">
        <f t="shared" si="116"/>
        <v>Klimat, miljö och natur</v>
      </c>
      <c r="I1037" t="str">
        <f t="shared" si="117"/>
        <v/>
      </c>
      <c r="K1037" t="str">
        <f t="shared" si="118"/>
        <v>miljö och natur</v>
      </c>
      <c r="L1037">
        <f t="shared" ref="L1037:L1100" si="120">D1037/IF(A1037=$K$3,$L$3,$L$4)</f>
        <v>1830.3701171445427</v>
      </c>
      <c r="M1037">
        <f t="shared" si="119"/>
        <v>152.53084309537857</v>
      </c>
    </row>
    <row r="1038" spans="1:13" hidden="1" x14ac:dyDescent="0.35">
      <c r="A1038" t="s">
        <v>1583</v>
      </c>
      <c r="B1038" s="6" t="s">
        <v>4</v>
      </c>
      <c r="C1038" s="6" t="s">
        <v>1174</v>
      </c>
      <c r="D1038" s="7">
        <v>18066438</v>
      </c>
      <c r="E1038">
        <f t="shared" si="114"/>
        <v>20</v>
      </c>
      <c r="F1038">
        <f t="shared" si="115"/>
        <v>1</v>
      </c>
      <c r="G1038" t="s">
        <v>1536</v>
      </c>
      <c r="H1038" t="str">
        <f t="shared" si="116"/>
        <v>Klimat, miljö och natur</v>
      </c>
      <c r="I1038" t="str">
        <f t="shared" si="117"/>
        <v>1 Miljöpolitik</v>
      </c>
      <c r="K1038" t="str">
        <f t="shared" si="118"/>
        <v>Miljöpolitik</v>
      </c>
      <c r="L1038">
        <f t="shared" si="120"/>
        <v>1712.7287185391135</v>
      </c>
      <c r="M1038">
        <f t="shared" si="119"/>
        <v>142.72739321159278</v>
      </c>
    </row>
    <row r="1039" spans="1:13" hidden="1" x14ac:dyDescent="0.35">
      <c r="A1039" t="s">
        <v>1583</v>
      </c>
      <c r="B1039" s="8" t="s">
        <v>4</v>
      </c>
      <c r="C1039" s="8" t="s">
        <v>1175</v>
      </c>
      <c r="D1039" s="9">
        <v>635535</v>
      </c>
      <c r="E1039">
        <f t="shared" si="114"/>
        <v>20</v>
      </c>
      <c r="F1039">
        <f t="shared" si="115"/>
        <v>1</v>
      </c>
      <c r="H1039" t="str">
        <f t="shared" si="116"/>
        <v>Klimat, miljö och natur</v>
      </c>
      <c r="I1039" t="str">
        <f t="shared" si="117"/>
        <v>1 Miljöpolitik</v>
      </c>
      <c r="K1039" t="str">
        <f t="shared" si="118"/>
        <v>Naturvårdsverket</v>
      </c>
      <c r="L1039">
        <f t="shared" si="120"/>
        <v>60.249787265024544</v>
      </c>
      <c r="M1039">
        <f t="shared" si="119"/>
        <v>5.0208156054187123</v>
      </c>
    </row>
    <row r="1040" spans="1:13" hidden="1" x14ac:dyDescent="0.35">
      <c r="A1040" t="s">
        <v>1583</v>
      </c>
      <c r="B1040" s="8" t="s">
        <v>4</v>
      </c>
      <c r="C1040" s="8" t="s">
        <v>1176</v>
      </c>
      <c r="D1040" s="9">
        <v>417714</v>
      </c>
      <c r="E1040">
        <f t="shared" si="114"/>
        <v>20</v>
      </c>
      <c r="F1040">
        <f t="shared" si="115"/>
        <v>2</v>
      </c>
      <c r="H1040" t="str">
        <f t="shared" si="116"/>
        <v>Klimat, miljö och natur</v>
      </c>
      <c r="I1040" t="str">
        <f t="shared" si="117"/>
        <v>1 Miljöpolitik</v>
      </c>
      <c r="K1040" t="str">
        <f t="shared" si="118"/>
        <v>Miljöövervakning m.m.</v>
      </c>
      <c r="L1040">
        <f t="shared" si="120"/>
        <v>39.599989988942326</v>
      </c>
      <c r="M1040">
        <f t="shared" si="119"/>
        <v>3.2999991657451937</v>
      </c>
    </row>
    <row r="1041" spans="1:13" hidden="1" x14ac:dyDescent="0.35">
      <c r="A1041" t="s">
        <v>1583</v>
      </c>
      <c r="B1041" s="8" t="s">
        <v>4</v>
      </c>
      <c r="C1041" s="8" t="s">
        <v>1177</v>
      </c>
      <c r="D1041" s="9">
        <v>1212035</v>
      </c>
      <c r="E1041">
        <f t="shared" si="114"/>
        <v>20</v>
      </c>
      <c r="F1041">
        <f t="shared" si="115"/>
        <v>3</v>
      </c>
      <c r="H1041" t="str">
        <f t="shared" si="116"/>
        <v>Klimat, miljö och natur</v>
      </c>
      <c r="I1041" t="str">
        <f t="shared" si="117"/>
        <v>1 Miljöpolitik</v>
      </c>
      <c r="K1041" t="str">
        <f t="shared" si="118"/>
        <v>Åtgärder för värdefull natur</v>
      </c>
      <c r="L1041">
        <f t="shared" si="120"/>
        <v>114.90295720576211</v>
      </c>
      <c r="M1041">
        <f t="shared" si="119"/>
        <v>9.5752464338135095</v>
      </c>
    </row>
    <row r="1042" spans="1:13" hidden="1" x14ac:dyDescent="0.35">
      <c r="A1042" t="s">
        <v>1583</v>
      </c>
      <c r="B1042" s="8" t="s">
        <v>4</v>
      </c>
      <c r="C1042" s="8" t="s">
        <v>1178</v>
      </c>
      <c r="D1042" s="9">
        <v>1064318</v>
      </c>
      <c r="E1042">
        <f t="shared" si="114"/>
        <v>20</v>
      </c>
      <c r="F1042">
        <f t="shared" si="115"/>
        <v>4</v>
      </c>
      <c r="H1042" t="str">
        <f t="shared" si="116"/>
        <v>Klimat, miljö och natur</v>
      </c>
      <c r="I1042" t="str">
        <f t="shared" si="117"/>
        <v>1 Miljöpolitik</v>
      </c>
      <c r="K1042" t="str">
        <f t="shared" si="118"/>
        <v>Sanering och återställning av förorenade områden</v>
      </c>
      <c r="L1042">
        <f t="shared" si="120"/>
        <v>100.89913707716552</v>
      </c>
      <c r="M1042">
        <f t="shared" si="119"/>
        <v>8.4082614230971267</v>
      </c>
    </row>
    <row r="1043" spans="1:13" hidden="1" x14ac:dyDescent="0.35">
      <c r="A1043" t="s">
        <v>1583</v>
      </c>
      <c r="B1043" s="8" t="s">
        <v>4</v>
      </c>
      <c r="C1043" s="8" t="s">
        <v>1179</v>
      </c>
      <c r="D1043" s="9">
        <v>96825</v>
      </c>
      <c r="E1043">
        <f t="shared" si="114"/>
        <v>20</v>
      </c>
      <c r="F1043">
        <f t="shared" si="115"/>
        <v>5</v>
      </c>
      <c r="H1043" t="str">
        <f t="shared" si="116"/>
        <v>Klimat, miljö och natur</v>
      </c>
      <c r="I1043" t="str">
        <f t="shared" si="117"/>
        <v>1 Miljöpolitik</v>
      </c>
      <c r="K1043" t="str">
        <f t="shared" si="118"/>
        <v>Miljöforskning</v>
      </c>
      <c r="L1043">
        <f t="shared" si="120"/>
        <v>9.1791729046173725</v>
      </c>
      <c r="M1043">
        <f t="shared" si="119"/>
        <v>0.764931075384781</v>
      </c>
    </row>
    <row r="1044" spans="1:13" hidden="1" x14ac:dyDescent="0.35">
      <c r="A1044" t="s">
        <v>1583</v>
      </c>
      <c r="B1044" s="8" t="s">
        <v>4</v>
      </c>
      <c r="C1044" s="8" t="s">
        <v>1180</v>
      </c>
      <c r="D1044" s="9">
        <v>324678</v>
      </c>
      <c r="E1044">
        <f t="shared" si="114"/>
        <v>20</v>
      </c>
      <c r="F1044">
        <f t="shared" si="115"/>
        <v>6</v>
      </c>
      <c r="H1044" t="str">
        <f t="shared" si="116"/>
        <v>Klimat, miljö och natur</v>
      </c>
      <c r="I1044" t="str">
        <f t="shared" si="117"/>
        <v>1 Miljöpolitik</v>
      </c>
      <c r="K1044" t="str">
        <f t="shared" si="118"/>
        <v>Kemikalieinspektionen</v>
      </c>
      <c r="L1044">
        <f t="shared" si="120"/>
        <v>30.78002065918264</v>
      </c>
      <c r="M1044">
        <f t="shared" si="119"/>
        <v>2.5650017215985534</v>
      </c>
    </row>
    <row r="1045" spans="1:13" hidden="1" x14ac:dyDescent="0.35">
      <c r="A1045" t="s">
        <v>1583</v>
      </c>
      <c r="B1045" s="8" t="s">
        <v>4</v>
      </c>
      <c r="C1045" s="8" t="s">
        <v>1181</v>
      </c>
      <c r="D1045" s="9">
        <v>314431</v>
      </c>
      <c r="E1045">
        <f t="shared" si="114"/>
        <v>20</v>
      </c>
      <c r="F1045">
        <f t="shared" si="115"/>
        <v>7</v>
      </c>
      <c r="H1045" t="str">
        <f t="shared" si="116"/>
        <v>Klimat, miljö och natur</v>
      </c>
      <c r="I1045" t="str">
        <f t="shared" si="117"/>
        <v>1 Miljöpolitik</v>
      </c>
      <c r="K1045" t="str">
        <f t="shared" si="118"/>
        <v>Avgifter till Internationella organisationer</v>
      </c>
      <c r="L1045">
        <f t="shared" si="120"/>
        <v>29.808587818969738</v>
      </c>
      <c r="M1045">
        <f t="shared" si="119"/>
        <v>2.4840489849141449</v>
      </c>
    </row>
    <row r="1046" spans="1:13" hidden="1" x14ac:dyDescent="0.35">
      <c r="A1046" t="s">
        <v>1583</v>
      </c>
      <c r="B1046" s="8" t="s">
        <v>4</v>
      </c>
      <c r="C1046" s="8" t="s">
        <v>1182</v>
      </c>
      <c r="D1046" s="9">
        <v>1300000</v>
      </c>
      <c r="E1046">
        <f t="shared" si="114"/>
        <v>20</v>
      </c>
      <c r="F1046">
        <f t="shared" si="115"/>
        <v>8</v>
      </c>
      <c r="H1046" t="str">
        <f t="shared" si="116"/>
        <v>Klimat, miljö och natur</v>
      </c>
      <c r="I1046" t="str">
        <f t="shared" si="117"/>
        <v>1 Miljöpolitik</v>
      </c>
      <c r="K1046" t="str">
        <f t="shared" si="118"/>
        <v>Klimatbonus</v>
      </c>
      <c r="L1046">
        <f t="shared" si="120"/>
        <v>123.24218720374473</v>
      </c>
      <c r="M1046">
        <f t="shared" si="119"/>
        <v>10.270182266978727</v>
      </c>
    </row>
    <row r="1047" spans="1:13" hidden="1" x14ac:dyDescent="0.35">
      <c r="A1047" t="s">
        <v>1583</v>
      </c>
      <c r="B1047" s="8" t="s">
        <v>4</v>
      </c>
      <c r="C1047" s="8" t="s">
        <v>1183</v>
      </c>
      <c r="D1047" s="9">
        <v>292107</v>
      </c>
      <c r="E1047">
        <f t="shared" si="114"/>
        <v>20</v>
      </c>
      <c r="F1047">
        <f t="shared" si="115"/>
        <v>9</v>
      </c>
      <c r="H1047" t="str">
        <f t="shared" si="116"/>
        <v>Klimat, miljö och natur</v>
      </c>
      <c r="I1047" t="str">
        <f t="shared" si="117"/>
        <v>1 Miljöpolitik</v>
      </c>
      <c r="K1047" t="str">
        <f t="shared" si="118"/>
        <v>Sveriges meteorologiska och hydrologiska institut</v>
      </c>
      <c r="L1047">
        <f t="shared" si="120"/>
        <v>27.692235059634047</v>
      </c>
      <c r="M1047">
        <f t="shared" si="119"/>
        <v>2.3076862549695041</v>
      </c>
    </row>
    <row r="1048" spans="1:13" hidden="1" x14ac:dyDescent="0.35">
      <c r="A1048" t="s">
        <v>1583</v>
      </c>
      <c r="B1048" s="8" t="s">
        <v>4</v>
      </c>
      <c r="C1048" s="8" t="s">
        <v>1184</v>
      </c>
      <c r="D1048" s="9">
        <v>89500</v>
      </c>
      <c r="E1048">
        <f t="shared" si="114"/>
        <v>20</v>
      </c>
      <c r="F1048">
        <f t="shared" si="115"/>
        <v>10</v>
      </c>
      <c r="H1048" t="str">
        <f t="shared" si="116"/>
        <v>Klimat, miljö och natur</v>
      </c>
      <c r="I1048" t="str">
        <f t="shared" si="117"/>
        <v>1 Miljöpolitik</v>
      </c>
      <c r="K1048" t="str">
        <f t="shared" si="118"/>
        <v>Klimatanpassning</v>
      </c>
      <c r="L1048">
        <f t="shared" si="120"/>
        <v>8.4847505805655032</v>
      </c>
      <c r="M1048">
        <f t="shared" si="119"/>
        <v>0.70706254838045857</v>
      </c>
    </row>
    <row r="1049" spans="1:13" hidden="1" x14ac:dyDescent="0.35">
      <c r="A1049" t="s">
        <v>1583</v>
      </c>
      <c r="B1049" s="8" t="s">
        <v>4</v>
      </c>
      <c r="C1049" s="8" t="s">
        <v>1185</v>
      </c>
      <c r="D1049" s="9">
        <v>1367565</v>
      </c>
      <c r="E1049">
        <f t="shared" si="114"/>
        <v>20</v>
      </c>
      <c r="F1049">
        <f t="shared" si="115"/>
        <v>11</v>
      </c>
      <c r="H1049" t="str">
        <f t="shared" si="116"/>
        <v>Klimat, miljö och natur</v>
      </c>
      <c r="I1049" t="str">
        <f t="shared" si="117"/>
        <v>1 Miljöpolitik</v>
      </c>
      <c r="K1049" t="str">
        <f t="shared" si="118"/>
        <v>Åtgärder för havs- och vattenmiljö</v>
      </c>
      <c r="L1049">
        <f t="shared" si="120"/>
        <v>129.6474628794532</v>
      </c>
      <c r="M1049">
        <f t="shared" si="119"/>
        <v>10.803955239954433</v>
      </c>
    </row>
    <row r="1050" spans="1:13" hidden="1" x14ac:dyDescent="0.35">
      <c r="A1050" t="s">
        <v>1583</v>
      </c>
      <c r="B1050" s="8" t="s">
        <v>4</v>
      </c>
      <c r="C1050" s="8" t="s">
        <v>1186</v>
      </c>
      <c r="D1050" s="9">
        <v>262900</v>
      </c>
      <c r="E1050">
        <f t="shared" si="114"/>
        <v>20</v>
      </c>
      <c r="F1050">
        <f t="shared" si="115"/>
        <v>12</v>
      </c>
      <c r="H1050" t="str">
        <f t="shared" si="116"/>
        <v>Klimat, miljö och natur</v>
      </c>
      <c r="I1050" t="str">
        <f t="shared" si="117"/>
        <v>1 Miljöpolitik</v>
      </c>
      <c r="K1050" t="str">
        <f t="shared" si="118"/>
        <v>Insatser för internationella klimatinvesteringar</v>
      </c>
      <c r="L1050">
        <f t="shared" si="120"/>
        <v>24.923362319895762</v>
      </c>
      <c r="M1050">
        <f t="shared" si="119"/>
        <v>2.0769468599913137</v>
      </c>
    </row>
    <row r="1051" spans="1:13" hidden="1" x14ac:dyDescent="0.35">
      <c r="A1051" t="s">
        <v>1583</v>
      </c>
      <c r="B1051" s="8" t="s">
        <v>4</v>
      </c>
      <c r="C1051" s="8" t="s">
        <v>1187</v>
      </c>
      <c r="D1051" s="9">
        <v>37400</v>
      </c>
      <c r="E1051">
        <f t="shared" si="114"/>
        <v>20</v>
      </c>
      <c r="F1051">
        <f t="shared" si="115"/>
        <v>13</v>
      </c>
      <c r="H1051" t="str">
        <f t="shared" si="116"/>
        <v>Klimat, miljö och natur</v>
      </c>
      <c r="I1051" t="str">
        <f t="shared" si="117"/>
        <v>1 Miljöpolitik</v>
      </c>
      <c r="K1051" t="str">
        <f t="shared" si="118"/>
        <v>Internationellt miljösamarbete</v>
      </c>
      <c r="L1051">
        <f t="shared" si="120"/>
        <v>3.5455829241692713</v>
      </c>
      <c r="M1051">
        <f t="shared" si="119"/>
        <v>0.29546524368077259</v>
      </c>
    </row>
    <row r="1052" spans="1:13" hidden="1" x14ac:dyDescent="0.35">
      <c r="A1052" t="s">
        <v>1583</v>
      </c>
      <c r="B1052" s="8" t="s">
        <v>4</v>
      </c>
      <c r="C1052" s="8" t="s">
        <v>1188</v>
      </c>
      <c r="D1052" s="9">
        <v>1670500</v>
      </c>
      <c r="E1052">
        <f t="shared" si="114"/>
        <v>20</v>
      </c>
      <c r="F1052">
        <f t="shared" si="115"/>
        <v>14</v>
      </c>
      <c r="H1052" t="str">
        <f t="shared" si="116"/>
        <v>Klimat, miljö och natur</v>
      </c>
      <c r="I1052" t="str">
        <f t="shared" si="117"/>
        <v>1 Miljöpolitik</v>
      </c>
      <c r="K1052" t="str">
        <f t="shared" si="118"/>
        <v>Skydd av värdefull natur</v>
      </c>
      <c r="L1052">
        <f t="shared" si="120"/>
        <v>158.36621055681198</v>
      </c>
      <c r="M1052">
        <f t="shared" si="119"/>
        <v>13.197184213067665</v>
      </c>
    </row>
    <row r="1053" spans="1:13" hidden="1" x14ac:dyDescent="0.35">
      <c r="A1053" t="s">
        <v>1583</v>
      </c>
      <c r="B1053" s="8" t="s">
        <v>4</v>
      </c>
      <c r="C1053" s="8" t="s">
        <v>1189</v>
      </c>
      <c r="D1053" s="9">
        <v>321930</v>
      </c>
      <c r="E1053">
        <f t="shared" si="114"/>
        <v>20</v>
      </c>
      <c r="F1053">
        <f t="shared" si="115"/>
        <v>15</v>
      </c>
      <c r="H1053" t="str">
        <f t="shared" si="116"/>
        <v>Klimat, miljö och natur</v>
      </c>
      <c r="I1053" t="str">
        <f t="shared" si="117"/>
        <v>1 Miljöpolitik</v>
      </c>
      <c r="K1053" t="str">
        <f t="shared" si="118"/>
        <v>Havs- och vattenmyndigheten</v>
      </c>
      <c r="L1053">
        <f t="shared" si="120"/>
        <v>30.519505635770415</v>
      </c>
      <c r="M1053">
        <f t="shared" si="119"/>
        <v>2.5432921363142014</v>
      </c>
    </row>
    <row r="1054" spans="1:13" hidden="1" x14ac:dyDescent="0.35">
      <c r="A1054" t="s">
        <v>1583</v>
      </c>
      <c r="B1054" s="8" t="s">
        <v>4</v>
      </c>
      <c r="C1054" s="8" t="s">
        <v>1190</v>
      </c>
      <c r="D1054" s="9">
        <v>4950000</v>
      </c>
      <c r="E1054">
        <f t="shared" si="114"/>
        <v>20</v>
      </c>
      <c r="F1054">
        <f t="shared" si="115"/>
        <v>16</v>
      </c>
      <c r="H1054" t="str">
        <f t="shared" si="116"/>
        <v>Klimat, miljö och natur</v>
      </c>
      <c r="I1054" t="str">
        <f t="shared" si="117"/>
        <v>1 Miljöpolitik</v>
      </c>
      <c r="K1054" t="str">
        <f t="shared" si="118"/>
        <v>Klimatinvesteringar</v>
      </c>
      <c r="L1054">
        <f t="shared" si="120"/>
        <v>469.26832819887414</v>
      </c>
      <c r="M1054">
        <f t="shared" si="119"/>
        <v>39.105694016572848</v>
      </c>
    </row>
    <row r="1055" spans="1:13" hidden="1" x14ac:dyDescent="0.35">
      <c r="A1055" t="s">
        <v>1583</v>
      </c>
      <c r="B1055" s="8" t="s">
        <v>4</v>
      </c>
      <c r="C1055" s="8" t="s">
        <v>1191</v>
      </c>
      <c r="D1055" s="9">
        <v>2122000</v>
      </c>
      <c r="E1055">
        <f t="shared" si="114"/>
        <v>20</v>
      </c>
      <c r="F1055">
        <f t="shared" si="115"/>
        <v>17</v>
      </c>
      <c r="H1055" t="str">
        <f t="shared" si="116"/>
        <v>Klimat, miljö och natur</v>
      </c>
      <c r="I1055" t="str">
        <f t="shared" si="117"/>
        <v>1 Miljöpolitik</v>
      </c>
      <c r="K1055" t="str">
        <f t="shared" si="118"/>
        <v>Klimatpremier</v>
      </c>
      <c r="L1055">
        <f t="shared" si="120"/>
        <v>201.16917018949715</v>
      </c>
      <c r="M1055">
        <f t="shared" si="119"/>
        <v>16.76409751579143</v>
      </c>
    </row>
    <row r="1056" spans="1:13" hidden="1" x14ac:dyDescent="0.35">
      <c r="A1056" t="s">
        <v>1583</v>
      </c>
      <c r="B1056" s="8" t="s">
        <v>4</v>
      </c>
      <c r="C1056" s="8" t="s">
        <v>1506</v>
      </c>
      <c r="D1056" s="9">
        <v>1457000</v>
      </c>
      <c r="E1056">
        <f t="shared" si="114"/>
        <v>20</v>
      </c>
      <c r="F1056">
        <f t="shared" si="115"/>
        <v>18</v>
      </c>
      <c r="H1056" t="str">
        <f t="shared" si="116"/>
        <v>Klimat, miljö och natur</v>
      </c>
      <c r="I1056" t="str">
        <f t="shared" si="117"/>
        <v>1 Miljöpolitik</v>
      </c>
      <c r="K1056" t="str">
        <f t="shared" si="118"/>
        <v>Industriklivet</v>
      </c>
      <c r="L1056">
        <f t="shared" si="120"/>
        <v>138.12605135065851</v>
      </c>
      <c r="M1056">
        <f t="shared" si="119"/>
        <v>11.510504279221543</v>
      </c>
    </row>
    <row r="1057" spans="1:13" hidden="1" x14ac:dyDescent="0.35">
      <c r="A1057" t="s">
        <v>1583</v>
      </c>
      <c r="B1057" s="8" t="s">
        <v>4</v>
      </c>
      <c r="C1057" s="8" t="s">
        <v>1507</v>
      </c>
      <c r="D1057" s="9">
        <v>115000</v>
      </c>
      <c r="E1057">
        <f t="shared" si="114"/>
        <v>20</v>
      </c>
      <c r="F1057">
        <f t="shared" si="115"/>
        <v>19</v>
      </c>
      <c r="H1057" t="str">
        <f t="shared" si="116"/>
        <v>Klimat, miljö och natur</v>
      </c>
      <c r="I1057" t="str">
        <f t="shared" si="117"/>
        <v>1 Miljöpolitik</v>
      </c>
      <c r="K1057" t="str">
        <f t="shared" si="118"/>
        <v>Åtgärder för ras- och skredsäkring längs Göta älv</v>
      </c>
      <c r="L1057">
        <f t="shared" si="120"/>
        <v>10.902193483408187</v>
      </c>
      <c r="M1057">
        <f t="shared" si="119"/>
        <v>0.9085161236173489</v>
      </c>
    </row>
    <row r="1058" spans="1:13" hidden="1" x14ac:dyDescent="0.35">
      <c r="A1058" t="s">
        <v>1583</v>
      </c>
      <c r="B1058" s="8" t="s">
        <v>4</v>
      </c>
      <c r="C1058" s="8" t="s">
        <v>1508</v>
      </c>
      <c r="D1058" s="9">
        <v>15000</v>
      </c>
      <c r="E1058">
        <f t="shared" si="114"/>
        <v>20</v>
      </c>
      <c r="F1058">
        <f t="shared" si="115"/>
        <v>20</v>
      </c>
      <c r="H1058" t="str">
        <f t="shared" si="116"/>
        <v>Klimat, miljö och natur</v>
      </c>
      <c r="I1058" t="str">
        <f t="shared" si="117"/>
        <v>1 Miljöpolitik</v>
      </c>
      <c r="K1058" t="str">
        <f t="shared" si="118"/>
        <v>Driftstöd för bio-CCS</v>
      </c>
      <c r="L1058">
        <f t="shared" si="120"/>
        <v>1.4220252369662854</v>
      </c>
      <c r="M1058">
        <f t="shared" si="119"/>
        <v>0.11850210308052378</v>
      </c>
    </row>
    <row r="1059" spans="1:13" hidden="1" x14ac:dyDescent="0.35">
      <c r="A1059" t="s">
        <v>1583</v>
      </c>
      <c r="B1059" s="6" t="s">
        <v>4</v>
      </c>
      <c r="C1059" s="6" t="s">
        <v>1197</v>
      </c>
      <c r="D1059" s="7">
        <v>1240921</v>
      </c>
      <c r="E1059">
        <f t="shared" si="114"/>
        <v>20</v>
      </c>
      <c r="F1059">
        <f t="shared" si="115"/>
        <v>2</v>
      </c>
      <c r="G1059" t="s">
        <v>1536</v>
      </c>
      <c r="H1059" t="str">
        <f t="shared" si="116"/>
        <v>Klimat, miljö och natur</v>
      </c>
      <c r="I1059" t="str">
        <f t="shared" si="117"/>
        <v>2 Miljöforskning</v>
      </c>
      <c r="K1059" t="str">
        <f t="shared" si="118"/>
        <v>Miljöforskning</v>
      </c>
      <c r="L1059">
        <f t="shared" si="120"/>
        <v>117.64139860542932</v>
      </c>
      <c r="M1059">
        <f t="shared" si="119"/>
        <v>9.8034498837857758</v>
      </c>
    </row>
    <row r="1060" spans="1:13" hidden="1" x14ac:dyDescent="0.35">
      <c r="A1060" t="s">
        <v>1583</v>
      </c>
      <c r="B1060" s="8" t="s">
        <v>4</v>
      </c>
      <c r="C1060" s="8" t="s">
        <v>1198</v>
      </c>
      <c r="D1060" s="9">
        <v>133513</v>
      </c>
      <c r="E1060">
        <f t="shared" si="114"/>
        <v>20</v>
      </c>
      <c r="F1060">
        <f t="shared" si="115"/>
        <v>1</v>
      </c>
      <c r="H1060" t="str">
        <f t="shared" si="116"/>
        <v>Klimat, miljö och natur</v>
      </c>
      <c r="I1060" t="str">
        <f t="shared" si="117"/>
        <v>2 Miljöforskning</v>
      </c>
      <c r="K1060" t="str">
        <f t="shared" si="118"/>
        <v>Forskningsrådet för miljö, areella näringar och samhällsbyggande</v>
      </c>
      <c r="L1060">
        <f t="shared" si="120"/>
        <v>12.657257030871977</v>
      </c>
      <c r="M1060">
        <f t="shared" si="119"/>
        <v>1.0547714192393314</v>
      </c>
    </row>
    <row r="1061" spans="1:13" hidden="1" x14ac:dyDescent="0.35">
      <c r="A1061" t="s">
        <v>1583</v>
      </c>
      <c r="B1061" s="8" t="s">
        <v>4</v>
      </c>
      <c r="C1061" s="8" t="s">
        <v>1199</v>
      </c>
      <c r="D1061" s="9">
        <v>1107408</v>
      </c>
      <c r="E1061">
        <f t="shared" si="114"/>
        <v>20</v>
      </c>
      <c r="F1061">
        <f t="shared" si="115"/>
        <v>2</v>
      </c>
      <c r="H1061" t="str">
        <f t="shared" si="116"/>
        <v>Klimat, miljö och natur</v>
      </c>
      <c r="I1061" t="str">
        <f t="shared" si="117"/>
        <v>2 Miljöforskning</v>
      </c>
      <c r="K1061" t="str">
        <f t="shared" si="118"/>
        <v>Forskningsrådet för miljö, areella näringar och samhällsbyggande: Forskning</v>
      </c>
      <c r="L1061">
        <f t="shared" si="120"/>
        <v>104.98414157455734</v>
      </c>
      <c r="M1061">
        <f t="shared" si="119"/>
        <v>8.7486784645464457</v>
      </c>
    </row>
    <row r="1062" spans="1:13" hidden="1" x14ac:dyDescent="0.35">
      <c r="A1062" t="s">
        <v>1583</v>
      </c>
      <c r="B1062" s="6">
        <v>21</v>
      </c>
      <c r="C1062" s="6" t="s">
        <v>127</v>
      </c>
      <c r="D1062" s="7">
        <v>5604320</v>
      </c>
      <c r="E1062">
        <f t="shared" si="114"/>
        <v>21</v>
      </c>
      <c r="F1062" t="str">
        <f t="shared" si="115"/>
        <v/>
      </c>
      <c r="G1062" t="s">
        <v>1536</v>
      </c>
      <c r="H1062" t="str">
        <f t="shared" si="116"/>
        <v>Energi</v>
      </c>
      <c r="I1062" t="str">
        <f t="shared" si="117"/>
        <v/>
      </c>
      <c r="K1062" t="str">
        <f t="shared" si="118"/>
        <v/>
      </c>
      <c r="L1062">
        <f t="shared" si="120"/>
        <v>531.29896506899286</v>
      </c>
      <c r="M1062">
        <f t="shared" si="119"/>
        <v>44.274913755749402</v>
      </c>
    </row>
    <row r="1063" spans="1:13" hidden="1" x14ac:dyDescent="0.35">
      <c r="A1063" t="s">
        <v>1583</v>
      </c>
      <c r="B1063" s="8" t="s">
        <v>4</v>
      </c>
      <c r="C1063" s="8" t="s">
        <v>1200</v>
      </c>
      <c r="D1063" s="9">
        <v>500405</v>
      </c>
      <c r="E1063">
        <f t="shared" si="114"/>
        <v>21</v>
      </c>
      <c r="F1063">
        <f t="shared" si="115"/>
        <v>1</v>
      </c>
      <c r="H1063" t="str">
        <f t="shared" si="116"/>
        <v>Energi</v>
      </c>
      <c r="I1063" t="str">
        <f t="shared" si="117"/>
        <v>Energi</v>
      </c>
      <c r="K1063" t="str">
        <f t="shared" si="118"/>
        <v>Statens energimyndighet</v>
      </c>
      <c r="L1063">
        <f t="shared" si="120"/>
        <v>47.439235913607604</v>
      </c>
      <c r="M1063">
        <f t="shared" si="119"/>
        <v>3.9532696594673005</v>
      </c>
    </row>
    <row r="1064" spans="1:13" hidden="1" x14ac:dyDescent="0.35">
      <c r="A1064" t="s">
        <v>1583</v>
      </c>
      <c r="B1064" s="8" t="s">
        <v>4</v>
      </c>
      <c r="C1064" s="8" t="s">
        <v>1201</v>
      </c>
      <c r="D1064" s="9">
        <v>418000</v>
      </c>
      <c r="E1064">
        <f t="shared" si="114"/>
        <v>21</v>
      </c>
      <c r="F1064">
        <f t="shared" si="115"/>
        <v>2</v>
      </c>
      <c r="H1064" t="str">
        <f t="shared" si="116"/>
        <v>Energi</v>
      </c>
      <c r="I1064" t="str">
        <f t="shared" si="117"/>
        <v>Energi</v>
      </c>
      <c r="K1064" t="str">
        <f t="shared" si="118"/>
        <v>Insatser för energieffektivisering</v>
      </c>
      <c r="L1064">
        <f t="shared" si="120"/>
        <v>39.627103270127151</v>
      </c>
      <c r="M1064">
        <f t="shared" si="119"/>
        <v>3.3022586058439294</v>
      </c>
    </row>
    <row r="1065" spans="1:13" hidden="1" x14ac:dyDescent="0.35">
      <c r="A1065" t="s">
        <v>1583</v>
      </c>
      <c r="B1065" s="8" t="s">
        <v>4</v>
      </c>
      <c r="C1065" s="8" t="s">
        <v>1571</v>
      </c>
      <c r="D1065" s="9">
        <v>1447723</v>
      </c>
      <c r="E1065">
        <f t="shared" si="114"/>
        <v>21</v>
      </c>
      <c r="F1065">
        <f t="shared" si="115"/>
        <v>3</v>
      </c>
      <c r="H1065" t="str">
        <f t="shared" si="116"/>
        <v>Energi</v>
      </c>
      <c r="I1065" t="str">
        <f t="shared" si="117"/>
        <v>Energi</v>
      </c>
      <c r="K1065" t="str">
        <f t="shared" si="118"/>
        <v>Energiforskning</v>
      </c>
      <c r="L1065">
        <f t="shared" si="120"/>
        <v>137.24657614243611</v>
      </c>
      <c r="M1065">
        <f t="shared" si="119"/>
        <v>11.437214678536343</v>
      </c>
    </row>
    <row r="1066" spans="1:13" hidden="1" x14ac:dyDescent="0.35">
      <c r="A1066" t="s">
        <v>1583</v>
      </c>
      <c r="B1066" s="8" t="s">
        <v>4</v>
      </c>
      <c r="C1066" s="8" t="s">
        <v>1572</v>
      </c>
      <c r="D1066" s="9">
        <v>213848</v>
      </c>
      <c r="E1066">
        <f t="shared" si="114"/>
        <v>21</v>
      </c>
      <c r="F1066">
        <f t="shared" si="115"/>
        <v>4</v>
      </c>
      <c r="H1066" t="str">
        <f t="shared" si="116"/>
        <v>Energi</v>
      </c>
      <c r="I1066" t="str">
        <f t="shared" si="117"/>
        <v>Energi</v>
      </c>
      <c r="K1066" t="str">
        <f t="shared" si="118"/>
        <v>Energimarknadsinspektionen</v>
      </c>
      <c r="L1066">
        <f t="shared" si="120"/>
        <v>20.27315019165108</v>
      </c>
      <c r="M1066">
        <f t="shared" si="119"/>
        <v>1.68942918263759</v>
      </c>
    </row>
    <row r="1067" spans="1:13" hidden="1" x14ac:dyDescent="0.35">
      <c r="A1067" t="s">
        <v>1583</v>
      </c>
      <c r="B1067" s="8" t="s">
        <v>4</v>
      </c>
      <c r="C1067" s="8" t="s">
        <v>1573</v>
      </c>
      <c r="D1067" s="9">
        <v>265000</v>
      </c>
      <c r="E1067">
        <f t="shared" si="114"/>
        <v>21</v>
      </c>
      <c r="F1067">
        <f t="shared" si="115"/>
        <v>5</v>
      </c>
      <c r="H1067" t="str">
        <f t="shared" si="116"/>
        <v>Energi</v>
      </c>
      <c r="I1067" t="str">
        <f t="shared" si="117"/>
        <v>Energi</v>
      </c>
      <c r="K1067" t="str">
        <f t="shared" si="118"/>
        <v>Energiplanering</v>
      </c>
      <c r="L1067">
        <f t="shared" si="120"/>
        <v>25.122445853071042</v>
      </c>
      <c r="M1067">
        <f t="shared" si="119"/>
        <v>2.0935371544225867</v>
      </c>
    </row>
    <row r="1068" spans="1:13" hidden="1" x14ac:dyDescent="0.35">
      <c r="A1068" t="s">
        <v>1583</v>
      </c>
      <c r="B1068" s="8" t="s">
        <v>4</v>
      </c>
      <c r="C1068" s="8" t="s">
        <v>1574</v>
      </c>
      <c r="D1068" s="9">
        <v>25328</v>
      </c>
      <c r="E1068">
        <f t="shared" si="114"/>
        <v>21</v>
      </c>
      <c r="F1068">
        <f t="shared" si="115"/>
        <v>6</v>
      </c>
      <c r="H1068" t="str">
        <f t="shared" si="116"/>
        <v>Energi</v>
      </c>
      <c r="I1068" t="str">
        <f t="shared" si="117"/>
        <v>Energi</v>
      </c>
      <c r="K1068" t="str">
        <f t="shared" si="118"/>
        <v>Avgifter till internationella organisationer</v>
      </c>
      <c r="L1068">
        <f t="shared" si="120"/>
        <v>2.401137013458805</v>
      </c>
      <c r="M1068">
        <f t="shared" si="119"/>
        <v>0.20009475112156708</v>
      </c>
    </row>
    <row r="1069" spans="1:13" hidden="1" x14ac:dyDescent="0.35">
      <c r="A1069" t="s">
        <v>1583</v>
      </c>
      <c r="B1069" s="8" t="s">
        <v>4</v>
      </c>
      <c r="C1069" s="8" t="s">
        <v>1575</v>
      </c>
      <c r="D1069" s="9">
        <v>77016</v>
      </c>
      <c r="E1069">
        <f t="shared" si="114"/>
        <v>21</v>
      </c>
      <c r="F1069">
        <f t="shared" si="115"/>
        <v>7</v>
      </c>
      <c r="H1069" t="str">
        <f t="shared" si="116"/>
        <v>Energi</v>
      </c>
      <c r="I1069" t="str">
        <f t="shared" si="117"/>
        <v>Energi</v>
      </c>
      <c r="K1069" t="str">
        <f t="shared" si="118"/>
        <v>Elsäkerhetsverket</v>
      </c>
      <c r="L1069">
        <f t="shared" si="120"/>
        <v>7.3012463766796953</v>
      </c>
      <c r="M1069">
        <f t="shared" si="119"/>
        <v>0.60843719805664132</v>
      </c>
    </row>
    <row r="1070" spans="1:13" hidden="1" x14ac:dyDescent="0.35">
      <c r="A1070" t="s">
        <v>1583</v>
      </c>
      <c r="B1070" s="8" t="s">
        <v>4</v>
      </c>
      <c r="C1070" s="8" t="s">
        <v>1576</v>
      </c>
      <c r="D1070" s="9">
        <v>995000</v>
      </c>
      <c r="E1070">
        <f t="shared" si="114"/>
        <v>21</v>
      </c>
      <c r="F1070">
        <f t="shared" si="115"/>
        <v>8</v>
      </c>
      <c r="H1070" t="str">
        <f t="shared" si="116"/>
        <v>Energi</v>
      </c>
      <c r="I1070" t="str">
        <f t="shared" si="117"/>
        <v>Energi</v>
      </c>
      <c r="K1070" t="str">
        <f t="shared" si="118"/>
        <v>Laddinfrastruktur</v>
      </c>
      <c r="L1070">
        <f t="shared" si="120"/>
        <v>94.327674052096924</v>
      </c>
      <c r="M1070">
        <f t="shared" si="119"/>
        <v>7.8606395043414103</v>
      </c>
    </row>
    <row r="1071" spans="1:13" hidden="1" x14ac:dyDescent="0.35">
      <c r="A1071" t="s">
        <v>1583</v>
      </c>
      <c r="B1071" s="8" t="s">
        <v>4</v>
      </c>
      <c r="C1071" s="8" t="s">
        <v>1577</v>
      </c>
      <c r="D1071" s="9">
        <v>933000</v>
      </c>
      <c r="E1071">
        <f t="shared" si="114"/>
        <v>21</v>
      </c>
      <c r="F1071">
        <f t="shared" si="115"/>
        <v>9</v>
      </c>
      <c r="H1071" t="str">
        <f t="shared" si="116"/>
        <v>Energi</v>
      </c>
      <c r="I1071" t="str">
        <f t="shared" si="117"/>
        <v>Energi</v>
      </c>
      <c r="K1071" t="str">
        <f t="shared" si="118"/>
        <v>Biogasstöd</v>
      </c>
      <c r="L1071">
        <f t="shared" si="120"/>
        <v>88.449969739302944</v>
      </c>
      <c r="M1071">
        <f t="shared" si="119"/>
        <v>7.3708308116085783</v>
      </c>
    </row>
    <row r="1072" spans="1:13" hidden="1" x14ac:dyDescent="0.35">
      <c r="A1072" t="s">
        <v>1583</v>
      </c>
      <c r="B1072" s="8" t="s">
        <v>4</v>
      </c>
      <c r="C1072" s="8" t="s">
        <v>1578</v>
      </c>
      <c r="D1072" s="9">
        <v>54000</v>
      </c>
      <c r="E1072">
        <f t="shared" si="114"/>
        <v>21</v>
      </c>
      <c r="F1072">
        <f t="shared" si="115"/>
        <v>10</v>
      </c>
      <c r="H1072" t="str">
        <f t="shared" si="116"/>
        <v>Energi</v>
      </c>
      <c r="I1072" t="str">
        <f t="shared" si="117"/>
        <v>Energi</v>
      </c>
      <c r="K1072" t="str">
        <f t="shared" si="118"/>
        <v>Energiberedskap</v>
      </c>
      <c r="L1072">
        <f t="shared" si="120"/>
        <v>5.1192908530786276</v>
      </c>
      <c r="M1072">
        <f t="shared" si="119"/>
        <v>0.42660757108988562</v>
      </c>
    </row>
    <row r="1073" spans="1:13" hidden="1" x14ac:dyDescent="0.35">
      <c r="A1073" t="s">
        <v>1583</v>
      </c>
      <c r="B1073" s="8" t="s">
        <v>4</v>
      </c>
      <c r="C1073" s="8" t="s">
        <v>1579</v>
      </c>
      <c r="D1073" s="9">
        <v>675000</v>
      </c>
      <c r="E1073">
        <f t="shared" si="114"/>
        <v>21</v>
      </c>
      <c r="F1073">
        <f t="shared" si="115"/>
        <v>11</v>
      </c>
      <c r="H1073" t="str">
        <f t="shared" si="116"/>
        <v>Energi</v>
      </c>
      <c r="I1073" t="str">
        <f t="shared" si="117"/>
        <v>Energi</v>
      </c>
      <c r="K1073" t="str">
        <f t="shared" si="118"/>
        <v>Elberedskap</v>
      </c>
      <c r="L1073">
        <f t="shared" si="120"/>
        <v>63.991135663482837</v>
      </c>
      <c r="M1073">
        <f t="shared" si="119"/>
        <v>5.3325946386235694</v>
      </c>
    </row>
    <row r="1074" spans="1:13" hidden="1" x14ac:dyDescent="0.35">
      <c r="A1074" t="s">
        <v>1583</v>
      </c>
      <c r="B1074" s="6">
        <v>22</v>
      </c>
      <c r="C1074" s="6" t="s">
        <v>131</v>
      </c>
      <c r="D1074" s="7">
        <v>82874980</v>
      </c>
      <c r="E1074">
        <f t="shared" si="114"/>
        <v>22</v>
      </c>
      <c r="F1074" t="str">
        <f t="shared" si="115"/>
        <v/>
      </c>
      <c r="G1074" t="s">
        <v>1536</v>
      </c>
      <c r="H1074" t="str">
        <f t="shared" si="116"/>
        <v>Kommunikationer</v>
      </c>
      <c r="I1074" t="str">
        <f t="shared" si="117"/>
        <v/>
      </c>
      <c r="K1074" t="str">
        <f t="shared" si="118"/>
        <v/>
      </c>
      <c r="L1074">
        <f t="shared" si="120"/>
        <v>7856.6875382050775</v>
      </c>
      <c r="M1074">
        <f t="shared" si="119"/>
        <v>654.72396151708983</v>
      </c>
    </row>
    <row r="1075" spans="1:13" hidden="1" x14ac:dyDescent="0.35">
      <c r="A1075" t="s">
        <v>1583</v>
      </c>
      <c r="B1075" s="6" t="s">
        <v>4</v>
      </c>
      <c r="C1075" s="6" t="s">
        <v>1211</v>
      </c>
      <c r="D1075" s="7">
        <v>81747040</v>
      </c>
      <c r="E1075">
        <f t="shared" si="114"/>
        <v>22</v>
      </c>
      <c r="F1075">
        <f t="shared" si="115"/>
        <v>1</v>
      </c>
      <c r="G1075" t="s">
        <v>1536</v>
      </c>
      <c r="H1075" t="str">
        <f t="shared" si="116"/>
        <v>Kommunikationer</v>
      </c>
      <c r="I1075" t="str">
        <f t="shared" si="117"/>
        <v>1 Transportpolitik</v>
      </c>
      <c r="K1075" t="str">
        <f t="shared" si="118"/>
        <v>Transportpolitik</v>
      </c>
      <c r="L1075">
        <f t="shared" si="120"/>
        <v>7749.7569284861602</v>
      </c>
      <c r="M1075">
        <f t="shared" si="119"/>
        <v>645.81307737384668</v>
      </c>
    </row>
    <row r="1076" spans="1:13" hidden="1" x14ac:dyDescent="0.35">
      <c r="A1076" t="s">
        <v>1583</v>
      </c>
      <c r="B1076" s="8" t="s">
        <v>4</v>
      </c>
      <c r="C1076" s="8" t="s">
        <v>1212</v>
      </c>
      <c r="D1076" s="9">
        <v>36867072</v>
      </c>
      <c r="E1076">
        <f t="shared" si="114"/>
        <v>22</v>
      </c>
      <c r="F1076">
        <f t="shared" si="115"/>
        <v>1</v>
      </c>
      <c r="H1076" t="str">
        <f t="shared" si="116"/>
        <v>Kommunikationer</v>
      </c>
      <c r="I1076" t="str">
        <f t="shared" si="117"/>
        <v>1 Transportpolitik</v>
      </c>
      <c r="K1076" t="str">
        <f t="shared" si="118"/>
        <v>Utveckling av statens transportinfrastruktur</v>
      </c>
      <c r="L1076">
        <f t="shared" si="120"/>
        <v>3495.0604531368735</v>
      </c>
      <c r="M1076">
        <f t="shared" si="119"/>
        <v>291.25503776140613</v>
      </c>
    </row>
    <row r="1077" spans="1:13" hidden="1" x14ac:dyDescent="0.35">
      <c r="A1077" t="s">
        <v>1583</v>
      </c>
      <c r="B1077" s="8" t="s">
        <v>4</v>
      </c>
      <c r="C1077" s="8" t="s">
        <v>1213</v>
      </c>
      <c r="D1077" s="9">
        <v>33974215</v>
      </c>
      <c r="E1077">
        <f t="shared" si="114"/>
        <v>22</v>
      </c>
      <c r="F1077">
        <f t="shared" si="115"/>
        <v>2</v>
      </c>
      <c r="H1077" t="str">
        <f t="shared" si="116"/>
        <v>Kommunikationer</v>
      </c>
      <c r="I1077" t="str">
        <f t="shared" si="117"/>
        <v>1 Transportpolitik</v>
      </c>
      <c r="K1077" t="str">
        <f t="shared" si="118"/>
        <v>Vidmakthållande av statens transportinfrastruktur</v>
      </c>
      <c r="L1077">
        <f t="shared" si="120"/>
        <v>3220.8127424079016</v>
      </c>
      <c r="M1077">
        <f t="shared" si="119"/>
        <v>268.40106186732515</v>
      </c>
    </row>
    <row r="1078" spans="1:13" hidden="1" x14ac:dyDescent="0.35">
      <c r="A1078" t="s">
        <v>1583</v>
      </c>
      <c r="B1078" s="8" t="s">
        <v>4</v>
      </c>
      <c r="C1078" s="8" t="s">
        <v>1214</v>
      </c>
      <c r="D1078" s="9">
        <v>1487566</v>
      </c>
      <c r="E1078">
        <f t="shared" si="114"/>
        <v>22</v>
      </c>
      <c r="F1078">
        <f t="shared" si="115"/>
        <v>3</v>
      </c>
      <c r="H1078" t="str">
        <f t="shared" si="116"/>
        <v>Kommunikationer</v>
      </c>
      <c r="I1078" t="str">
        <f t="shared" si="117"/>
        <v>1 Transportpolitik</v>
      </c>
      <c r="K1078" t="str">
        <f t="shared" si="118"/>
        <v>Trafikverket</v>
      </c>
      <c r="L1078">
        <f t="shared" si="120"/>
        <v>141.02375957686596</v>
      </c>
      <c r="M1078">
        <f t="shared" si="119"/>
        <v>11.75197996473883</v>
      </c>
    </row>
    <row r="1079" spans="1:13" hidden="1" x14ac:dyDescent="0.35">
      <c r="A1079" t="s">
        <v>1583</v>
      </c>
      <c r="B1079" s="8" t="s">
        <v>4</v>
      </c>
      <c r="C1079" s="8" t="s">
        <v>1215</v>
      </c>
      <c r="D1079" s="9">
        <v>533308</v>
      </c>
      <c r="E1079">
        <f t="shared" si="114"/>
        <v>22</v>
      </c>
      <c r="F1079">
        <f t="shared" si="115"/>
        <v>4</v>
      </c>
      <c r="H1079" t="str">
        <f t="shared" si="116"/>
        <v>Kommunikationer</v>
      </c>
      <c r="I1079" t="str">
        <f t="shared" si="117"/>
        <v>1 Transportpolitik</v>
      </c>
      <c r="K1079" t="str">
        <f t="shared" si="118"/>
        <v>Ersättning för sjöräddning och fritidsbåtsändamål</v>
      </c>
      <c r="L1079">
        <f t="shared" si="120"/>
        <v>50.558495671734377</v>
      </c>
      <c r="M1079">
        <f t="shared" si="119"/>
        <v>4.2132079726445317</v>
      </c>
    </row>
    <row r="1080" spans="1:13" hidden="1" x14ac:dyDescent="0.35">
      <c r="A1080" t="s">
        <v>1583</v>
      </c>
      <c r="B1080" s="8" t="s">
        <v>4</v>
      </c>
      <c r="C1080" s="8" t="s">
        <v>1216</v>
      </c>
      <c r="D1080" s="9">
        <v>62284</v>
      </c>
      <c r="E1080">
        <f t="shared" si="114"/>
        <v>22</v>
      </c>
      <c r="F1080">
        <f t="shared" si="115"/>
        <v>5</v>
      </c>
      <c r="H1080" t="str">
        <f t="shared" si="116"/>
        <v>Kommunikationer</v>
      </c>
      <c r="I1080" t="str">
        <f t="shared" si="117"/>
        <v>1 Transportpolitik</v>
      </c>
      <c r="K1080" t="str">
        <f t="shared" si="118"/>
        <v>Ersättning för viss kanal- och slussinfrastruktur</v>
      </c>
      <c r="L1080">
        <f t="shared" si="120"/>
        <v>5.9046279906138741</v>
      </c>
      <c r="M1080">
        <f t="shared" si="119"/>
        <v>0.49205233255115616</v>
      </c>
    </row>
    <row r="1081" spans="1:13" hidden="1" x14ac:dyDescent="0.35">
      <c r="A1081" t="s">
        <v>1583</v>
      </c>
      <c r="B1081" s="8" t="s">
        <v>4</v>
      </c>
      <c r="C1081" s="8" t="s">
        <v>1217</v>
      </c>
      <c r="D1081" s="9">
        <v>298313</v>
      </c>
      <c r="E1081">
        <f t="shared" si="114"/>
        <v>22</v>
      </c>
      <c r="F1081">
        <f t="shared" si="115"/>
        <v>6</v>
      </c>
      <c r="H1081" t="str">
        <f t="shared" si="116"/>
        <v>Kommunikationer</v>
      </c>
      <c r="I1081" t="str">
        <f t="shared" si="117"/>
        <v>1 Transportpolitik</v>
      </c>
      <c r="K1081" t="str">
        <f t="shared" si="118"/>
        <v>Ersättning avseende icke statliga flygplatser</v>
      </c>
      <c r="L1081">
        <f t="shared" si="120"/>
        <v>28.280574301008233</v>
      </c>
      <c r="M1081">
        <f t="shared" si="119"/>
        <v>2.3567145250840196</v>
      </c>
    </row>
    <row r="1082" spans="1:13" hidden="1" x14ac:dyDescent="0.35">
      <c r="A1082" t="s">
        <v>1583</v>
      </c>
      <c r="B1082" s="8" t="s">
        <v>4</v>
      </c>
      <c r="C1082" s="8" t="s">
        <v>1218</v>
      </c>
      <c r="D1082" s="9">
        <v>958000</v>
      </c>
      <c r="E1082">
        <f t="shared" si="114"/>
        <v>22</v>
      </c>
      <c r="F1082">
        <f t="shared" si="115"/>
        <v>7</v>
      </c>
      <c r="H1082" t="str">
        <f t="shared" si="116"/>
        <v>Kommunikationer</v>
      </c>
      <c r="I1082" t="str">
        <f t="shared" si="117"/>
        <v>1 Transportpolitik</v>
      </c>
      <c r="K1082" t="str">
        <f t="shared" si="118"/>
        <v>Trafikavtal</v>
      </c>
      <c r="L1082">
        <f t="shared" si="120"/>
        <v>90.82001180091342</v>
      </c>
      <c r="M1082">
        <f t="shared" si="119"/>
        <v>7.568334316742785</v>
      </c>
    </row>
    <row r="1083" spans="1:13" hidden="1" x14ac:dyDescent="0.35">
      <c r="A1083" t="s">
        <v>1583</v>
      </c>
      <c r="B1083" s="8" t="s">
        <v>4</v>
      </c>
      <c r="C1083" s="8" t="s">
        <v>1219</v>
      </c>
      <c r="D1083" s="9">
        <v>30557</v>
      </c>
      <c r="E1083">
        <f t="shared" si="114"/>
        <v>22</v>
      </c>
      <c r="F1083">
        <f t="shared" si="115"/>
        <v>8</v>
      </c>
      <c r="H1083" t="str">
        <f t="shared" si="116"/>
        <v>Kommunikationer</v>
      </c>
      <c r="I1083" t="str">
        <f t="shared" si="117"/>
        <v>1 Transportpolitik</v>
      </c>
      <c r="K1083" t="str">
        <f t="shared" si="118"/>
        <v>Viss internationell verksamhet</v>
      </c>
      <c r="L1083">
        <f t="shared" si="120"/>
        <v>2.8968550110652522</v>
      </c>
      <c r="M1083">
        <f t="shared" si="119"/>
        <v>0.24140458425543768</v>
      </c>
    </row>
    <row r="1084" spans="1:13" hidden="1" x14ac:dyDescent="0.35">
      <c r="A1084" t="s">
        <v>1583</v>
      </c>
      <c r="B1084" s="8" t="s">
        <v>4</v>
      </c>
      <c r="C1084" s="8" t="s">
        <v>1220</v>
      </c>
      <c r="D1084" s="9">
        <v>86797</v>
      </c>
      <c r="E1084">
        <f t="shared" si="114"/>
        <v>22</v>
      </c>
      <c r="F1084">
        <f t="shared" si="115"/>
        <v>9</v>
      </c>
      <c r="H1084" t="str">
        <f t="shared" si="116"/>
        <v>Kommunikationer</v>
      </c>
      <c r="I1084" t="str">
        <f t="shared" si="117"/>
        <v>1 Transportpolitik</v>
      </c>
      <c r="K1084" t="str">
        <f t="shared" si="118"/>
        <v>Statens väg- och transportforskningsinstitut</v>
      </c>
      <c r="L1084">
        <f t="shared" si="120"/>
        <v>8.2285016328641785</v>
      </c>
      <c r="M1084">
        <f t="shared" si="119"/>
        <v>0.68570846940534824</v>
      </c>
    </row>
    <row r="1085" spans="1:13" hidden="1" x14ac:dyDescent="0.35">
      <c r="A1085" t="s">
        <v>1583</v>
      </c>
      <c r="B1085" s="8" t="s">
        <v>4</v>
      </c>
      <c r="C1085" s="8" t="s">
        <v>1221</v>
      </c>
      <c r="D1085" s="9">
        <v>550000</v>
      </c>
      <c r="E1085">
        <f t="shared" si="114"/>
        <v>22</v>
      </c>
      <c r="F1085">
        <f t="shared" si="115"/>
        <v>10</v>
      </c>
      <c r="H1085" t="str">
        <f t="shared" si="116"/>
        <v>Kommunikationer</v>
      </c>
      <c r="I1085" t="str">
        <f t="shared" si="117"/>
        <v>1 Transportpolitik</v>
      </c>
      <c r="K1085" t="str">
        <f t="shared" si="118"/>
        <v>Från EU-budgeten finansierade stöd till Transeuropeiska nätverk</v>
      </c>
      <c r="L1085">
        <f t="shared" si="120"/>
        <v>52.140925355430461</v>
      </c>
      <c r="M1085">
        <f t="shared" si="119"/>
        <v>4.3450771129525387</v>
      </c>
    </row>
    <row r="1086" spans="1:13" hidden="1" x14ac:dyDescent="0.35">
      <c r="A1086" t="s">
        <v>1583</v>
      </c>
      <c r="B1086" s="8" t="s">
        <v>4</v>
      </c>
      <c r="C1086" s="8" t="s">
        <v>1222</v>
      </c>
      <c r="D1086" s="9">
        <v>1521285</v>
      </c>
      <c r="E1086">
        <f t="shared" si="114"/>
        <v>22</v>
      </c>
      <c r="F1086">
        <f t="shared" si="115"/>
        <v>11</v>
      </c>
      <c r="H1086" t="str">
        <f t="shared" si="116"/>
        <v>Kommunikationer</v>
      </c>
      <c r="I1086" t="str">
        <f t="shared" si="117"/>
        <v>1 Transportpolitik</v>
      </c>
      <c r="K1086" t="str">
        <f t="shared" si="118"/>
        <v>Trängselskatt i Stockholm</v>
      </c>
      <c r="L1086">
        <f t="shared" si="120"/>
        <v>144.22037750788368</v>
      </c>
      <c r="M1086">
        <f t="shared" si="119"/>
        <v>12.01836479232364</v>
      </c>
    </row>
    <row r="1087" spans="1:13" hidden="1" x14ac:dyDescent="0.35">
      <c r="A1087" t="s">
        <v>1583</v>
      </c>
      <c r="B1087" s="8" t="s">
        <v>4</v>
      </c>
      <c r="C1087" s="8" t="s">
        <v>1223</v>
      </c>
      <c r="D1087" s="9">
        <v>2535914</v>
      </c>
      <c r="E1087">
        <f t="shared" si="114"/>
        <v>22</v>
      </c>
      <c r="F1087">
        <f t="shared" si="115"/>
        <v>12</v>
      </c>
      <c r="H1087" t="str">
        <f t="shared" si="116"/>
        <v>Kommunikationer</v>
      </c>
      <c r="I1087" t="str">
        <f t="shared" si="117"/>
        <v>1 Transportpolitik</v>
      </c>
      <c r="K1087" t="str">
        <f t="shared" si="118"/>
        <v>Transportstyrelsen</v>
      </c>
      <c r="L1087">
        <f t="shared" si="120"/>
        <v>240.4089137850747</v>
      </c>
      <c r="M1087">
        <f t="shared" si="119"/>
        <v>20.034076148756224</v>
      </c>
    </row>
    <row r="1088" spans="1:13" hidden="1" x14ac:dyDescent="0.35">
      <c r="A1088" t="s">
        <v>1583</v>
      </c>
      <c r="B1088" s="8" t="s">
        <v>4</v>
      </c>
      <c r="C1088" s="8" t="s">
        <v>1224</v>
      </c>
      <c r="D1088" s="9">
        <v>72828</v>
      </c>
      <c r="E1088">
        <f t="shared" si="114"/>
        <v>22</v>
      </c>
      <c r="F1088">
        <f t="shared" si="115"/>
        <v>13</v>
      </c>
      <c r="H1088" t="str">
        <f t="shared" si="116"/>
        <v>Kommunikationer</v>
      </c>
      <c r="I1088" t="str">
        <f t="shared" si="117"/>
        <v>1 Transportpolitik</v>
      </c>
      <c r="K1088" t="str">
        <f t="shared" si="118"/>
        <v>Trafikanalys</v>
      </c>
      <c r="L1088">
        <f t="shared" si="120"/>
        <v>6.9042169305187082</v>
      </c>
      <c r="M1088">
        <f t="shared" si="119"/>
        <v>0.57535141087655906</v>
      </c>
    </row>
    <row r="1089" spans="1:13" hidden="1" x14ac:dyDescent="0.35">
      <c r="A1089" t="s">
        <v>1583</v>
      </c>
      <c r="B1089" s="8" t="s">
        <v>4</v>
      </c>
      <c r="C1089" s="8" t="s">
        <v>1225</v>
      </c>
      <c r="D1089" s="9">
        <v>760435</v>
      </c>
      <c r="E1089">
        <f t="shared" si="114"/>
        <v>22</v>
      </c>
      <c r="F1089">
        <f t="shared" si="115"/>
        <v>14</v>
      </c>
      <c r="H1089" t="str">
        <f t="shared" si="116"/>
        <v>Kommunikationer</v>
      </c>
      <c r="I1089" t="str">
        <f t="shared" si="117"/>
        <v>1 Transportpolitik</v>
      </c>
      <c r="K1089" t="str">
        <f t="shared" si="118"/>
        <v>Trängselskatt i Göteborg</v>
      </c>
      <c r="L1089">
        <f t="shared" si="120"/>
        <v>72.090517404830479</v>
      </c>
      <c r="M1089">
        <f t="shared" si="119"/>
        <v>6.0075431170692069</v>
      </c>
    </row>
    <row r="1090" spans="1:13" hidden="1" x14ac:dyDescent="0.35">
      <c r="A1090" t="s">
        <v>1583</v>
      </c>
      <c r="B1090" s="8" t="s">
        <v>4</v>
      </c>
      <c r="C1090" s="8" t="s">
        <v>1226</v>
      </c>
      <c r="D1090" s="9">
        <v>1500000</v>
      </c>
      <c r="E1090">
        <f t="shared" si="114"/>
        <v>22</v>
      </c>
      <c r="F1090">
        <f t="shared" si="115"/>
        <v>15</v>
      </c>
      <c r="H1090" t="str">
        <f t="shared" si="116"/>
        <v>Kommunikationer</v>
      </c>
      <c r="I1090" t="str">
        <f t="shared" si="117"/>
        <v>1 Transportpolitik</v>
      </c>
      <c r="K1090" t="str">
        <f t="shared" si="118"/>
        <v>Sjöfartsstöd</v>
      </c>
      <c r="L1090">
        <f t="shared" si="120"/>
        <v>142.20252369662853</v>
      </c>
      <c r="M1090">
        <f t="shared" si="119"/>
        <v>11.850210308052377</v>
      </c>
    </row>
    <row r="1091" spans="1:13" hidden="1" x14ac:dyDescent="0.35">
      <c r="A1091" t="s">
        <v>1583</v>
      </c>
      <c r="B1091" s="8" t="s">
        <v>4</v>
      </c>
      <c r="C1091" s="8" t="s">
        <v>1227</v>
      </c>
      <c r="D1091" s="9">
        <v>95000</v>
      </c>
      <c r="E1091">
        <f t="shared" si="114"/>
        <v>22</v>
      </c>
      <c r="F1091">
        <f t="shared" si="115"/>
        <v>16</v>
      </c>
      <c r="H1091" t="str">
        <f t="shared" si="116"/>
        <v>Kommunikationer</v>
      </c>
      <c r="I1091" t="str">
        <f t="shared" si="117"/>
        <v>1 Transportpolitik</v>
      </c>
      <c r="K1091" t="str">
        <f t="shared" si="118"/>
        <v>Internationell tågtrafik</v>
      </c>
      <c r="L1091">
        <f t="shared" si="120"/>
        <v>9.0061598341198064</v>
      </c>
      <c r="M1091">
        <f t="shared" si="119"/>
        <v>0.7505133195099839</v>
      </c>
    </row>
    <row r="1092" spans="1:13" hidden="1" x14ac:dyDescent="0.35">
      <c r="A1092" t="s">
        <v>1583</v>
      </c>
      <c r="B1092" s="8" t="s">
        <v>4</v>
      </c>
      <c r="C1092" s="8" t="s">
        <v>1228</v>
      </c>
      <c r="D1092" s="9">
        <v>332000</v>
      </c>
      <c r="E1092">
        <f t="shared" si="114"/>
        <v>22</v>
      </c>
      <c r="F1092">
        <f t="shared" si="115"/>
        <v>17</v>
      </c>
      <c r="H1092" t="str">
        <f t="shared" si="116"/>
        <v>Kommunikationer</v>
      </c>
      <c r="I1092" t="str">
        <f t="shared" si="117"/>
        <v>1 Transportpolitik</v>
      </c>
      <c r="K1092" t="str">
        <f t="shared" si="118"/>
        <v>Infrastruktur för flygtrafiktjänst</v>
      </c>
      <c r="L1092">
        <f t="shared" si="120"/>
        <v>31.474158578187115</v>
      </c>
      <c r="M1092">
        <f t="shared" si="119"/>
        <v>2.6228465481822596</v>
      </c>
    </row>
    <row r="1093" spans="1:13" hidden="1" x14ac:dyDescent="0.35">
      <c r="A1093" t="s">
        <v>1583</v>
      </c>
      <c r="B1093" s="8" t="s">
        <v>4</v>
      </c>
      <c r="C1093" s="8" t="s">
        <v>1518</v>
      </c>
      <c r="D1093" s="9">
        <v>51466</v>
      </c>
      <c r="E1093">
        <f t="shared" si="114"/>
        <v>22</v>
      </c>
      <c r="F1093">
        <f t="shared" si="115"/>
        <v>18</v>
      </c>
      <c r="H1093" t="str">
        <f t="shared" si="116"/>
        <v>Kommunikationer</v>
      </c>
      <c r="I1093" t="str">
        <f t="shared" si="117"/>
        <v>1 Transportpolitik</v>
      </c>
      <c r="K1093" t="str">
        <f t="shared" si="118"/>
        <v>Lån till körkort</v>
      </c>
      <c r="L1093">
        <f t="shared" si="120"/>
        <v>4.8790633897137896</v>
      </c>
      <c r="M1093">
        <f t="shared" si="119"/>
        <v>0.40658861580948247</v>
      </c>
    </row>
    <row r="1094" spans="1:13" hidden="1" x14ac:dyDescent="0.35">
      <c r="A1094" t="s">
        <v>1583</v>
      </c>
      <c r="B1094" s="8" t="s">
        <v>4</v>
      </c>
      <c r="C1094" s="8" t="s">
        <v>1519</v>
      </c>
      <c r="D1094" s="9">
        <v>30000</v>
      </c>
      <c r="E1094">
        <f t="shared" si="114"/>
        <v>22</v>
      </c>
      <c r="F1094">
        <f t="shared" si="115"/>
        <v>19</v>
      </c>
      <c r="H1094" t="str">
        <f t="shared" si="116"/>
        <v>Kommunikationer</v>
      </c>
      <c r="I1094" t="str">
        <f t="shared" si="117"/>
        <v>1 Transportpolitik</v>
      </c>
      <c r="K1094" t="str">
        <f t="shared" si="118"/>
        <v>Obemannad luftfart</v>
      </c>
      <c r="L1094">
        <f t="shared" si="120"/>
        <v>2.8440504739325707</v>
      </c>
      <c r="M1094">
        <f t="shared" si="119"/>
        <v>0.23700420616104756</v>
      </c>
    </row>
    <row r="1095" spans="1:13" hidden="1" x14ac:dyDescent="0.35">
      <c r="A1095" t="s">
        <v>1583</v>
      </c>
      <c r="B1095" s="6" t="s">
        <v>4</v>
      </c>
      <c r="C1095" s="6" t="s">
        <v>1231</v>
      </c>
      <c r="D1095" s="7">
        <v>1127940</v>
      </c>
      <c r="E1095">
        <f t="shared" si="114"/>
        <v>22</v>
      </c>
      <c r="F1095">
        <f t="shared" si="115"/>
        <v>2</v>
      </c>
      <c r="G1095" t="s">
        <v>1536</v>
      </c>
      <c r="H1095" t="str">
        <f t="shared" si="116"/>
        <v>Kommunikationer</v>
      </c>
      <c r="I1095" t="str">
        <f t="shared" si="117"/>
        <v>2 Politiken för informationssamhället</v>
      </c>
      <c r="K1095" t="str">
        <f t="shared" si="118"/>
        <v>Politiken för informationssamhället</v>
      </c>
      <c r="L1095">
        <f t="shared" si="120"/>
        <v>106.9306097189168</v>
      </c>
      <c r="M1095">
        <f t="shared" si="119"/>
        <v>8.9108841432430665</v>
      </c>
    </row>
    <row r="1096" spans="1:13" hidden="1" x14ac:dyDescent="0.35">
      <c r="A1096" t="s">
        <v>1583</v>
      </c>
      <c r="B1096" s="8" t="s">
        <v>4</v>
      </c>
      <c r="C1096" s="8" t="s">
        <v>1232</v>
      </c>
      <c r="D1096" s="9">
        <v>152689</v>
      </c>
      <c r="E1096">
        <f t="shared" si="114"/>
        <v>22</v>
      </c>
      <c r="F1096">
        <f t="shared" si="115"/>
        <v>1</v>
      </c>
      <c r="H1096" t="str">
        <f t="shared" si="116"/>
        <v>Kommunikationer</v>
      </c>
      <c r="I1096" t="str">
        <f t="shared" si="117"/>
        <v>2 Politiken för informationssamhället</v>
      </c>
      <c r="K1096" t="str">
        <f t="shared" si="118"/>
        <v>Post- och telestyrelsen</v>
      </c>
      <c r="L1096">
        <f t="shared" si="120"/>
        <v>14.475174093809676</v>
      </c>
      <c r="M1096">
        <f t="shared" si="119"/>
        <v>1.206264507817473</v>
      </c>
    </row>
    <row r="1097" spans="1:13" hidden="1" x14ac:dyDescent="0.35">
      <c r="A1097" t="s">
        <v>1583</v>
      </c>
      <c r="B1097" s="8" t="s">
        <v>4</v>
      </c>
      <c r="C1097" s="8" t="s">
        <v>1233</v>
      </c>
      <c r="D1097" s="9">
        <v>131278</v>
      </c>
      <c r="E1097">
        <f t="shared" si="114"/>
        <v>22</v>
      </c>
      <c r="F1097">
        <f t="shared" si="115"/>
        <v>2</v>
      </c>
      <c r="H1097" t="str">
        <f t="shared" si="116"/>
        <v>Kommunikationer</v>
      </c>
      <c r="I1097" t="str">
        <f t="shared" si="117"/>
        <v>2 Politiken för informationssamhället</v>
      </c>
      <c r="K1097" t="str">
        <f t="shared" si="118"/>
        <v>Ersättning för särskilda tjänster för personer med funktionsnedsättning</v>
      </c>
      <c r="L1097">
        <f t="shared" si="120"/>
        <v>12.445375270564</v>
      </c>
      <c r="M1097">
        <f t="shared" si="119"/>
        <v>1.0371146058803333</v>
      </c>
    </row>
    <row r="1098" spans="1:13" hidden="1" x14ac:dyDescent="0.35">
      <c r="A1098" t="s">
        <v>1583</v>
      </c>
      <c r="B1098" s="8" t="s">
        <v>4</v>
      </c>
      <c r="C1098" s="8" t="s">
        <v>1234</v>
      </c>
      <c r="D1098" s="9">
        <v>25037</v>
      </c>
      <c r="E1098">
        <f t="shared" si="114"/>
        <v>22</v>
      </c>
      <c r="F1098">
        <f t="shared" si="115"/>
        <v>3</v>
      </c>
      <c r="H1098" t="str">
        <f t="shared" si="116"/>
        <v>Kommunikationer</v>
      </c>
      <c r="I1098" t="str">
        <f t="shared" si="117"/>
        <v>2 Politiken för informationssamhället</v>
      </c>
      <c r="K1098" t="str">
        <f t="shared" si="118"/>
        <v>Grundläggande betaltjänster</v>
      </c>
      <c r="L1098">
        <f t="shared" si="120"/>
        <v>2.3735497238616592</v>
      </c>
      <c r="M1098">
        <f t="shared" si="119"/>
        <v>0.19779581032180493</v>
      </c>
    </row>
    <row r="1099" spans="1:13" hidden="1" x14ac:dyDescent="0.35">
      <c r="A1099" t="s">
        <v>1583</v>
      </c>
      <c r="B1099" s="8" t="s">
        <v>4</v>
      </c>
      <c r="C1099" s="8" t="s">
        <v>1235</v>
      </c>
      <c r="D1099" s="9">
        <v>67844</v>
      </c>
      <c r="E1099">
        <f t="shared" ref="E1099:E1162" si="121">IF(B1099="",E1098,B1099)</f>
        <v>22</v>
      </c>
      <c r="F1099">
        <f t="shared" ref="F1099:F1162" si="122">IFERROR(LEFT(C1099,FIND(" ",C1099)-1)*1,"")</f>
        <v>4</v>
      </c>
      <c r="H1099" t="str">
        <f t="shared" ref="H1099:H1162" si="123">IF(B1099="",H1098,C1099)</f>
        <v>Kommunikationer</v>
      </c>
      <c r="I1099" t="str">
        <f t="shared" ref="I1099:I1162" si="124">IF(B1099="",IF(G1099="Sum",C1099,IF(I1098="",H1099,I1098)),"")</f>
        <v>2 Politiken för informationssamhället</v>
      </c>
      <c r="K1099" t="str">
        <f t="shared" ref="K1099:K1162" si="125">IFERROR(RIGHT(C1099,LEN(C1099)-FIND(" ",C1099)),"")</f>
        <v>Informationsteknik och telekommunikation</v>
      </c>
      <c r="L1099">
        <f t="shared" si="120"/>
        <v>6.4317253451160443</v>
      </c>
      <c r="M1099">
        <f t="shared" ref="M1099:M1162" si="126">L1099/12</f>
        <v>0.53597711209300369</v>
      </c>
    </row>
    <row r="1100" spans="1:13" hidden="1" x14ac:dyDescent="0.35">
      <c r="A1100" t="s">
        <v>1583</v>
      </c>
      <c r="B1100" s="8" t="s">
        <v>4</v>
      </c>
      <c r="C1100" s="8" t="s">
        <v>1236</v>
      </c>
      <c r="D1100" s="9">
        <v>365414</v>
      </c>
      <c r="E1100">
        <f t="shared" si="121"/>
        <v>22</v>
      </c>
      <c r="F1100">
        <f t="shared" si="122"/>
        <v>5</v>
      </c>
      <c r="H1100" t="str">
        <f t="shared" si="123"/>
        <v>Kommunikationer</v>
      </c>
      <c r="I1100" t="str">
        <f t="shared" si="124"/>
        <v>2 Politiken för informationssamhället</v>
      </c>
      <c r="K1100" t="str">
        <f t="shared" si="125"/>
        <v>Driftsäker och tillgänglig elektronisk kommunikation</v>
      </c>
      <c r="L1100">
        <f t="shared" si="120"/>
        <v>34.641861996053215</v>
      </c>
      <c r="M1100">
        <f t="shared" si="126"/>
        <v>2.8868218330044346</v>
      </c>
    </row>
    <row r="1101" spans="1:13" hidden="1" x14ac:dyDescent="0.35">
      <c r="A1101" t="s">
        <v>1583</v>
      </c>
      <c r="B1101" s="8" t="s">
        <v>4</v>
      </c>
      <c r="C1101" s="8" t="s">
        <v>1237</v>
      </c>
      <c r="D1101" s="9">
        <v>171784</v>
      </c>
      <c r="E1101">
        <f t="shared" si="121"/>
        <v>22</v>
      </c>
      <c r="F1101">
        <f t="shared" si="122"/>
        <v>6</v>
      </c>
      <c r="H1101" t="str">
        <f t="shared" si="123"/>
        <v>Kommunikationer</v>
      </c>
      <c r="I1101" t="str">
        <f t="shared" si="124"/>
        <v>2 Politiken för informationssamhället</v>
      </c>
      <c r="K1101" t="str">
        <f t="shared" si="125"/>
        <v>Myndigheten för digital förvaltning</v>
      </c>
      <c r="L1101">
        <f t="shared" ref="L1101:L1164" si="127">D1101/IF(A1101=$K$3,$L$3,$L$4)</f>
        <v>16.285412220467759</v>
      </c>
      <c r="M1101">
        <f t="shared" si="126"/>
        <v>1.3571176850389799</v>
      </c>
    </row>
    <row r="1102" spans="1:13" hidden="1" x14ac:dyDescent="0.35">
      <c r="A1102" t="s">
        <v>1583</v>
      </c>
      <c r="B1102" s="8" t="s">
        <v>4</v>
      </c>
      <c r="C1102" s="8" t="s">
        <v>1238</v>
      </c>
      <c r="D1102" s="9">
        <v>213894</v>
      </c>
      <c r="E1102">
        <f t="shared" si="121"/>
        <v>22</v>
      </c>
      <c r="F1102">
        <f t="shared" si="122"/>
        <v>7</v>
      </c>
      <c r="H1102" t="str">
        <f t="shared" si="123"/>
        <v>Kommunikationer</v>
      </c>
      <c r="I1102" t="str">
        <f t="shared" si="124"/>
        <v>2 Politiken för informationssamhället</v>
      </c>
      <c r="K1102" t="str">
        <f t="shared" si="125"/>
        <v>Digital förvaltning</v>
      </c>
      <c r="L1102">
        <f t="shared" si="127"/>
        <v>20.277511069044444</v>
      </c>
      <c r="M1102">
        <f t="shared" si="126"/>
        <v>1.6897925890870369</v>
      </c>
    </row>
    <row r="1103" spans="1:13" hidden="1" x14ac:dyDescent="0.35">
      <c r="A1103" t="s">
        <v>1583</v>
      </c>
      <c r="B1103" s="6">
        <v>23</v>
      </c>
      <c r="C1103" s="6" t="s">
        <v>136</v>
      </c>
      <c r="D1103" s="7">
        <v>23973181</v>
      </c>
      <c r="E1103">
        <f t="shared" si="121"/>
        <v>23</v>
      </c>
      <c r="F1103" t="str">
        <f t="shared" si="122"/>
        <v/>
      </c>
      <c r="G1103" t="s">
        <v>1536</v>
      </c>
      <c r="H1103" t="str">
        <f t="shared" si="123"/>
        <v>Areella näringar, landsbygd och livsmedel</v>
      </c>
      <c r="I1103" t="str">
        <f t="shared" si="124"/>
        <v/>
      </c>
      <c r="K1103" t="str">
        <f t="shared" si="125"/>
        <v>näringar, landsbygd och livsmedel</v>
      </c>
      <c r="L1103">
        <f t="shared" si="127"/>
        <v>2272.6978928240433</v>
      </c>
      <c r="M1103">
        <f t="shared" si="126"/>
        <v>189.39149106867026</v>
      </c>
    </row>
    <row r="1104" spans="1:13" hidden="1" x14ac:dyDescent="0.35">
      <c r="A1104" t="s">
        <v>1583</v>
      </c>
      <c r="B1104" s="8" t="s">
        <v>4</v>
      </c>
      <c r="C1104" s="8" t="s">
        <v>1239</v>
      </c>
      <c r="D1104" s="9">
        <v>545123</v>
      </c>
      <c r="E1104">
        <f t="shared" si="121"/>
        <v>23</v>
      </c>
      <c r="F1104">
        <f t="shared" si="122"/>
        <v>1</v>
      </c>
      <c r="H1104" t="str">
        <f t="shared" si="123"/>
        <v>Areella näringar, landsbygd och livsmedel</v>
      </c>
      <c r="I1104" t="str">
        <f t="shared" si="124"/>
        <v>Areella näringar, landsbygd och livsmedel</v>
      </c>
      <c r="K1104" t="str">
        <f t="shared" si="125"/>
        <v>Skogsstyrelsen</v>
      </c>
      <c r="L1104">
        <f t="shared" si="127"/>
        <v>51.678577550051493</v>
      </c>
      <c r="M1104">
        <f t="shared" si="126"/>
        <v>4.3065481291709578</v>
      </c>
    </row>
    <row r="1105" spans="1:13" hidden="1" x14ac:dyDescent="0.35">
      <c r="A1105" t="s">
        <v>1583</v>
      </c>
      <c r="B1105" s="8" t="s">
        <v>4</v>
      </c>
      <c r="C1105" s="8" t="s">
        <v>1240</v>
      </c>
      <c r="D1105" s="9">
        <v>594373</v>
      </c>
      <c r="E1105">
        <f t="shared" si="121"/>
        <v>23</v>
      </c>
      <c r="F1105">
        <f t="shared" si="122"/>
        <v>2</v>
      </c>
      <c r="H1105" t="str">
        <f t="shared" si="123"/>
        <v>Areella näringar, landsbygd och livsmedel</v>
      </c>
      <c r="I1105" t="str">
        <f t="shared" si="124"/>
        <v>Areella näringar, landsbygd och livsmedel</v>
      </c>
      <c r="K1105" t="str">
        <f t="shared" si="125"/>
        <v>Insatser för skogsbruket</v>
      </c>
      <c r="L1105">
        <f t="shared" si="127"/>
        <v>56.347560411424126</v>
      </c>
      <c r="M1105">
        <f t="shared" si="126"/>
        <v>4.6956300342853439</v>
      </c>
    </row>
    <row r="1106" spans="1:13" hidden="1" x14ac:dyDescent="0.35">
      <c r="A1106" t="s">
        <v>1583</v>
      </c>
      <c r="B1106" s="8" t="s">
        <v>4</v>
      </c>
      <c r="C1106" s="8" t="s">
        <v>1241</v>
      </c>
      <c r="D1106" s="9">
        <v>191847</v>
      </c>
      <c r="E1106">
        <f t="shared" si="121"/>
        <v>23</v>
      </c>
      <c r="F1106">
        <f t="shared" si="122"/>
        <v>3</v>
      </c>
      <c r="H1106" t="str">
        <f t="shared" si="123"/>
        <v>Areella näringar, landsbygd och livsmedel</v>
      </c>
      <c r="I1106" t="str">
        <f t="shared" si="124"/>
        <v>Areella näringar, landsbygd och livsmedel</v>
      </c>
      <c r="K1106" t="str">
        <f t="shared" si="125"/>
        <v>Statens veterinärmedicinska anstalt</v>
      </c>
      <c r="L1106">
        <f t="shared" si="127"/>
        <v>18.187418375751395</v>
      </c>
      <c r="M1106">
        <f t="shared" si="126"/>
        <v>1.5156181979792829</v>
      </c>
    </row>
    <row r="1107" spans="1:13" hidden="1" x14ac:dyDescent="0.35">
      <c r="A1107" t="s">
        <v>1583</v>
      </c>
      <c r="B1107" s="8" t="s">
        <v>4</v>
      </c>
      <c r="C1107" s="8" t="s">
        <v>1242</v>
      </c>
      <c r="D1107" s="9">
        <v>124496</v>
      </c>
      <c r="E1107">
        <f t="shared" si="121"/>
        <v>23</v>
      </c>
      <c r="F1107">
        <f t="shared" si="122"/>
        <v>4</v>
      </c>
      <c r="H1107" t="str">
        <f t="shared" si="123"/>
        <v>Areella näringar, landsbygd och livsmedel</v>
      </c>
      <c r="I1107" t="str">
        <f t="shared" si="124"/>
        <v>Areella näringar, landsbygd och livsmedel</v>
      </c>
      <c r="K1107" t="str">
        <f t="shared" si="125"/>
        <v>Bidrag till veterinär fältverksamhet</v>
      </c>
      <c r="L1107">
        <f t="shared" si="127"/>
        <v>11.802430260090311</v>
      </c>
      <c r="M1107">
        <f t="shared" si="126"/>
        <v>0.98353585500752594</v>
      </c>
    </row>
    <row r="1108" spans="1:13" hidden="1" x14ac:dyDescent="0.35">
      <c r="A1108" t="s">
        <v>1583</v>
      </c>
      <c r="B1108" s="8" t="s">
        <v>4</v>
      </c>
      <c r="C1108" s="8" t="s">
        <v>1243</v>
      </c>
      <c r="D1108" s="9">
        <v>9933</v>
      </c>
      <c r="E1108">
        <f t="shared" si="121"/>
        <v>23</v>
      </c>
      <c r="F1108">
        <f t="shared" si="122"/>
        <v>5</v>
      </c>
      <c r="H1108" t="str">
        <f t="shared" si="123"/>
        <v>Areella näringar, landsbygd och livsmedel</v>
      </c>
      <c r="I1108" t="str">
        <f t="shared" si="124"/>
        <v>Areella näringar, landsbygd och livsmedel</v>
      </c>
      <c r="K1108" t="str">
        <f t="shared" si="125"/>
        <v>Djurhälsovård och djurskyddsfrämjande åtgärder</v>
      </c>
      <c r="L1108">
        <f t="shared" si="127"/>
        <v>0.94166511191907409</v>
      </c>
      <c r="M1108">
        <f t="shared" si="126"/>
        <v>7.8472092659922846E-2</v>
      </c>
    </row>
    <row r="1109" spans="1:13" hidden="1" x14ac:dyDescent="0.35">
      <c r="A1109" t="s">
        <v>1583</v>
      </c>
      <c r="B1109" s="8" t="s">
        <v>4</v>
      </c>
      <c r="C1109" s="8" t="s">
        <v>1244</v>
      </c>
      <c r="D1109" s="9">
        <v>133349</v>
      </c>
      <c r="E1109">
        <f t="shared" si="121"/>
        <v>23</v>
      </c>
      <c r="F1109">
        <f t="shared" si="122"/>
        <v>6</v>
      </c>
      <c r="H1109" t="str">
        <f t="shared" si="123"/>
        <v>Areella näringar, landsbygd och livsmedel</v>
      </c>
      <c r="I1109" t="str">
        <f t="shared" si="124"/>
        <v>Areella näringar, landsbygd och livsmedel</v>
      </c>
      <c r="K1109" t="str">
        <f t="shared" si="125"/>
        <v>Bekämpning av smittsamma djursjukdomar</v>
      </c>
      <c r="L1109">
        <f t="shared" si="127"/>
        <v>12.641709554947813</v>
      </c>
      <c r="M1109">
        <f t="shared" si="126"/>
        <v>1.0534757962456511</v>
      </c>
    </row>
    <row r="1110" spans="1:13" hidden="1" x14ac:dyDescent="0.35">
      <c r="A1110" t="s">
        <v>1583</v>
      </c>
      <c r="B1110" s="8" t="s">
        <v>4</v>
      </c>
      <c r="C1110" s="8" t="s">
        <v>1245</v>
      </c>
      <c r="D1110" s="9">
        <v>67778</v>
      </c>
      <c r="E1110">
        <f t="shared" si="121"/>
        <v>23</v>
      </c>
      <c r="F1110">
        <f t="shared" si="122"/>
        <v>7</v>
      </c>
      <c r="H1110" t="str">
        <f t="shared" si="123"/>
        <v>Areella näringar, landsbygd och livsmedel</v>
      </c>
      <c r="I1110" t="str">
        <f t="shared" si="124"/>
        <v>Areella näringar, landsbygd och livsmedel</v>
      </c>
      <c r="K1110" t="str">
        <f t="shared" si="125"/>
        <v>Ersättningar för viltskador m.m.</v>
      </c>
      <c r="L1110">
        <f t="shared" si="127"/>
        <v>6.4254684340733927</v>
      </c>
      <c r="M1110">
        <f t="shared" si="126"/>
        <v>0.53545570283944943</v>
      </c>
    </row>
    <row r="1111" spans="1:13" hidden="1" x14ac:dyDescent="0.35">
      <c r="A1111" t="s">
        <v>1583</v>
      </c>
      <c r="B1111" s="8" t="s">
        <v>4</v>
      </c>
      <c r="C1111" s="8" t="s">
        <v>1246</v>
      </c>
      <c r="D1111" s="9">
        <v>744465</v>
      </c>
      <c r="E1111">
        <f t="shared" si="121"/>
        <v>23</v>
      </c>
      <c r="F1111">
        <f t="shared" si="122"/>
        <v>8</v>
      </c>
      <c r="H1111" t="str">
        <f t="shared" si="123"/>
        <v>Areella näringar, landsbygd och livsmedel</v>
      </c>
      <c r="I1111" t="str">
        <f t="shared" si="124"/>
        <v>Areella näringar, landsbygd och livsmedel</v>
      </c>
      <c r="K1111" t="str">
        <f t="shared" si="125"/>
        <v>Statens jordbruksverk</v>
      </c>
      <c r="L1111">
        <f t="shared" si="127"/>
        <v>70.576534535873705</v>
      </c>
      <c r="M1111">
        <f t="shared" si="126"/>
        <v>5.8813778779894754</v>
      </c>
    </row>
    <row r="1112" spans="1:13" hidden="1" x14ac:dyDescent="0.35">
      <c r="A1112" t="s">
        <v>1583</v>
      </c>
      <c r="B1112" s="8" t="s">
        <v>4</v>
      </c>
      <c r="C1112" s="8" t="s">
        <v>1247</v>
      </c>
      <c r="D1112" s="9">
        <v>15000</v>
      </c>
      <c r="E1112">
        <f t="shared" si="121"/>
        <v>23</v>
      </c>
      <c r="F1112">
        <f t="shared" si="122"/>
        <v>9</v>
      </c>
      <c r="H1112" t="str">
        <f t="shared" si="123"/>
        <v>Areella näringar, landsbygd och livsmedel</v>
      </c>
      <c r="I1112" t="str">
        <f t="shared" si="124"/>
        <v>Areella näringar, landsbygd och livsmedel</v>
      </c>
      <c r="K1112" t="str">
        <f t="shared" si="125"/>
        <v>Bekämpning av växtskadegörare</v>
      </c>
      <c r="L1112">
        <f t="shared" si="127"/>
        <v>1.4220252369662854</v>
      </c>
      <c r="M1112">
        <f t="shared" si="126"/>
        <v>0.11850210308052378</v>
      </c>
    </row>
    <row r="1113" spans="1:13" hidden="1" x14ac:dyDescent="0.35">
      <c r="A1113" t="s">
        <v>1583</v>
      </c>
      <c r="B1113" s="8" t="s">
        <v>4</v>
      </c>
      <c r="C1113" s="8" t="s">
        <v>1248</v>
      </c>
      <c r="D1113" s="9">
        <v>9640894</v>
      </c>
      <c r="E1113">
        <f t="shared" si="121"/>
        <v>23</v>
      </c>
      <c r="F1113">
        <f t="shared" si="122"/>
        <v>10</v>
      </c>
      <c r="H1113" t="str">
        <f t="shared" si="123"/>
        <v>Areella näringar, landsbygd och livsmedel</v>
      </c>
      <c r="I1113" t="str">
        <f t="shared" si="124"/>
        <v>Areella näringar, landsbygd och livsmedel</v>
      </c>
      <c r="K1113" t="str">
        <f t="shared" si="125"/>
        <v>Gårdsstöd m.m.</v>
      </c>
      <c r="L1113">
        <f t="shared" si="127"/>
        <v>913.97297166112253</v>
      </c>
      <c r="M1113">
        <f t="shared" si="126"/>
        <v>76.164414305093544</v>
      </c>
    </row>
    <row r="1114" spans="1:13" hidden="1" x14ac:dyDescent="0.35">
      <c r="A1114" t="s">
        <v>1583</v>
      </c>
      <c r="B1114" s="8" t="s">
        <v>4</v>
      </c>
      <c r="C1114" s="8" t="s">
        <v>1249</v>
      </c>
      <c r="D1114" s="9">
        <v>159000</v>
      </c>
      <c r="E1114">
        <f t="shared" si="121"/>
        <v>23</v>
      </c>
      <c r="F1114">
        <f t="shared" si="122"/>
        <v>11</v>
      </c>
      <c r="H1114" t="str">
        <f t="shared" si="123"/>
        <v>Areella näringar, landsbygd och livsmedel</v>
      </c>
      <c r="I1114" t="str">
        <f t="shared" si="124"/>
        <v>Areella näringar, landsbygd och livsmedel</v>
      </c>
      <c r="K1114" t="str">
        <f t="shared" si="125"/>
        <v>Intervention för jordbruksprodukter m.m.</v>
      </c>
      <c r="L1114">
        <f t="shared" si="127"/>
        <v>15.073467511842624</v>
      </c>
      <c r="M1114">
        <f t="shared" si="126"/>
        <v>1.256122292653552</v>
      </c>
    </row>
    <row r="1115" spans="1:13" hidden="1" x14ac:dyDescent="0.35">
      <c r="A1115" t="s">
        <v>1583</v>
      </c>
      <c r="B1115" s="8" t="s">
        <v>4</v>
      </c>
      <c r="C1115" s="8" t="s">
        <v>1580</v>
      </c>
      <c r="D1115" s="9">
        <v>2800000</v>
      </c>
      <c r="E1115">
        <f t="shared" si="121"/>
        <v>23</v>
      </c>
      <c r="F1115">
        <f t="shared" si="122"/>
        <v>12</v>
      </c>
      <c r="H1115" t="str">
        <f t="shared" si="123"/>
        <v>Areella näringar, landsbygd och livsmedel</v>
      </c>
      <c r="I1115" t="str">
        <f t="shared" si="124"/>
        <v>Areella näringar, landsbygd och livsmedel</v>
      </c>
      <c r="K1115" t="str">
        <f t="shared" si="125"/>
        <v>Nationell medfinansiering till den gemensamma jordbrukspolitiken 2023-2027</v>
      </c>
      <c r="L1115">
        <f t="shared" si="127"/>
        <v>265.44471090037325</v>
      </c>
      <c r="M1115">
        <f t="shared" si="126"/>
        <v>22.120392575031104</v>
      </c>
    </row>
    <row r="1116" spans="1:13" hidden="1" x14ac:dyDescent="0.35">
      <c r="A1116" t="s">
        <v>1583</v>
      </c>
      <c r="B1116" s="8" t="s">
        <v>4</v>
      </c>
      <c r="C1116" s="8" t="s">
        <v>1581</v>
      </c>
      <c r="D1116" s="9">
        <v>1913900</v>
      </c>
      <c r="E1116">
        <f t="shared" si="121"/>
        <v>23</v>
      </c>
      <c r="F1116">
        <f t="shared" si="122"/>
        <v>13</v>
      </c>
      <c r="H1116" t="str">
        <f t="shared" si="123"/>
        <v>Areella näringar, landsbygd och livsmedel</v>
      </c>
      <c r="I1116" t="str">
        <f t="shared" si="124"/>
        <v>Areella näringar, landsbygd och livsmedel</v>
      </c>
      <c r="K1116" t="str">
        <f t="shared" si="125"/>
        <v>Finansiering från EU-budgeten till den gemensamma jordbrukspolitikens andra pelare 2023-2027</v>
      </c>
      <c r="L1116">
        <f t="shared" si="127"/>
        <v>181.44094006865157</v>
      </c>
      <c r="M1116">
        <f t="shared" si="126"/>
        <v>15.120078339054297</v>
      </c>
    </row>
    <row r="1117" spans="1:13" hidden="1" x14ac:dyDescent="0.35">
      <c r="A1117" t="s">
        <v>1583</v>
      </c>
      <c r="B1117" s="8" t="s">
        <v>4</v>
      </c>
      <c r="C1117" s="8" t="s">
        <v>1252</v>
      </c>
      <c r="D1117" s="9">
        <v>388770</v>
      </c>
      <c r="E1117">
        <f t="shared" si="121"/>
        <v>23</v>
      </c>
      <c r="F1117">
        <f t="shared" si="122"/>
        <v>14</v>
      </c>
      <c r="H1117" t="str">
        <f t="shared" si="123"/>
        <v>Areella näringar, landsbygd och livsmedel</v>
      </c>
      <c r="I1117" t="str">
        <f t="shared" si="124"/>
        <v>Areella näringar, landsbygd och livsmedel</v>
      </c>
      <c r="K1117" t="str">
        <f t="shared" si="125"/>
        <v>Livsmedelsverket</v>
      </c>
      <c r="L1117">
        <f t="shared" si="127"/>
        <v>36.856050091692182</v>
      </c>
      <c r="M1117">
        <f t="shared" si="126"/>
        <v>3.0713375076410152</v>
      </c>
    </row>
    <row r="1118" spans="1:13" hidden="1" x14ac:dyDescent="0.35">
      <c r="A1118" t="s">
        <v>1583</v>
      </c>
      <c r="B1118" s="8" t="s">
        <v>4</v>
      </c>
      <c r="C1118" s="8" t="s">
        <v>1253</v>
      </c>
      <c r="D1118" s="9">
        <v>166160</v>
      </c>
      <c r="E1118">
        <f t="shared" si="121"/>
        <v>23</v>
      </c>
      <c r="F1118">
        <f t="shared" si="122"/>
        <v>15</v>
      </c>
      <c r="H1118" t="str">
        <f t="shared" si="123"/>
        <v>Areella näringar, landsbygd och livsmedel</v>
      </c>
      <c r="I1118" t="str">
        <f t="shared" si="124"/>
        <v>Areella näringar, landsbygd och livsmedel</v>
      </c>
      <c r="K1118" t="str">
        <f t="shared" si="125"/>
        <v>Konkurrenskraftig livsmedelssektor</v>
      </c>
      <c r="L1118">
        <f t="shared" si="127"/>
        <v>15.752247558287864</v>
      </c>
      <c r="M1118">
        <f t="shared" si="126"/>
        <v>1.3126872965239886</v>
      </c>
    </row>
    <row r="1119" spans="1:13" hidden="1" x14ac:dyDescent="0.35">
      <c r="A1119" t="s">
        <v>1583</v>
      </c>
      <c r="B1119" s="8" t="s">
        <v>4</v>
      </c>
      <c r="C1119" s="8" t="s">
        <v>1254</v>
      </c>
      <c r="D1119" s="9">
        <v>46913</v>
      </c>
      <c r="E1119">
        <f t="shared" si="121"/>
        <v>23</v>
      </c>
      <c r="F1119">
        <f t="shared" si="122"/>
        <v>16</v>
      </c>
      <c r="H1119" t="str">
        <f t="shared" si="123"/>
        <v>Areella näringar, landsbygd och livsmedel</v>
      </c>
      <c r="I1119" t="str">
        <f t="shared" si="124"/>
        <v>Areella näringar, landsbygd och livsmedel</v>
      </c>
      <c r="K1119" t="str">
        <f t="shared" si="125"/>
        <v>Bidrag till vissa internationella organisationer m.m.</v>
      </c>
      <c r="L1119">
        <f t="shared" si="127"/>
        <v>4.4474313294532895</v>
      </c>
      <c r="M1119">
        <f t="shared" si="126"/>
        <v>0.37061927745444079</v>
      </c>
    </row>
    <row r="1120" spans="1:13" hidden="1" x14ac:dyDescent="0.35">
      <c r="A1120" t="s">
        <v>1583</v>
      </c>
      <c r="B1120" s="8" t="s">
        <v>4</v>
      </c>
      <c r="C1120" s="8" t="s">
        <v>1255</v>
      </c>
      <c r="D1120" s="9">
        <v>1553187</v>
      </c>
      <c r="E1120">
        <f t="shared" si="121"/>
        <v>23</v>
      </c>
      <c r="F1120">
        <f t="shared" si="122"/>
        <v>17</v>
      </c>
      <c r="H1120" t="str">
        <f t="shared" si="123"/>
        <v>Areella näringar, landsbygd och livsmedel</v>
      </c>
      <c r="I1120" t="str">
        <f t="shared" si="124"/>
        <v>Areella näringar, landsbygd och livsmedel</v>
      </c>
      <c r="K1120" t="str">
        <f t="shared" si="125"/>
        <v>Åtgärder för landsbygdens miljö och struktur</v>
      </c>
      <c r="L1120">
        <f t="shared" si="127"/>
        <v>147.24474078186358</v>
      </c>
      <c r="M1120">
        <f t="shared" si="126"/>
        <v>12.270395065155299</v>
      </c>
    </row>
    <row r="1121" spans="1:13" hidden="1" x14ac:dyDescent="0.35">
      <c r="A1121" t="s">
        <v>1583</v>
      </c>
      <c r="B1121" s="8" t="s">
        <v>4</v>
      </c>
      <c r="C1121" s="8" t="s">
        <v>1256</v>
      </c>
      <c r="D1121" s="9">
        <v>1108862</v>
      </c>
      <c r="E1121">
        <f t="shared" si="121"/>
        <v>23</v>
      </c>
      <c r="F1121">
        <f t="shared" si="122"/>
        <v>18</v>
      </c>
      <c r="H1121" t="str">
        <f t="shared" si="123"/>
        <v>Areella näringar, landsbygd och livsmedel</v>
      </c>
      <c r="I1121" t="str">
        <f t="shared" si="124"/>
        <v>Areella näringar, landsbygd och livsmedel</v>
      </c>
      <c r="K1121" t="str">
        <f t="shared" si="125"/>
        <v>Från EU-budgeten finansierade åtgärder för landsbygdens miljö och struktur</v>
      </c>
      <c r="L1121">
        <f t="shared" si="127"/>
        <v>105.1219832208606</v>
      </c>
      <c r="M1121">
        <f t="shared" si="126"/>
        <v>8.7601652684050499</v>
      </c>
    </row>
    <row r="1122" spans="1:13" hidden="1" x14ac:dyDescent="0.35">
      <c r="A1122" t="s">
        <v>1583</v>
      </c>
      <c r="B1122" s="8" t="s">
        <v>4</v>
      </c>
      <c r="C1122" s="8" t="s">
        <v>1257</v>
      </c>
      <c r="D1122" s="9">
        <v>29830</v>
      </c>
      <c r="E1122">
        <f t="shared" si="121"/>
        <v>23</v>
      </c>
      <c r="F1122">
        <f t="shared" si="122"/>
        <v>19</v>
      </c>
      <c r="H1122" t="str">
        <f t="shared" si="123"/>
        <v>Areella näringar, landsbygd och livsmedel</v>
      </c>
      <c r="I1122" t="str">
        <f t="shared" si="124"/>
        <v>Areella näringar, landsbygd och livsmedel</v>
      </c>
      <c r="K1122" t="str">
        <f t="shared" si="125"/>
        <v>Miljöförbättrande åtgärder i jordbruket</v>
      </c>
      <c r="L1122">
        <f t="shared" si="127"/>
        <v>2.8279341879136193</v>
      </c>
      <c r="M1122">
        <f t="shared" si="126"/>
        <v>0.23566118232613495</v>
      </c>
    </row>
    <row r="1123" spans="1:13" hidden="1" x14ac:dyDescent="0.35">
      <c r="A1123" t="s">
        <v>1583</v>
      </c>
      <c r="B1123" s="8" t="s">
        <v>4</v>
      </c>
      <c r="C1123" s="8" t="s">
        <v>1258</v>
      </c>
      <c r="D1123" s="9">
        <v>24116</v>
      </c>
      <c r="E1123">
        <f t="shared" si="121"/>
        <v>23</v>
      </c>
      <c r="F1123">
        <f t="shared" si="122"/>
        <v>20</v>
      </c>
      <c r="H1123" t="str">
        <f t="shared" si="123"/>
        <v>Areella näringar, landsbygd och livsmedel</v>
      </c>
      <c r="I1123" t="str">
        <f t="shared" si="124"/>
        <v>Areella näringar, landsbygd och livsmedel</v>
      </c>
      <c r="K1123" t="str">
        <f t="shared" si="125"/>
        <v>Stöd till jordbrukets rationalisering m.m.</v>
      </c>
      <c r="L1123">
        <f t="shared" si="127"/>
        <v>2.2862373743119293</v>
      </c>
      <c r="M1123">
        <f t="shared" si="126"/>
        <v>0.19051978119266078</v>
      </c>
    </row>
    <row r="1124" spans="1:13" hidden="1" x14ac:dyDescent="0.35">
      <c r="A1124" t="s">
        <v>1583</v>
      </c>
      <c r="B1124" s="8" t="s">
        <v>4</v>
      </c>
      <c r="C1124" s="8" t="s">
        <v>1259</v>
      </c>
      <c r="D1124" s="9">
        <v>1529</v>
      </c>
      <c r="E1124">
        <f t="shared" si="121"/>
        <v>23</v>
      </c>
      <c r="F1124">
        <f t="shared" si="122"/>
        <v>21</v>
      </c>
      <c r="H1124" t="str">
        <f t="shared" si="123"/>
        <v>Areella näringar, landsbygd och livsmedel</v>
      </c>
      <c r="I1124" t="str">
        <f t="shared" si="124"/>
        <v>Areella näringar, landsbygd och livsmedel</v>
      </c>
      <c r="K1124" t="str">
        <f t="shared" si="125"/>
        <v>Åtgärder på fjällägenheter</v>
      </c>
      <c r="L1124">
        <f t="shared" si="127"/>
        <v>0.14495177248809668</v>
      </c>
      <c r="M1124">
        <f t="shared" si="126"/>
        <v>1.2079314374008056E-2</v>
      </c>
    </row>
    <row r="1125" spans="1:13" hidden="1" x14ac:dyDescent="0.35">
      <c r="A1125" t="s">
        <v>1583</v>
      </c>
      <c r="B1125" s="8" t="s">
        <v>4</v>
      </c>
      <c r="C1125" s="8" t="s">
        <v>1260</v>
      </c>
      <c r="D1125" s="9">
        <v>135915</v>
      </c>
      <c r="E1125">
        <f t="shared" si="121"/>
        <v>23</v>
      </c>
      <c r="F1125">
        <f t="shared" si="122"/>
        <v>22</v>
      </c>
      <c r="H1125" t="str">
        <f t="shared" si="123"/>
        <v>Areella näringar, landsbygd och livsmedel</v>
      </c>
      <c r="I1125" t="str">
        <f t="shared" si="124"/>
        <v>Areella näringar, landsbygd och livsmedel</v>
      </c>
      <c r="K1125" t="str">
        <f t="shared" si="125"/>
        <v>Främjande av rennäringen m.m.</v>
      </c>
      <c r="L1125">
        <f t="shared" si="127"/>
        <v>12.884970672151512</v>
      </c>
      <c r="M1125">
        <f t="shared" si="126"/>
        <v>1.0737475560126259</v>
      </c>
    </row>
    <row r="1126" spans="1:13" hidden="1" x14ac:dyDescent="0.35">
      <c r="A1126" t="s">
        <v>1583</v>
      </c>
      <c r="B1126" s="8" t="s">
        <v>4</v>
      </c>
      <c r="C1126" s="8" t="s">
        <v>1261</v>
      </c>
      <c r="D1126" s="9">
        <v>2240063</v>
      </c>
      <c r="E1126">
        <f t="shared" si="121"/>
        <v>23</v>
      </c>
      <c r="F1126">
        <f t="shared" si="122"/>
        <v>23</v>
      </c>
      <c r="H1126" t="str">
        <f t="shared" si="123"/>
        <v>Areella näringar, landsbygd och livsmedel</v>
      </c>
      <c r="I1126" t="str">
        <f t="shared" si="124"/>
        <v>Areella näringar, landsbygd och livsmedel</v>
      </c>
      <c r="K1126" t="str">
        <f t="shared" si="125"/>
        <v>Sveriges lantbruksuniversitet</v>
      </c>
      <c r="L1126">
        <f t="shared" si="127"/>
        <v>212.36174122629387</v>
      </c>
      <c r="M1126">
        <f t="shared" si="126"/>
        <v>17.696811768857824</v>
      </c>
    </row>
    <row r="1127" spans="1:13" ht="21.5" hidden="1" x14ac:dyDescent="0.35">
      <c r="A1127" t="s">
        <v>1583</v>
      </c>
      <c r="B1127" s="8" t="s">
        <v>4</v>
      </c>
      <c r="C1127" s="8" t="s">
        <v>1262</v>
      </c>
      <c r="D1127" s="9">
        <v>738664</v>
      </c>
      <c r="E1127">
        <f t="shared" si="121"/>
        <v>23</v>
      </c>
      <c r="F1127">
        <f t="shared" si="122"/>
        <v>24</v>
      </c>
      <c r="H1127" t="str">
        <f t="shared" si="123"/>
        <v>Areella näringar, landsbygd och livsmedel</v>
      </c>
      <c r="I1127" t="str">
        <f t="shared" si="124"/>
        <v>Areella näringar, landsbygd och livsmedel</v>
      </c>
      <c r="K1127" t="str">
        <f t="shared" si="125"/>
        <v>Forskningsrådet för miljö, areella näringar och samhällsbyggande: Forskning och samfinansierad forskning</v>
      </c>
      <c r="L1127">
        <f t="shared" si="127"/>
        <v>70.026589975897608</v>
      </c>
      <c r="M1127">
        <f t="shared" si="126"/>
        <v>5.8355491646581337</v>
      </c>
    </row>
    <row r="1128" spans="1:13" hidden="1" x14ac:dyDescent="0.35">
      <c r="A1128" t="s">
        <v>1583</v>
      </c>
      <c r="B1128" s="8" t="s">
        <v>4</v>
      </c>
      <c r="C1128" s="8" t="s">
        <v>1263</v>
      </c>
      <c r="D1128" s="9">
        <v>1177</v>
      </c>
      <c r="E1128">
        <f t="shared" si="121"/>
        <v>23</v>
      </c>
      <c r="F1128">
        <f t="shared" si="122"/>
        <v>25</v>
      </c>
      <c r="H1128" t="str">
        <f t="shared" si="123"/>
        <v>Areella näringar, landsbygd och livsmedel</v>
      </c>
      <c r="I1128" t="str">
        <f t="shared" si="124"/>
        <v>Areella näringar, landsbygd och livsmedel</v>
      </c>
      <c r="K1128" t="str">
        <f t="shared" si="125"/>
        <v>Bidrag till Skogs- och lantbruksakademien</v>
      </c>
      <c r="L1128">
        <f t="shared" si="127"/>
        <v>0.11158158026062119</v>
      </c>
      <c r="M1128">
        <f t="shared" si="126"/>
        <v>9.2984650217184332E-3</v>
      </c>
    </row>
    <row r="1129" spans="1:13" hidden="1" x14ac:dyDescent="0.35">
      <c r="A1129" t="s">
        <v>1583</v>
      </c>
      <c r="B1129" s="8" t="s">
        <v>4</v>
      </c>
      <c r="C1129" s="8" t="s">
        <v>1582</v>
      </c>
      <c r="D1129" s="9">
        <v>179837</v>
      </c>
      <c r="E1129">
        <f t="shared" si="121"/>
        <v>23</v>
      </c>
      <c r="F1129">
        <f t="shared" si="122"/>
        <v>26</v>
      </c>
      <c r="H1129" t="str">
        <f t="shared" si="123"/>
        <v>Areella näringar, landsbygd och livsmedel</v>
      </c>
      <c r="I1129" t="str">
        <f t="shared" si="124"/>
        <v>Areella näringar, landsbygd och livsmedel</v>
      </c>
      <c r="K1129" t="str">
        <f t="shared" si="125"/>
        <v>Slakterikontroll</v>
      </c>
      <c r="L1129">
        <f t="shared" si="127"/>
        <v>17.048850169353724</v>
      </c>
      <c r="M1129">
        <f t="shared" si="126"/>
        <v>1.4207375141128102</v>
      </c>
    </row>
    <row r="1130" spans="1:13" hidden="1" x14ac:dyDescent="0.35">
      <c r="A1130" t="s">
        <v>1583</v>
      </c>
      <c r="B1130" s="8" t="s">
        <v>4</v>
      </c>
      <c r="C1130" s="8" t="s">
        <v>1265</v>
      </c>
      <c r="D1130" s="9">
        <v>58000</v>
      </c>
      <c r="E1130">
        <f t="shared" si="121"/>
        <v>23</v>
      </c>
      <c r="F1130">
        <f t="shared" si="122"/>
        <v>27</v>
      </c>
      <c r="H1130" t="str">
        <f t="shared" si="123"/>
        <v>Areella näringar, landsbygd och livsmedel</v>
      </c>
      <c r="I1130" t="str">
        <f t="shared" si="124"/>
        <v>Areella näringar, landsbygd och livsmedel</v>
      </c>
      <c r="K1130" t="str">
        <f t="shared" si="125"/>
        <v>Åtgärder för beredskap inom livsmedels- och dricksvattenområdet</v>
      </c>
      <c r="L1130">
        <f t="shared" si="127"/>
        <v>5.4984975829363032</v>
      </c>
      <c r="M1130">
        <f t="shared" si="126"/>
        <v>0.45820813191135862</v>
      </c>
    </row>
    <row r="1131" spans="1:13" hidden="1" x14ac:dyDescent="0.35">
      <c r="A1131" t="s">
        <v>1583</v>
      </c>
      <c r="B1131" s="8" t="s">
        <v>4</v>
      </c>
      <c r="C1131" s="8" t="s">
        <v>1266</v>
      </c>
      <c r="D1131" s="9">
        <v>164000</v>
      </c>
      <c r="E1131">
        <f t="shared" si="121"/>
        <v>23</v>
      </c>
      <c r="F1131">
        <f t="shared" si="122"/>
        <v>28</v>
      </c>
      <c r="H1131" t="str">
        <f t="shared" si="123"/>
        <v>Areella näringar, landsbygd och livsmedel</v>
      </c>
      <c r="I1131" t="str">
        <f t="shared" si="124"/>
        <v>Areella näringar, landsbygd och livsmedel</v>
      </c>
      <c r="K1131" t="str">
        <f t="shared" si="125"/>
        <v>Stödåtgärder för fiske och vattenbruk 2021–2027</v>
      </c>
      <c r="L1131">
        <f t="shared" si="127"/>
        <v>15.54747592416472</v>
      </c>
      <c r="M1131">
        <f t="shared" si="126"/>
        <v>1.2956229936803934</v>
      </c>
    </row>
    <row r="1132" spans="1:13" hidden="1" x14ac:dyDescent="0.35">
      <c r="A1132" t="s">
        <v>1583</v>
      </c>
      <c r="B1132" s="8" t="s">
        <v>4</v>
      </c>
      <c r="C1132" s="8" t="s">
        <v>1267</v>
      </c>
      <c r="D1132" s="9">
        <v>196000</v>
      </c>
      <c r="E1132">
        <f t="shared" si="121"/>
        <v>23</v>
      </c>
      <c r="F1132">
        <f t="shared" si="122"/>
        <v>29</v>
      </c>
      <c r="H1132" t="str">
        <f t="shared" si="123"/>
        <v>Areella näringar, landsbygd och livsmedel</v>
      </c>
      <c r="I1132" t="str">
        <f t="shared" si="124"/>
        <v>Areella näringar, landsbygd och livsmedel</v>
      </c>
      <c r="K1132" t="str">
        <f t="shared" si="125"/>
        <v>Från EU-budgeten finansierade stödåtgärder för fiske och vattenbruk 2021–2027</v>
      </c>
      <c r="L1132">
        <f t="shared" si="127"/>
        <v>18.58112976302613</v>
      </c>
      <c r="M1132">
        <f t="shared" si="126"/>
        <v>1.5484274802521776</v>
      </c>
    </row>
    <row r="1133" spans="1:13" hidden="1" x14ac:dyDescent="0.35">
      <c r="A1133" t="s">
        <v>1583</v>
      </c>
      <c r="B1133" s="6">
        <v>24</v>
      </c>
      <c r="C1133" s="6" t="s">
        <v>142</v>
      </c>
      <c r="D1133" s="7">
        <v>9552305</v>
      </c>
      <c r="E1133">
        <f t="shared" si="121"/>
        <v>24</v>
      </c>
      <c r="F1133" t="str">
        <f t="shared" si="122"/>
        <v/>
      </c>
      <c r="G1133" t="s">
        <v>1536</v>
      </c>
      <c r="H1133" t="str">
        <f t="shared" si="123"/>
        <v>Näringsliv</v>
      </c>
      <c r="I1133" t="str">
        <f t="shared" si="124"/>
        <v/>
      </c>
      <c r="K1133" t="str">
        <f t="shared" si="125"/>
        <v/>
      </c>
      <c r="L1133">
        <f t="shared" si="127"/>
        <v>905.57458541328219</v>
      </c>
      <c r="M1133">
        <f t="shared" si="126"/>
        <v>75.464548784440183</v>
      </c>
    </row>
    <row r="1134" spans="1:13" hidden="1" x14ac:dyDescent="0.35">
      <c r="A1134" t="s">
        <v>1583</v>
      </c>
      <c r="B1134" s="6" t="s">
        <v>4</v>
      </c>
      <c r="C1134" s="6" t="s">
        <v>1268</v>
      </c>
      <c r="D1134" s="7">
        <v>8783998</v>
      </c>
      <c r="E1134">
        <f t="shared" si="121"/>
        <v>24</v>
      </c>
      <c r="F1134">
        <f t="shared" si="122"/>
        <v>1</v>
      </c>
      <c r="G1134" t="s">
        <v>1536</v>
      </c>
      <c r="H1134" t="str">
        <f t="shared" si="123"/>
        <v>Näringsliv</v>
      </c>
      <c r="I1134" t="str">
        <f t="shared" si="124"/>
        <v>1 Näringspolitik</v>
      </c>
      <c r="K1134" t="str">
        <f t="shared" si="125"/>
        <v>Näringspolitik</v>
      </c>
      <c r="L1134">
        <f t="shared" si="127"/>
        <v>832.73778916409174</v>
      </c>
      <c r="M1134">
        <f t="shared" si="126"/>
        <v>69.394815763674316</v>
      </c>
    </row>
    <row r="1135" spans="1:13" hidden="1" x14ac:dyDescent="0.35">
      <c r="A1135" t="s">
        <v>1583</v>
      </c>
      <c r="B1135" s="8" t="s">
        <v>4</v>
      </c>
      <c r="C1135" s="8" t="s">
        <v>1269</v>
      </c>
      <c r="D1135" s="9">
        <v>286753</v>
      </c>
      <c r="E1135">
        <f t="shared" si="121"/>
        <v>24</v>
      </c>
      <c r="F1135">
        <f t="shared" si="122"/>
        <v>1</v>
      </c>
      <c r="H1135" t="str">
        <f t="shared" si="123"/>
        <v>Näringsliv</v>
      </c>
      <c r="I1135" t="str">
        <f t="shared" si="124"/>
        <v>1 Näringspolitik</v>
      </c>
      <c r="K1135" t="str">
        <f t="shared" si="125"/>
        <v>Verket för innovationssystem</v>
      </c>
      <c r="L1135">
        <f t="shared" si="127"/>
        <v>27.184666851719548</v>
      </c>
      <c r="M1135">
        <f t="shared" si="126"/>
        <v>2.2653889043099622</v>
      </c>
    </row>
    <row r="1136" spans="1:13" hidden="1" x14ac:dyDescent="0.35">
      <c r="A1136" t="s">
        <v>1583</v>
      </c>
      <c r="B1136" s="8" t="s">
        <v>4</v>
      </c>
      <c r="C1136" s="8" t="s">
        <v>1270</v>
      </c>
      <c r="D1136" s="9">
        <v>3462255</v>
      </c>
      <c r="E1136">
        <f t="shared" si="121"/>
        <v>24</v>
      </c>
      <c r="F1136">
        <f t="shared" si="122"/>
        <v>2</v>
      </c>
      <c r="H1136" t="str">
        <f t="shared" si="123"/>
        <v>Näringsliv</v>
      </c>
      <c r="I1136" t="str">
        <f t="shared" si="124"/>
        <v>1 Näringspolitik</v>
      </c>
      <c r="K1136" t="str">
        <f t="shared" si="125"/>
        <v>Verket för innovationssystem: Forskning och utveckling</v>
      </c>
      <c r="L1136">
        <f t="shared" si="127"/>
        <v>328.22759912084706</v>
      </c>
      <c r="M1136">
        <f t="shared" si="126"/>
        <v>27.352299926737256</v>
      </c>
    </row>
    <row r="1137" spans="1:13" hidden="1" x14ac:dyDescent="0.35">
      <c r="A1137" t="s">
        <v>1583</v>
      </c>
      <c r="B1137" s="8" t="s">
        <v>4</v>
      </c>
      <c r="C1137" s="8" t="s">
        <v>1271</v>
      </c>
      <c r="D1137" s="9">
        <v>834268</v>
      </c>
      <c r="E1137">
        <f t="shared" si="121"/>
        <v>24</v>
      </c>
      <c r="F1137">
        <f t="shared" si="122"/>
        <v>3</v>
      </c>
      <c r="H1137" t="str">
        <f t="shared" si="123"/>
        <v>Näringsliv</v>
      </c>
      <c r="I1137" t="str">
        <f t="shared" si="124"/>
        <v>1 Näringspolitik</v>
      </c>
      <c r="K1137" t="str">
        <f t="shared" si="125"/>
        <v>Institutens strategiska kompetensmedel</v>
      </c>
      <c r="L1137">
        <f t="shared" si="127"/>
        <v>79.090010026225926</v>
      </c>
      <c r="M1137">
        <f t="shared" si="126"/>
        <v>6.5908341688521608</v>
      </c>
    </row>
    <row r="1138" spans="1:13" hidden="1" x14ac:dyDescent="0.35">
      <c r="A1138" t="s">
        <v>1583</v>
      </c>
      <c r="B1138" s="8" t="s">
        <v>4</v>
      </c>
      <c r="C1138" s="8" t="s">
        <v>1272</v>
      </c>
      <c r="D1138" s="9">
        <v>458702</v>
      </c>
      <c r="E1138">
        <f t="shared" si="121"/>
        <v>24</v>
      </c>
      <c r="F1138">
        <f t="shared" si="122"/>
        <v>4</v>
      </c>
      <c r="H1138" t="str">
        <f t="shared" si="123"/>
        <v>Näringsliv</v>
      </c>
      <c r="I1138" t="str">
        <f t="shared" si="124"/>
        <v>1 Näringspolitik</v>
      </c>
      <c r="K1138" t="str">
        <f t="shared" si="125"/>
        <v>Tillväxtverket</v>
      </c>
      <c r="L1138">
        <f t="shared" si="127"/>
        <v>43.485721349793934</v>
      </c>
      <c r="M1138">
        <f t="shared" si="126"/>
        <v>3.6238101124828277</v>
      </c>
    </row>
    <row r="1139" spans="1:13" hidden="1" x14ac:dyDescent="0.35">
      <c r="A1139" t="s">
        <v>1583</v>
      </c>
      <c r="B1139" s="8" t="s">
        <v>4</v>
      </c>
      <c r="C1139" s="8" t="s">
        <v>1273</v>
      </c>
      <c r="D1139" s="9">
        <v>402942</v>
      </c>
      <c r="E1139">
        <f t="shared" si="121"/>
        <v>24</v>
      </c>
      <c r="F1139">
        <f t="shared" si="122"/>
        <v>5</v>
      </c>
      <c r="H1139" t="str">
        <f t="shared" si="123"/>
        <v>Näringsliv</v>
      </c>
      <c r="I1139" t="str">
        <f t="shared" si="124"/>
        <v>1 Näringspolitik</v>
      </c>
      <c r="K1139" t="str">
        <f t="shared" si="125"/>
        <v>Näringslivsutveckling</v>
      </c>
      <c r="L1139">
        <f t="shared" si="127"/>
        <v>38.199579535577932</v>
      </c>
      <c r="M1139">
        <f t="shared" si="126"/>
        <v>3.1832982946314945</v>
      </c>
    </row>
    <row r="1140" spans="1:13" hidden="1" x14ac:dyDescent="0.35">
      <c r="A1140" t="s">
        <v>1583</v>
      </c>
      <c r="B1140" s="8" t="s">
        <v>4</v>
      </c>
      <c r="C1140" s="8" t="s">
        <v>1274</v>
      </c>
      <c r="D1140" s="9">
        <v>72826</v>
      </c>
      <c r="E1140">
        <f t="shared" si="121"/>
        <v>24</v>
      </c>
      <c r="F1140">
        <f t="shared" si="122"/>
        <v>6</v>
      </c>
      <c r="H1140" t="str">
        <f t="shared" si="123"/>
        <v>Näringsliv</v>
      </c>
      <c r="I1140" t="str">
        <f t="shared" si="124"/>
        <v>1 Näringspolitik</v>
      </c>
      <c r="K1140" t="str">
        <f t="shared" si="125"/>
        <v>Myndigheten för tillväxtpolitiska utvärderingar och analyser</v>
      </c>
      <c r="L1140">
        <f t="shared" si="127"/>
        <v>6.9040273271537798</v>
      </c>
      <c r="M1140">
        <f t="shared" si="126"/>
        <v>0.57533561059614835</v>
      </c>
    </row>
    <row r="1141" spans="1:13" hidden="1" x14ac:dyDescent="0.35">
      <c r="A1141" t="s">
        <v>1583</v>
      </c>
      <c r="B1141" s="8" t="s">
        <v>4</v>
      </c>
      <c r="C1141" s="8" t="s">
        <v>1522</v>
      </c>
      <c r="D1141" s="9">
        <v>104613</v>
      </c>
      <c r="E1141">
        <f t="shared" si="121"/>
        <v>24</v>
      </c>
      <c r="F1141">
        <f t="shared" si="122"/>
        <v>7</v>
      </c>
      <c r="H1141" t="str">
        <f t="shared" si="123"/>
        <v>Näringsliv</v>
      </c>
      <c r="I1141" t="str">
        <f t="shared" si="124"/>
        <v>1 Näringspolitik</v>
      </c>
      <c r="K1141" t="str">
        <f t="shared" si="125"/>
        <v>Turismfrämjande</v>
      </c>
      <c r="L1141">
        <f t="shared" si="127"/>
        <v>9.9174884076502678</v>
      </c>
      <c r="M1141">
        <f t="shared" si="126"/>
        <v>0.82645736730418895</v>
      </c>
    </row>
    <row r="1142" spans="1:13" hidden="1" x14ac:dyDescent="0.35">
      <c r="A1142" t="s">
        <v>1583</v>
      </c>
      <c r="B1142" s="8" t="s">
        <v>4</v>
      </c>
      <c r="C1142" s="8" t="s">
        <v>1276</v>
      </c>
      <c r="D1142" s="9">
        <v>377081</v>
      </c>
      <c r="E1142">
        <f t="shared" si="121"/>
        <v>24</v>
      </c>
      <c r="F1142">
        <f t="shared" si="122"/>
        <v>8</v>
      </c>
      <c r="H1142" t="str">
        <f t="shared" si="123"/>
        <v>Näringsliv</v>
      </c>
      <c r="I1142" t="str">
        <f t="shared" si="124"/>
        <v>1 Näringspolitik</v>
      </c>
      <c r="K1142" t="str">
        <f t="shared" si="125"/>
        <v>Sveriges geologiska undersökning</v>
      </c>
      <c r="L1142">
        <f t="shared" si="127"/>
        <v>35.747913225365586</v>
      </c>
      <c r="M1142">
        <f t="shared" si="126"/>
        <v>2.9789927687804654</v>
      </c>
    </row>
    <row r="1143" spans="1:13" hidden="1" x14ac:dyDescent="0.35">
      <c r="A1143" t="s">
        <v>1583</v>
      </c>
      <c r="B1143" s="8" t="s">
        <v>4</v>
      </c>
      <c r="C1143" s="8" t="s">
        <v>1277</v>
      </c>
      <c r="D1143" s="9">
        <v>5923</v>
      </c>
      <c r="E1143">
        <f t="shared" si="121"/>
        <v>24</v>
      </c>
      <c r="F1143">
        <f t="shared" si="122"/>
        <v>9</v>
      </c>
      <c r="H1143" t="str">
        <f t="shared" si="123"/>
        <v>Näringsliv</v>
      </c>
      <c r="I1143" t="str">
        <f t="shared" si="124"/>
        <v>1 Näringspolitik</v>
      </c>
      <c r="K1143" t="str">
        <f t="shared" si="125"/>
        <v>Geovetenskaplig forskning</v>
      </c>
      <c r="L1143">
        <f t="shared" si="127"/>
        <v>0.56151036523675391</v>
      </c>
      <c r="M1143">
        <f t="shared" si="126"/>
        <v>4.6792530436396161E-2</v>
      </c>
    </row>
    <row r="1144" spans="1:13" hidden="1" x14ac:dyDescent="0.35">
      <c r="A1144" t="s">
        <v>1583</v>
      </c>
      <c r="B1144" s="8" t="s">
        <v>4</v>
      </c>
      <c r="C1144" s="8" t="s">
        <v>1278</v>
      </c>
      <c r="D1144" s="9">
        <v>14000</v>
      </c>
      <c r="E1144">
        <f t="shared" si="121"/>
        <v>24</v>
      </c>
      <c r="F1144">
        <f t="shared" si="122"/>
        <v>10</v>
      </c>
      <c r="H1144" t="str">
        <f t="shared" si="123"/>
        <v>Näringsliv</v>
      </c>
      <c r="I1144" t="str">
        <f t="shared" si="124"/>
        <v>1 Näringspolitik</v>
      </c>
      <c r="K1144" t="str">
        <f t="shared" si="125"/>
        <v>Miljösäkring av oljelagringsanläggningar</v>
      </c>
      <c r="L1144">
        <f t="shared" si="127"/>
        <v>1.3272235545018662</v>
      </c>
      <c r="M1144">
        <f t="shared" si="126"/>
        <v>0.11060196287515552</v>
      </c>
    </row>
    <row r="1145" spans="1:13" hidden="1" x14ac:dyDescent="0.35">
      <c r="A1145" t="s">
        <v>1583</v>
      </c>
      <c r="B1145" s="8" t="s">
        <v>4</v>
      </c>
      <c r="C1145" s="8" t="s">
        <v>1279</v>
      </c>
      <c r="D1145" s="9">
        <v>124581</v>
      </c>
      <c r="E1145">
        <f t="shared" si="121"/>
        <v>24</v>
      </c>
      <c r="F1145">
        <f t="shared" si="122"/>
        <v>11</v>
      </c>
      <c r="H1145" t="str">
        <f t="shared" si="123"/>
        <v>Näringsliv</v>
      </c>
      <c r="I1145" t="str">
        <f t="shared" si="124"/>
        <v>1 Näringspolitik</v>
      </c>
      <c r="K1145" t="str">
        <f t="shared" si="125"/>
        <v>Bolagsverket</v>
      </c>
      <c r="L1145">
        <f t="shared" si="127"/>
        <v>11.810488403099786</v>
      </c>
      <c r="M1145">
        <f t="shared" si="126"/>
        <v>0.98420736692498212</v>
      </c>
    </row>
    <row r="1146" spans="1:13" hidden="1" x14ac:dyDescent="0.35">
      <c r="A1146" t="s">
        <v>1583</v>
      </c>
      <c r="B1146" s="8" t="s">
        <v>4</v>
      </c>
      <c r="C1146" s="8" t="s">
        <v>1280</v>
      </c>
      <c r="D1146" s="9">
        <v>8327</v>
      </c>
      <c r="E1146">
        <f t="shared" si="121"/>
        <v>24</v>
      </c>
      <c r="F1146">
        <f t="shared" si="122"/>
        <v>12</v>
      </c>
      <c r="H1146" t="str">
        <f t="shared" si="123"/>
        <v>Näringsliv</v>
      </c>
      <c r="I1146" t="str">
        <f t="shared" si="124"/>
        <v>1 Näringspolitik</v>
      </c>
      <c r="K1146" t="str">
        <f t="shared" si="125"/>
        <v>Bidrag till Kungl. Ingenjörsvetenskapsakademien</v>
      </c>
      <c r="L1146">
        <f t="shared" si="127"/>
        <v>0.78941360988121723</v>
      </c>
      <c r="M1146">
        <f t="shared" si="126"/>
        <v>6.5784467490101431E-2</v>
      </c>
    </row>
    <row r="1147" spans="1:13" hidden="1" x14ac:dyDescent="0.35">
      <c r="A1147" t="s">
        <v>1583</v>
      </c>
      <c r="B1147" s="8" t="s">
        <v>4</v>
      </c>
      <c r="C1147" s="8" t="s">
        <v>1281</v>
      </c>
      <c r="D1147" s="9">
        <v>208313</v>
      </c>
      <c r="E1147">
        <f t="shared" si="121"/>
        <v>24</v>
      </c>
      <c r="F1147">
        <f t="shared" si="122"/>
        <v>13</v>
      </c>
      <c r="H1147" t="str">
        <f t="shared" si="123"/>
        <v>Näringsliv</v>
      </c>
      <c r="I1147" t="str">
        <f t="shared" si="124"/>
        <v>1 Näringspolitik</v>
      </c>
      <c r="K1147" t="str">
        <f t="shared" si="125"/>
        <v>Konkurrensverket</v>
      </c>
      <c r="L1147">
        <f t="shared" si="127"/>
        <v>19.748422879210519</v>
      </c>
      <c r="M1147">
        <f t="shared" si="126"/>
        <v>1.6457019066008767</v>
      </c>
    </row>
    <row r="1148" spans="1:13" hidden="1" x14ac:dyDescent="0.35">
      <c r="A1148" t="s">
        <v>1583</v>
      </c>
      <c r="B1148" s="8" t="s">
        <v>4</v>
      </c>
      <c r="C1148" s="8" t="s">
        <v>1282</v>
      </c>
      <c r="D1148" s="9">
        <v>10804</v>
      </c>
      <c r="E1148">
        <f t="shared" si="121"/>
        <v>24</v>
      </c>
      <c r="F1148">
        <f t="shared" si="122"/>
        <v>14</v>
      </c>
      <c r="H1148" t="str">
        <f t="shared" si="123"/>
        <v>Näringsliv</v>
      </c>
      <c r="I1148" t="str">
        <f t="shared" si="124"/>
        <v>1 Näringspolitik</v>
      </c>
      <c r="K1148" t="str">
        <f t="shared" si="125"/>
        <v>Konkurrensforskning</v>
      </c>
      <c r="L1148">
        <f t="shared" si="127"/>
        <v>1.0242373773455831</v>
      </c>
      <c r="M1148">
        <f t="shared" si="126"/>
        <v>8.5353114778798589E-2</v>
      </c>
    </row>
    <row r="1149" spans="1:13" hidden="1" x14ac:dyDescent="0.35">
      <c r="A1149" t="s">
        <v>1583</v>
      </c>
      <c r="B1149" s="8" t="s">
        <v>4</v>
      </c>
      <c r="C1149" s="8" t="s">
        <v>1283</v>
      </c>
      <c r="D1149" s="9">
        <v>39910</v>
      </c>
      <c r="E1149">
        <f t="shared" si="121"/>
        <v>24</v>
      </c>
      <c r="F1149">
        <f t="shared" si="122"/>
        <v>15</v>
      </c>
      <c r="H1149" t="str">
        <f t="shared" si="123"/>
        <v>Näringsliv</v>
      </c>
      <c r="I1149" t="str">
        <f t="shared" si="124"/>
        <v>1 Näringspolitik</v>
      </c>
      <c r="K1149" t="str">
        <f t="shared" si="125"/>
        <v>Upprustning och drift av Göta kanal</v>
      </c>
      <c r="L1149">
        <f t="shared" si="127"/>
        <v>3.783535147154963</v>
      </c>
      <c r="M1149">
        <f t="shared" si="126"/>
        <v>0.3152945955962469</v>
      </c>
    </row>
    <row r="1150" spans="1:13" hidden="1" x14ac:dyDescent="0.35">
      <c r="A1150" t="s">
        <v>1583</v>
      </c>
      <c r="B1150" s="8" t="s">
        <v>4</v>
      </c>
      <c r="C1150" s="8" t="s">
        <v>1284</v>
      </c>
      <c r="D1150" s="9">
        <v>40850</v>
      </c>
      <c r="E1150">
        <f t="shared" si="121"/>
        <v>24</v>
      </c>
      <c r="F1150">
        <f t="shared" si="122"/>
        <v>16</v>
      </c>
      <c r="H1150" t="str">
        <f t="shared" si="123"/>
        <v>Näringsliv</v>
      </c>
      <c r="I1150" t="str">
        <f t="shared" si="124"/>
        <v>1 Näringspolitik</v>
      </c>
      <c r="K1150" t="str">
        <f t="shared" si="125"/>
        <v>Omstrukturering och genomlysning av statligt ägda företag</v>
      </c>
      <c r="L1150">
        <f t="shared" si="127"/>
        <v>3.8726487286715172</v>
      </c>
      <c r="M1150">
        <f t="shared" si="126"/>
        <v>0.32272072738929308</v>
      </c>
    </row>
    <row r="1151" spans="1:13" hidden="1" x14ac:dyDescent="0.35">
      <c r="A1151" t="s">
        <v>1583</v>
      </c>
      <c r="B1151" s="8" t="s">
        <v>4</v>
      </c>
      <c r="C1151" s="8" t="s">
        <v>1285</v>
      </c>
      <c r="D1151" s="9">
        <v>173000</v>
      </c>
      <c r="E1151">
        <f t="shared" si="121"/>
        <v>24</v>
      </c>
      <c r="F1151">
        <f t="shared" si="122"/>
        <v>17</v>
      </c>
      <c r="H1151" t="str">
        <f t="shared" si="123"/>
        <v>Näringsliv</v>
      </c>
      <c r="I1151" t="str">
        <f t="shared" si="124"/>
        <v>1 Näringspolitik</v>
      </c>
      <c r="K1151" t="str">
        <f t="shared" si="125"/>
        <v>Kapitalinsatser i statligt ägda företag</v>
      </c>
      <c r="L1151">
        <f t="shared" si="127"/>
        <v>16.400691066344489</v>
      </c>
      <c r="M1151">
        <f t="shared" si="126"/>
        <v>1.3667242555287074</v>
      </c>
    </row>
    <row r="1152" spans="1:13" hidden="1" x14ac:dyDescent="0.35">
      <c r="A1152" t="s">
        <v>1583</v>
      </c>
      <c r="B1152" s="8" t="s">
        <v>4</v>
      </c>
      <c r="C1152" s="8" t="s">
        <v>1286</v>
      </c>
      <c r="D1152" s="9">
        <v>16860</v>
      </c>
      <c r="E1152">
        <f t="shared" si="121"/>
        <v>24</v>
      </c>
      <c r="F1152">
        <f t="shared" si="122"/>
        <v>18</v>
      </c>
      <c r="H1152" t="str">
        <f t="shared" si="123"/>
        <v>Näringsliv</v>
      </c>
      <c r="I1152" t="str">
        <f t="shared" si="124"/>
        <v>1 Näringspolitik</v>
      </c>
      <c r="K1152" t="str">
        <f t="shared" si="125"/>
        <v>Avgifter till vissa internationella organisationer</v>
      </c>
      <c r="L1152">
        <f t="shared" si="127"/>
        <v>1.5983563663501048</v>
      </c>
      <c r="M1152">
        <f t="shared" si="126"/>
        <v>0.13319636386250874</v>
      </c>
    </row>
    <row r="1153" spans="1:13" hidden="1" x14ac:dyDescent="0.35">
      <c r="A1153" t="s">
        <v>1583</v>
      </c>
      <c r="B1153" s="8" t="s">
        <v>4</v>
      </c>
      <c r="C1153" s="8" t="s">
        <v>1287</v>
      </c>
      <c r="D1153" s="9">
        <v>18000</v>
      </c>
      <c r="E1153">
        <f t="shared" si="121"/>
        <v>24</v>
      </c>
      <c r="F1153">
        <f t="shared" si="122"/>
        <v>19</v>
      </c>
      <c r="H1153" t="str">
        <f t="shared" si="123"/>
        <v>Näringsliv</v>
      </c>
      <c r="I1153" t="str">
        <f t="shared" si="124"/>
        <v>1 Näringspolitik</v>
      </c>
      <c r="K1153" t="str">
        <f t="shared" si="125"/>
        <v>Finansiering av rättegångskostnader</v>
      </c>
      <c r="L1153">
        <f t="shared" si="127"/>
        <v>1.7064302843595425</v>
      </c>
      <c r="M1153">
        <f t="shared" si="126"/>
        <v>0.14220252369662853</v>
      </c>
    </row>
    <row r="1154" spans="1:13" hidden="1" x14ac:dyDescent="0.35">
      <c r="A1154" t="s">
        <v>1583</v>
      </c>
      <c r="B1154" s="8" t="s">
        <v>4</v>
      </c>
      <c r="C1154" s="8" t="s">
        <v>1288</v>
      </c>
      <c r="D1154" s="9">
        <v>679472</v>
      </c>
      <c r="E1154">
        <f t="shared" si="121"/>
        <v>24</v>
      </c>
      <c r="F1154">
        <f t="shared" si="122"/>
        <v>20</v>
      </c>
      <c r="H1154" t="str">
        <f t="shared" si="123"/>
        <v>Näringsliv</v>
      </c>
      <c r="I1154" t="str">
        <f t="shared" si="124"/>
        <v>1 Näringspolitik</v>
      </c>
      <c r="K1154" t="str">
        <f t="shared" si="125"/>
        <v>Bidrag till företagsutveckling och innovation</v>
      </c>
      <c r="L1154">
        <f t="shared" si="127"/>
        <v>64.415088787463716</v>
      </c>
      <c r="M1154">
        <f t="shared" si="126"/>
        <v>5.3679240656219767</v>
      </c>
    </row>
    <row r="1155" spans="1:13" hidden="1" x14ac:dyDescent="0.35">
      <c r="A1155" t="s">
        <v>1583</v>
      </c>
      <c r="B1155" s="8" t="s">
        <v>4</v>
      </c>
      <c r="C1155" s="8" t="s">
        <v>1289</v>
      </c>
      <c r="D1155" s="9">
        <v>345518</v>
      </c>
      <c r="E1155">
        <f t="shared" si="121"/>
        <v>24</v>
      </c>
      <c r="F1155">
        <f t="shared" si="122"/>
        <v>21</v>
      </c>
      <c r="H1155" t="str">
        <f t="shared" si="123"/>
        <v>Näringsliv</v>
      </c>
      <c r="I1155" t="str">
        <f t="shared" si="124"/>
        <v>1 Näringspolitik</v>
      </c>
      <c r="K1155" t="str">
        <f t="shared" si="125"/>
        <v>Patent- och registreringsverket</v>
      </c>
      <c r="L1155">
        <f t="shared" si="127"/>
        <v>32.755687721741133</v>
      </c>
      <c r="M1155">
        <f t="shared" si="126"/>
        <v>2.7296406434784277</v>
      </c>
    </row>
    <row r="1156" spans="1:13" hidden="1" x14ac:dyDescent="0.35">
      <c r="A1156" t="s">
        <v>1583</v>
      </c>
      <c r="B1156" s="8" t="s">
        <v>4</v>
      </c>
      <c r="C1156" s="8" t="s">
        <v>1290</v>
      </c>
      <c r="D1156" s="9">
        <v>365000</v>
      </c>
      <c r="E1156">
        <f t="shared" si="121"/>
        <v>24</v>
      </c>
      <c r="F1156">
        <f t="shared" si="122"/>
        <v>22</v>
      </c>
      <c r="H1156" t="str">
        <f t="shared" si="123"/>
        <v>Näringsliv</v>
      </c>
      <c r="I1156" t="str">
        <f t="shared" si="124"/>
        <v>1 Näringspolitik</v>
      </c>
      <c r="K1156" t="str">
        <f t="shared" si="125"/>
        <v>Stöd vid korttidsarbete</v>
      </c>
      <c r="L1156">
        <f t="shared" si="127"/>
        <v>34.602614099512941</v>
      </c>
      <c r="M1156">
        <f t="shared" si="126"/>
        <v>2.8835511749594116</v>
      </c>
    </row>
    <row r="1157" spans="1:13" hidden="1" x14ac:dyDescent="0.35">
      <c r="A1157" t="s">
        <v>1583</v>
      </c>
      <c r="B1157" s="8" t="s">
        <v>4</v>
      </c>
      <c r="C1157" s="8" t="s">
        <v>1291</v>
      </c>
      <c r="D1157" s="9">
        <v>234000</v>
      </c>
      <c r="E1157">
        <f t="shared" si="121"/>
        <v>24</v>
      </c>
      <c r="F1157">
        <f t="shared" si="122"/>
        <v>23</v>
      </c>
      <c r="H1157" t="str">
        <f t="shared" si="123"/>
        <v>Näringsliv</v>
      </c>
      <c r="I1157" t="str">
        <f t="shared" si="124"/>
        <v>1 Näringspolitik</v>
      </c>
      <c r="K1157" t="str">
        <f t="shared" si="125"/>
        <v>Brexitjusteringsreserven</v>
      </c>
      <c r="L1157">
        <f t="shared" si="127"/>
        <v>22.183593696674052</v>
      </c>
      <c r="M1157">
        <f t="shared" si="126"/>
        <v>1.8486328080561709</v>
      </c>
    </row>
    <row r="1158" spans="1:13" hidden="1" x14ac:dyDescent="0.35">
      <c r="A1158" t="s">
        <v>1583</v>
      </c>
      <c r="B1158" s="8" t="s">
        <v>4</v>
      </c>
      <c r="C1158" s="8" t="s">
        <v>1523</v>
      </c>
      <c r="D1158" s="9">
        <v>500000</v>
      </c>
      <c r="E1158">
        <f t="shared" si="121"/>
        <v>24</v>
      </c>
      <c r="F1158">
        <f t="shared" si="122"/>
        <v>24</v>
      </c>
      <c r="H1158" t="str">
        <f t="shared" si="123"/>
        <v>Näringsliv</v>
      </c>
      <c r="I1158" t="str">
        <f t="shared" si="124"/>
        <v>1 Näringspolitik</v>
      </c>
      <c r="K1158" t="str">
        <f t="shared" si="125"/>
        <v>Elstöd</v>
      </c>
      <c r="L1158">
        <f t="shared" si="127"/>
        <v>47.400841232209508</v>
      </c>
      <c r="M1158">
        <f t="shared" si="126"/>
        <v>3.9500701026841258</v>
      </c>
    </row>
    <row r="1159" spans="1:13" hidden="1" x14ac:dyDescent="0.35">
      <c r="A1159" t="s">
        <v>1583</v>
      </c>
      <c r="B1159" s="6" t="s">
        <v>4</v>
      </c>
      <c r="C1159" s="6" t="s">
        <v>1292</v>
      </c>
      <c r="D1159" s="7">
        <v>768307</v>
      </c>
      <c r="E1159">
        <f t="shared" si="121"/>
        <v>24</v>
      </c>
      <c r="F1159">
        <f t="shared" si="122"/>
        <v>2</v>
      </c>
      <c r="G1159" t="s">
        <v>1536</v>
      </c>
      <c r="H1159" t="str">
        <f t="shared" si="123"/>
        <v>Näringsliv</v>
      </c>
      <c r="I1159" t="str">
        <f t="shared" si="124"/>
        <v>2 Utrikeshandel, export- och investeringsfrämjande</v>
      </c>
      <c r="K1159" t="str">
        <f t="shared" si="125"/>
        <v>Utrikeshandel, export- och investeringsfrämjande</v>
      </c>
      <c r="L1159">
        <f t="shared" si="127"/>
        <v>72.836796249190385</v>
      </c>
      <c r="M1159">
        <f t="shared" si="126"/>
        <v>6.0697330207658657</v>
      </c>
    </row>
    <row r="1160" spans="1:13" hidden="1" x14ac:dyDescent="0.35">
      <c r="A1160" t="s">
        <v>1583</v>
      </c>
      <c r="B1160" s="8" t="s">
        <v>4</v>
      </c>
      <c r="C1160" s="8" t="s">
        <v>1293</v>
      </c>
      <c r="D1160" s="9">
        <v>26760</v>
      </c>
      <c r="E1160">
        <f t="shared" si="121"/>
        <v>24</v>
      </c>
      <c r="F1160">
        <f t="shared" si="122"/>
        <v>1</v>
      </c>
      <c r="H1160" t="str">
        <f t="shared" si="123"/>
        <v>Näringsliv</v>
      </c>
      <c r="I1160" t="str">
        <f t="shared" si="124"/>
        <v>2 Utrikeshandel, export- och investeringsfrämjande</v>
      </c>
      <c r="K1160" t="str">
        <f t="shared" si="125"/>
        <v>Styrelsen för ackreditering och teknisk kontroll: Myndighetsverksamhet</v>
      </c>
      <c r="L1160">
        <f t="shared" si="127"/>
        <v>2.536893022747853</v>
      </c>
      <c r="M1160">
        <f t="shared" si="126"/>
        <v>0.21140775189565442</v>
      </c>
    </row>
    <row r="1161" spans="1:13" hidden="1" x14ac:dyDescent="0.35">
      <c r="A1161" t="s">
        <v>1583</v>
      </c>
      <c r="B1161" s="8" t="s">
        <v>4</v>
      </c>
      <c r="C1161" s="8" t="s">
        <v>1294</v>
      </c>
      <c r="D1161" s="9">
        <v>105055</v>
      </c>
      <c r="E1161">
        <f t="shared" si="121"/>
        <v>24</v>
      </c>
      <c r="F1161">
        <f t="shared" si="122"/>
        <v>2</v>
      </c>
      <c r="H1161" t="str">
        <f t="shared" si="123"/>
        <v>Näringsliv</v>
      </c>
      <c r="I1161" t="str">
        <f t="shared" si="124"/>
        <v>2 Utrikeshandel, export- och investeringsfrämjande</v>
      </c>
      <c r="K1161" t="str">
        <f t="shared" si="125"/>
        <v>Kommerskollegium</v>
      </c>
      <c r="L1161">
        <f t="shared" si="127"/>
        <v>9.9593907512995408</v>
      </c>
      <c r="M1161">
        <f t="shared" si="126"/>
        <v>0.82994922927496173</v>
      </c>
    </row>
    <row r="1162" spans="1:13" hidden="1" x14ac:dyDescent="0.35">
      <c r="A1162" t="s">
        <v>1583</v>
      </c>
      <c r="B1162" s="8" t="s">
        <v>4</v>
      </c>
      <c r="C1162" s="8" t="s">
        <v>1295</v>
      </c>
      <c r="D1162" s="9">
        <v>402367</v>
      </c>
      <c r="E1162">
        <f t="shared" si="121"/>
        <v>24</v>
      </c>
      <c r="F1162">
        <f t="shared" si="122"/>
        <v>3</v>
      </c>
      <c r="H1162" t="str">
        <f t="shared" si="123"/>
        <v>Näringsliv</v>
      </c>
      <c r="I1162" t="str">
        <f t="shared" si="124"/>
        <v>2 Utrikeshandel, export- och investeringsfrämjande</v>
      </c>
      <c r="K1162" t="str">
        <f t="shared" si="125"/>
        <v>Exportfrämjande verksamhet</v>
      </c>
      <c r="L1162">
        <f t="shared" si="127"/>
        <v>38.145068568160887</v>
      </c>
      <c r="M1162">
        <f t="shared" si="126"/>
        <v>3.1787557140134073</v>
      </c>
    </row>
    <row r="1163" spans="1:13" hidden="1" x14ac:dyDescent="0.35">
      <c r="A1163" t="s">
        <v>1583</v>
      </c>
      <c r="B1163" s="8" t="s">
        <v>4</v>
      </c>
      <c r="C1163" s="8" t="s">
        <v>1296</v>
      </c>
      <c r="D1163" s="9">
        <v>77772</v>
      </c>
      <c r="E1163">
        <f t="shared" ref="E1163:E1179" si="128">IF(B1163="",E1162,B1163)</f>
        <v>24</v>
      </c>
      <c r="F1163">
        <f t="shared" ref="F1163:F1179" si="129">IFERROR(LEFT(C1163,FIND(" ",C1163)-1)*1,"")</f>
        <v>4</v>
      </c>
      <c r="H1163" t="str">
        <f t="shared" ref="H1163:H1179" si="130">IF(B1163="",H1162,C1163)</f>
        <v>Näringsliv</v>
      </c>
      <c r="I1163" t="str">
        <f t="shared" ref="I1163:I1179" si="131">IF(B1163="",IF(G1163="Sum",C1163,IF(I1162="",H1163,I1162)),"")</f>
        <v>2 Utrikeshandel, export- och investeringsfrämjande</v>
      </c>
      <c r="K1163" t="str">
        <f t="shared" ref="K1163:K1179" si="132">IFERROR(RIGHT(C1163,LEN(C1163)-FIND(" ",C1163)),"")</f>
        <v>Investeringsfrämjande</v>
      </c>
      <c r="L1163">
        <f t="shared" si="127"/>
        <v>7.3729164486227958</v>
      </c>
      <c r="M1163">
        <f t="shared" ref="M1163:M1179" si="133">L1163/12</f>
        <v>0.61440970405189965</v>
      </c>
    </row>
    <row r="1164" spans="1:13" hidden="1" x14ac:dyDescent="0.35">
      <c r="A1164" t="s">
        <v>1583</v>
      </c>
      <c r="B1164" s="8" t="s">
        <v>4</v>
      </c>
      <c r="C1164" s="8" t="s">
        <v>1297</v>
      </c>
      <c r="D1164" s="9">
        <v>25017</v>
      </c>
      <c r="E1164">
        <f t="shared" si="128"/>
        <v>24</v>
      </c>
      <c r="F1164">
        <f t="shared" si="129"/>
        <v>5</v>
      </c>
      <c r="H1164" t="str">
        <f t="shared" si="130"/>
        <v>Näringsliv</v>
      </c>
      <c r="I1164" t="str">
        <f t="shared" si="131"/>
        <v>2 Utrikeshandel, export- och investeringsfrämjande</v>
      </c>
      <c r="K1164" t="str">
        <f t="shared" si="132"/>
        <v>Avgifter till internationella handelsorganisationer</v>
      </c>
      <c r="L1164">
        <f t="shared" si="127"/>
        <v>2.3716536902123706</v>
      </c>
      <c r="M1164">
        <f t="shared" si="133"/>
        <v>0.19763780751769755</v>
      </c>
    </row>
    <row r="1165" spans="1:13" hidden="1" x14ac:dyDescent="0.35">
      <c r="A1165" t="s">
        <v>1583</v>
      </c>
      <c r="B1165" s="8" t="s">
        <v>4</v>
      </c>
      <c r="C1165" s="8" t="s">
        <v>1298</v>
      </c>
      <c r="D1165" s="9">
        <v>31336</v>
      </c>
      <c r="E1165">
        <f t="shared" si="128"/>
        <v>24</v>
      </c>
      <c r="F1165">
        <f t="shared" si="129"/>
        <v>6</v>
      </c>
      <c r="H1165" t="str">
        <f t="shared" si="130"/>
        <v>Näringsliv</v>
      </c>
      <c r="I1165" t="str">
        <f t="shared" si="131"/>
        <v>2 Utrikeshandel, export- och investeringsfrämjande</v>
      </c>
      <c r="K1165" t="str">
        <f t="shared" si="132"/>
        <v>Bidrag till standardiseringen</v>
      </c>
      <c r="L1165">
        <f t="shared" ref="L1165:L1179" si="134">D1165/IF(A1165=$K$3,$L$3,$L$4)</f>
        <v>2.9707055217050344</v>
      </c>
      <c r="M1165">
        <f t="shared" si="133"/>
        <v>0.24755879347541954</v>
      </c>
    </row>
    <row r="1166" spans="1:13" hidden="1" x14ac:dyDescent="0.35">
      <c r="A1166" t="s">
        <v>1583</v>
      </c>
      <c r="B1166" s="8" t="s">
        <v>4</v>
      </c>
      <c r="C1166" s="8" t="s">
        <v>1299</v>
      </c>
      <c r="D1166" s="9">
        <v>100000</v>
      </c>
      <c r="E1166">
        <f t="shared" si="128"/>
        <v>24</v>
      </c>
      <c r="F1166">
        <f t="shared" si="129"/>
        <v>7</v>
      </c>
      <c r="H1166" t="str">
        <f t="shared" si="130"/>
        <v>Näringsliv</v>
      </c>
      <c r="I1166" t="str">
        <f t="shared" si="131"/>
        <v>2 Utrikeshandel, export- och investeringsfrämjande</v>
      </c>
      <c r="K1166" t="str">
        <f t="shared" si="132"/>
        <v>AB Svensk Exportkredits statsstödda exportkreditgivning</v>
      </c>
      <c r="L1166">
        <f t="shared" si="134"/>
        <v>9.4801682464419024</v>
      </c>
      <c r="M1166">
        <f t="shared" si="133"/>
        <v>0.79001402053682523</v>
      </c>
    </row>
    <row r="1167" spans="1:13" hidden="1" x14ac:dyDescent="0.35">
      <c r="A1167" t="s">
        <v>1583</v>
      </c>
      <c r="B1167" s="126">
        <v>25</v>
      </c>
      <c r="C1167" s="6" t="s">
        <v>1300</v>
      </c>
      <c r="D1167" s="7">
        <v>174280270</v>
      </c>
      <c r="E1167">
        <f t="shared" si="128"/>
        <v>25</v>
      </c>
      <c r="F1167" t="str">
        <f t="shared" si="129"/>
        <v/>
      </c>
      <c r="G1167" t="s">
        <v>1536</v>
      </c>
      <c r="H1167" t="str">
        <f t="shared" si="130"/>
        <v>Allmänna bidrag till kommuner</v>
      </c>
      <c r="I1167" t="str">
        <f t="shared" si="131"/>
        <v/>
      </c>
      <c r="K1167" t="str">
        <f t="shared" si="132"/>
        <v>bidrag till kommuner</v>
      </c>
      <c r="L1167">
        <f t="shared" si="134"/>
        <v>16522.062816353213</v>
      </c>
      <c r="M1167">
        <f t="shared" si="133"/>
        <v>1376.8385680294343</v>
      </c>
    </row>
    <row r="1168" spans="1:13" hidden="1" x14ac:dyDescent="0.35">
      <c r="A1168" t="s">
        <v>1583</v>
      </c>
      <c r="B1168" s="8" t="s">
        <v>4</v>
      </c>
      <c r="C1168" s="8" t="s">
        <v>1301</v>
      </c>
      <c r="D1168" s="9">
        <v>167870852</v>
      </c>
      <c r="E1168">
        <f t="shared" si="128"/>
        <v>25</v>
      </c>
      <c r="F1168">
        <f t="shared" si="129"/>
        <v>1</v>
      </c>
      <c r="H1168" t="str">
        <f t="shared" si="130"/>
        <v>Allmänna bidrag till kommuner</v>
      </c>
      <c r="I1168" t="str">
        <f t="shared" si="131"/>
        <v>Allmänna bidrag till kommuner</v>
      </c>
      <c r="K1168" t="str">
        <f t="shared" si="132"/>
        <v>Kommunalekonomisk utjämning</v>
      </c>
      <c r="L1168">
        <f t="shared" si="134"/>
        <v>15914.439206335481</v>
      </c>
      <c r="M1168">
        <f t="shared" si="133"/>
        <v>1326.2032671946233</v>
      </c>
    </row>
    <row r="1169" spans="1:13" hidden="1" x14ac:dyDescent="0.35">
      <c r="A1169" t="s">
        <v>1583</v>
      </c>
      <c r="B1169" s="8" t="s">
        <v>4</v>
      </c>
      <c r="C1169" s="8" t="s">
        <v>1302</v>
      </c>
      <c r="D1169" s="9">
        <v>5727268</v>
      </c>
      <c r="E1169">
        <f t="shared" si="128"/>
        <v>25</v>
      </c>
      <c r="F1169">
        <f t="shared" si="129"/>
        <v>2</v>
      </c>
      <c r="H1169" t="str">
        <f t="shared" si="130"/>
        <v>Allmänna bidrag till kommuner</v>
      </c>
      <c r="I1169" t="str">
        <f t="shared" si="131"/>
        <v>Allmänna bidrag till kommuner</v>
      </c>
      <c r="K1169" t="str">
        <f t="shared" si="132"/>
        <v>Utjämningsbidrag för LSS-kostnader</v>
      </c>
      <c r="L1169">
        <f t="shared" si="134"/>
        <v>542.95464232462825</v>
      </c>
      <c r="M1169">
        <f t="shared" si="133"/>
        <v>45.246220193719019</v>
      </c>
    </row>
    <row r="1170" spans="1:13" hidden="1" x14ac:dyDescent="0.35">
      <c r="A1170" t="s">
        <v>1583</v>
      </c>
      <c r="B1170" s="8" t="s">
        <v>4</v>
      </c>
      <c r="C1170" s="8" t="s">
        <v>1303</v>
      </c>
      <c r="D1170" s="9">
        <v>7150</v>
      </c>
      <c r="E1170">
        <f t="shared" si="128"/>
        <v>25</v>
      </c>
      <c r="F1170">
        <f t="shared" si="129"/>
        <v>3</v>
      </c>
      <c r="H1170" t="str">
        <f t="shared" si="130"/>
        <v>Allmänna bidrag till kommuner</v>
      </c>
      <c r="I1170" t="str">
        <f t="shared" si="131"/>
        <v>Allmänna bidrag till kommuner</v>
      </c>
      <c r="K1170" t="str">
        <f t="shared" si="132"/>
        <v>Bidrag till kommunalekonomiska organisationer</v>
      </c>
      <c r="L1170">
        <f t="shared" si="134"/>
        <v>0.67783202962059597</v>
      </c>
      <c r="M1170">
        <f t="shared" si="133"/>
        <v>5.6486002468382999E-2</v>
      </c>
    </row>
    <row r="1171" spans="1:13" hidden="1" x14ac:dyDescent="0.35">
      <c r="A1171" t="s">
        <v>1583</v>
      </c>
      <c r="B1171" s="8" t="s">
        <v>4</v>
      </c>
      <c r="C1171" s="8" t="s">
        <v>1304</v>
      </c>
      <c r="D1171" s="9">
        <v>375000</v>
      </c>
      <c r="E1171">
        <f t="shared" si="128"/>
        <v>25</v>
      </c>
      <c r="F1171">
        <f t="shared" si="129"/>
        <v>4</v>
      </c>
      <c r="H1171" t="str">
        <f t="shared" si="130"/>
        <v>Allmänna bidrag till kommuner</v>
      </c>
      <c r="I1171" t="str">
        <f t="shared" si="131"/>
        <v>Allmänna bidrag till kommuner</v>
      </c>
      <c r="K1171" t="str">
        <f t="shared" si="132"/>
        <v>Tillfälligt stöd till enskilda kommuner och regioner</v>
      </c>
      <c r="L1171">
        <f t="shared" si="134"/>
        <v>35.550630924157133</v>
      </c>
      <c r="M1171">
        <f t="shared" si="133"/>
        <v>2.9625525770130943</v>
      </c>
    </row>
    <row r="1172" spans="1:13" hidden="1" x14ac:dyDescent="0.35">
      <c r="A1172" t="s">
        <v>1583</v>
      </c>
      <c r="B1172" s="8" t="s">
        <v>4</v>
      </c>
      <c r="C1172" s="8" t="s">
        <v>1305</v>
      </c>
      <c r="D1172" s="9">
        <v>300000</v>
      </c>
      <c r="E1172">
        <f t="shared" si="128"/>
        <v>25</v>
      </c>
      <c r="F1172">
        <f t="shared" si="129"/>
        <v>5</v>
      </c>
      <c r="H1172" t="str">
        <f t="shared" si="130"/>
        <v>Allmänna bidrag till kommuner</v>
      </c>
      <c r="I1172" t="str">
        <f t="shared" si="131"/>
        <v>Allmänna bidrag till kommuner</v>
      </c>
      <c r="K1172" t="str">
        <f t="shared" si="132"/>
        <v>Medel till befolkningsmässigt mindre kommuner</v>
      </c>
      <c r="L1172">
        <f t="shared" si="134"/>
        <v>28.440504739325707</v>
      </c>
      <c r="M1172">
        <f t="shared" si="133"/>
        <v>2.3700420616104756</v>
      </c>
    </row>
    <row r="1173" spans="1:13" hidden="1" x14ac:dyDescent="0.35">
      <c r="A1173" t="s">
        <v>1583</v>
      </c>
      <c r="B1173" s="6">
        <v>26</v>
      </c>
      <c r="C1173" s="6" t="s">
        <v>1306</v>
      </c>
      <c r="D1173" s="7">
        <v>20455200</v>
      </c>
      <c r="E1173">
        <f t="shared" si="128"/>
        <v>26</v>
      </c>
      <c r="F1173" t="str">
        <f t="shared" si="129"/>
        <v/>
      </c>
      <c r="G1173" t="s">
        <v>1536</v>
      </c>
      <c r="H1173" t="str">
        <f t="shared" si="130"/>
        <v>Statsskuldsräntor m.m.</v>
      </c>
      <c r="I1173" t="str">
        <f t="shared" si="131"/>
        <v/>
      </c>
      <c r="K1173" t="str">
        <f t="shared" si="132"/>
        <v>m.m.</v>
      </c>
      <c r="L1173">
        <f t="shared" si="134"/>
        <v>1939.187375146184</v>
      </c>
      <c r="M1173">
        <f t="shared" si="133"/>
        <v>161.59894792884867</v>
      </c>
    </row>
    <row r="1174" spans="1:13" hidden="1" x14ac:dyDescent="0.35">
      <c r="A1174" t="s">
        <v>1583</v>
      </c>
      <c r="B1174" s="8" t="s">
        <v>4</v>
      </c>
      <c r="C1174" s="8" t="s">
        <v>1307</v>
      </c>
      <c r="D1174" s="9">
        <v>20300000</v>
      </c>
      <c r="E1174">
        <f t="shared" si="128"/>
        <v>26</v>
      </c>
      <c r="F1174">
        <f t="shared" si="129"/>
        <v>1</v>
      </c>
      <c r="H1174" t="str">
        <f t="shared" si="130"/>
        <v>Statsskuldsräntor m.m.</v>
      </c>
      <c r="I1174" t="str">
        <f t="shared" si="131"/>
        <v>Statsskuldsräntor m.m.</v>
      </c>
      <c r="K1174" t="str">
        <f t="shared" si="132"/>
        <v>Räntor på statsskulden</v>
      </c>
      <c r="L1174">
        <f t="shared" si="134"/>
        <v>1924.4741540277062</v>
      </c>
      <c r="M1174">
        <f t="shared" si="133"/>
        <v>160.37284616897551</v>
      </c>
    </row>
    <row r="1175" spans="1:13" hidden="1" x14ac:dyDescent="0.35">
      <c r="A1175" t="s">
        <v>1583</v>
      </c>
      <c r="B1175" s="8" t="s">
        <v>4</v>
      </c>
      <c r="C1175" s="8" t="s">
        <v>1308</v>
      </c>
      <c r="D1175" s="9">
        <v>10000</v>
      </c>
      <c r="E1175">
        <f t="shared" si="128"/>
        <v>26</v>
      </c>
      <c r="F1175">
        <f t="shared" si="129"/>
        <v>2</v>
      </c>
      <c r="H1175" t="str">
        <f t="shared" si="130"/>
        <v>Statsskuldsräntor m.m.</v>
      </c>
      <c r="I1175" t="str">
        <f t="shared" si="131"/>
        <v>Statsskuldsräntor m.m.</v>
      </c>
      <c r="K1175" t="str">
        <f t="shared" si="132"/>
        <v>Oförutsedda utgifter</v>
      </c>
      <c r="L1175">
        <f t="shared" si="134"/>
        <v>0.94801682464419024</v>
      </c>
      <c r="M1175">
        <f t="shared" si="133"/>
        <v>7.9001402053682515E-2</v>
      </c>
    </row>
    <row r="1176" spans="1:13" hidden="1" x14ac:dyDescent="0.35">
      <c r="A1176" t="s">
        <v>1583</v>
      </c>
      <c r="B1176" s="8" t="s">
        <v>4</v>
      </c>
      <c r="C1176" s="8" t="s">
        <v>1309</v>
      </c>
      <c r="D1176" s="9">
        <v>145200</v>
      </c>
      <c r="E1176">
        <f t="shared" si="128"/>
        <v>26</v>
      </c>
      <c r="F1176">
        <f t="shared" si="129"/>
        <v>3</v>
      </c>
      <c r="H1176" t="str">
        <f t="shared" si="130"/>
        <v>Statsskuldsräntor m.m.</v>
      </c>
      <c r="I1176" t="str">
        <f t="shared" si="131"/>
        <v>Statsskuldsräntor m.m.</v>
      </c>
      <c r="K1176" t="str">
        <f t="shared" si="132"/>
        <v>Riksgäldskontorets provisionsutgifter</v>
      </c>
      <c r="L1176">
        <f t="shared" si="134"/>
        <v>13.765204293833643</v>
      </c>
      <c r="M1176">
        <f t="shared" si="133"/>
        <v>1.1471003578194703</v>
      </c>
    </row>
    <row r="1177" spans="1:13" hidden="1" x14ac:dyDescent="0.35">
      <c r="A1177" t="s">
        <v>1583</v>
      </c>
      <c r="B1177" s="6">
        <v>27</v>
      </c>
      <c r="C1177" s="6" t="s">
        <v>1310</v>
      </c>
      <c r="D1177" s="7">
        <v>40759809</v>
      </c>
      <c r="E1177">
        <f t="shared" si="128"/>
        <v>27</v>
      </c>
      <c r="F1177" t="str">
        <f t="shared" si="129"/>
        <v/>
      </c>
      <c r="G1177" t="s">
        <v>1536</v>
      </c>
      <c r="H1177" t="str">
        <f t="shared" si="130"/>
        <v>Avgiften till Europeiska unionen</v>
      </c>
      <c r="I1177" t="str">
        <f t="shared" si="131"/>
        <v/>
      </c>
      <c r="K1177" t="str">
        <f t="shared" si="132"/>
        <v>till Europeiska unionen</v>
      </c>
      <c r="L1177">
        <f t="shared" si="134"/>
        <v>3864.0984701283687</v>
      </c>
      <c r="M1177">
        <f t="shared" si="133"/>
        <v>322.00820584403073</v>
      </c>
    </row>
    <row r="1178" spans="1:13" hidden="1" x14ac:dyDescent="0.35">
      <c r="A1178" t="s">
        <v>1583</v>
      </c>
      <c r="B1178" s="8" t="s">
        <v>4</v>
      </c>
      <c r="C1178" s="8" t="s">
        <v>1311</v>
      </c>
      <c r="D1178" s="9">
        <v>40759809</v>
      </c>
      <c r="E1178">
        <f t="shared" si="128"/>
        <v>27</v>
      </c>
      <c r="F1178">
        <f t="shared" si="129"/>
        <v>1</v>
      </c>
      <c r="H1178" t="str">
        <f t="shared" si="130"/>
        <v>Avgiften till Europeiska unionen</v>
      </c>
      <c r="I1178" t="str">
        <f t="shared" si="131"/>
        <v>Avgiften till Europeiska unionen</v>
      </c>
      <c r="K1178" t="str">
        <f t="shared" si="132"/>
        <v>Avgiften till Europeiska unionen</v>
      </c>
      <c r="L1178">
        <f t="shared" si="134"/>
        <v>3864.0984701283687</v>
      </c>
      <c r="M1178">
        <f t="shared" si="133"/>
        <v>322.00820584403073</v>
      </c>
    </row>
    <row r="1179" spans="1:13" ht="15" hidden="1" thickBot="1" x14ac:dyDescent="0.4">
      <c r="A1179" t="s">
        <v>1583</v>
      </c>
      <c r="B1179" s="10" t="s">
        <v>4</v>
      </c>
      <c r="C1179" s="10" t="s">
        <v>1312</v>
      </c>
      <c r="D1179" s="11">
        <v>1346694314</v>
      </c>
      <c r="E1179">
        <f t="shared" si="128"/>
        <v>27</v>
      </c>
      <c r="F1179" t="str">
        <f t="shared" si="129"/>
        <v/>
      </c>
      <c r="G1179" t="s">
        <v>1536</v>
      </c>
      <c r="H1179" t="str">
        <f t="shared" si="130"/>
        <v>Avgiften till Europeiska unionen</v>
      </c>
      <c r="I1179" t="str">
        <f t="shared" si="131"/>
        <v>Summa anslag</v>
      </c>
      <c r="K1179" t="str">
        <f t="shared" si="132"/>
        <v>anslag</v>
      </c>
      <c r="L1179">
        <f t="shared" si="134"/>
        <v>127668.88673246661</v>
      </c>
      <c r="M1179">
        <f t="shared" si="133"/>
        <v>10639.073894372217</v>
      </c>
    </row>
  </sheetData>
  <autoFilter ref="B10:N1179" xr:uid="{11818479-EDBF-4ADB-85AC-8C486BB081E3}">
    <filterColumn colId="6">
      <filters>
        <filter val="Riket styre"/>
        <filter val="Rikets styrelse"/>
      </filters>
    </filterColumn>
  </autoFilter>
  <phoneticPr fontId="22"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CCA83-E9CA-4278-AFBD-582AD7AD7D5B}">
  <dimension ref="A1:D319"/>
  <sheetViews>
    <sheetView workbookViewId="0">
      <selection activeCell="M37" sqref="M37"/>
    </sheetView>
  </sheetViews>
  <sheetFormatPr defaultColWidth="9.1796875" defaultRowHeight="10" x14ac:dyDescent="0.2"/>
  <cols>
    <col min="1" max="1" width="7.26953125" style="91" customWidth="1"/>
    <col min="2" max="2" width="20.26953125" style="65" customWidth="1"/>
    <col min="3" max="3" width="71" style="92" customWidth="1"/>
    <col min="4" max="4" width="19.453125" style="65" bestFit="1" customWidth="1"/>
    <col min="5" max="16384" width="9.1796875" style="65"/>
  </cols>
  <sheetData>
    <row r="1" spans="1:4" x14ac:dyDescent="0.2">
      <c r="A1" s="114" t="s">
        <v>1335</v>
      </c>
      <c r="B1" s="115"/>
      <c r="C1" s="116"/>
    </row>
    <row r="2" spans="1:4" x14ac:dyDescent="0.2">
      <c r="A2" s="115"/>
      <c r="B2" s="115"/>
      <c r="C2" s="116"/>
    </row>
    <row r="3" spans="1:4" ht="11" thickBot="1" x14ac:dyDescent="0.3">
      <c r="A3" s="66" t="s">
        <v>1336</v>
      </c>
      <c r="B3" s="66"/>
      <c r="C3" s="67"/>
      <c r="D3" s="68"/>
    </row>
    <row r="4" spans="1:4" ht="11" thickTop="1" x14ac:dyDescent="0.25">
      <c r="A4" s="69" t="s">
        <v>158</v>
      </c>
      <c r="B4" s="69"/>
      <c r="C4" s="69"/>
      <c r="D4" s="70">
        <v>1450326094</v>
      </c>
    </row>
    <row r="5" spans="1:4" ht="10.5" x14ac:dyDescent="0.25">
      <c r="A5" s="71">
        <v>1100</v>
      </c>
      <c r="B5" s="71" t="s">
        <v>160</v>
      </c>
      <c r="C5" s="71"/>
      <c r="D5" s="70">
        <v>738820481</v>
      </c>
    </row>
    <row r="6" spans="1:4" x14ac:dyDescent="0.2">
      <c r="A6" s="72">
        <v>1110</v>
      </c>
      <c r="B6" s="72" t="s">
        <v>162</v>
      </c>
      <c r="C6" s="72"/>
      <c r="D6" s="73">
        <v>935032518</v>
      </c>
    </row>
    <row r="7" spans="1:4" x14ac:dyDescent="0.2">
      <c r="A7" s="74"/>
      <c r="B7" s="74">
        <v>1111</v>
      </c>
      <c r="C7" s="75" t="s">
        <v>1337</v>
      </c>
      <c r="D7" s="76">
        <v>53723921</v>
      </c>
    </row>
    <row r="8" spans="1:4" x14ac:dyDescent="0.2">
      <c r="A8" s="77"/>
      <c r="B8" s="77">
        <v>1115</v>
      </c>
      <c r="C8" s="78" t="s">
        <v>1338</v>
      </c>
      <c r="D8" s="79">
        <v>881308597</v>
      </c>
    </row>
    <row r="9" spans="1:4" x14ac:dyDescent="0.2">
      <c r="A9" s="72">
        <v>1120</v>
      </c>
      <c r="B9" s="72" t="s">
        <v>168</v>
      </c>
      <c r="C9" s="72"/>
      <c r="D9" s="73">
        <v>151593946</v>
      </c>
    </row>
    <row r="10" spans="1:4" x14ac:dyDescent="0.2">
      <c r="A10" s="77"/>
      <c r="B10" s="77">
        <v>1121</v>
      </c>
      <c r="C10" s="80" t="s">
        <v>168</v>
      </c>
      <c r="D10" s="79">
        <v>151593946</v>
      </c>
    </row>
    <row r="11" spans="1:4" x14ac:dyDescent="0.2">
      <c r="A11" s="72">
        <v>1130</v>
      </c>
      <c r="B11" s="72" t="s">
        <v>1339</v>
      </c>
      <c r="C11" s="72"/>
      <c r="D11" s="73">
        <v>0</v>
      </c>
    </row>
    <row r="12" spans="1:4" x14ac:dyDescent="0.2">
      <c r="A12" s="77"/>
      <c r="B12" s="77">
        <v>1131</v>
      </c>
      <c r="C12" s="80" t="s">
        <v>172</v>
      </c>
      <c r="D12" s="79">
        <v>0</v>
      </c>
    </row>
    <row r="13" spans="1:4" x14ac:dyDescent="0.2">
      <c r="A13" s="72" t="s">
        <v>1340</v>
      </c>
      <c r="B13" s="72"/>
      <c r="C13" s="72"/>
      <c r="D13" s="73">
        <v>-347805983</v>
      </c>
    </row>
    <row r="14" spans="1:4" x14ac:dyDescent="0.2">
      <c r="A14" s="74"/>
      <c r="B14" s="74">
        <v>1141</v>
      </c>
      <c r="C14" s="81" t="s">
        <v>168</v>
      </c>
      <c r="D14" s="76">
        <v>-151560872</v>
      </c>
    </row>
    <row r="15" spans="1:4" x14ac:dyDescent="0.2">
      <c r="A15" s="74"/>
      <c r="B15" s="74">
        <v>1143</v>
      </c>
      <c r="C15" s="81" t="s">
        <v>1341</v>
      </c>
      <c r="D15" s="76">
        <v>-1636763</v>
      </c>
    </row>
    <row r="16" spans="1:4" x14ac:dyDescent="0.2">
      <c r="A16" s="74"/>
      <c r="B16" s="74">
        <v>1144</v>
      </c>
      <c r="C16" s="81" t="s">
        <v>1342</v>
      </c>
      <c r="D16" s="76">
        <v>-437114</v>
      </c>
    </row>
    <row r="17" spans="1:4" x14ac:dyDescent="0.2">
      <c r="A17" s="74"/>
      <c r="B17" s="74">
        <v>1151</v>
      </c>
      <c r="C17" s="81" t="s">
        <v>1343</v>
      </c>
      <c r="D17" s="76">
        <v>-42781</v>
      </c>
    </row>
    <row r="18" spans="1:4" x14ac:dyDescent="0.2">
      <c r="A18" s="74"/>
      <c r="B18" s="74">
        <v>1153</v>
      </c>
      <c r="C18" s="81" t="s">
        <v>183</v>
      </c>
      <c r="D18" s="76">
        <v>-157321823</v>
      </c>
    </row>
    <row r="19" spans="1:4" x14ac:dyDescent="0.2">
      <c r="A19" s="74"/>
      <c r="B19" s="74">
        <v>1154</v>
      </c>
      <c r="C19" s="81" t="s">
        <v>1344</v>
      </c>
      <c r="D19" s="76">
        <v>-20208456</v>
      </c>
    </row>
    <row r="20" spans="1:4" x14ac:dyDescent="0.2">
      <c r="A20" s="74"/>
      <c r="B20" s="74">
        <v>1155</v>
      </c>
      <c r="C20" s="81" t="s">
        <v>187</v>
      </c>
      <c r="D20" s="76">
        <v>-373267</v>
      </c>
    </row>
    <row r="21" spans="1:4" x14ac:dyDescent="0.2">
      <c r="A21" s="74"/>
      <c r="B21" s="74">
        <v>1156</v>
      </c>
      <c r="C21" s="81" t="s">
        <v>189</v>
      </c>
      <c r="D21" s="76">
        <v>0</v>
      </c>
    </row>
    <row r="22" spans="1:4" x14ac:dyDescent="0.2">
      <c r="A22" s="74"/>
      <c r="B22" s="74">
        <v>1157</v>
      </c>
      <c r="C22" s="81" t="s">
        <v>1345</v>
      </c>
      <c r="D22" s="76">
        <v>-1349817</v>
      </c>
    </row>
    <row r="23" spans="1:4" x14ac:dyDescent="0.2">
      <c r="A23" s="74"/>
      <c r="B23" s="74">
        <v>1158</v>
      </c>
      <c r="C23" s="81" t="s">
        <v>193</v>
      </c>
      <c r="D23" s="76">
        <v>-3926910</v>
      </c>
    </row>
    <row r="24" spans="1:4" x14ac:dyDescent="0.2">
      <c r="A24" s="74"/>
      <c r="B24" s="74">
        <v>1159</v>
      </c>
      <c r="C24" s="81" t="s">
        <v>195</v>
      </c>
      <c r="D24" s="76">
        <v>-179182</v>
      </c>
    </row>
    <row r="25" spans="1:4" x14ac:dyDescent="0.2">
      <c r="A25" s="74"/>
      <c r="B25" s="74">
        <v>1161</v>
      </c>
      <c r="C25" s="81" t="s">
        <v>197</v>
      </c>
      <c r="D25" s="76">
        <v>-2140000</v>
      </c>
    </row>
    <row r="26" spans="1:4" x14ac:dyDescent="0.2">
      <c r="A26" s="74"/>
      <c r="B26" s="74">
        <v>1162</v>
      </c>
      <c r="C26" s="81" t="s">
        <v>1346</v>
      </c>
      <c r="D26" s="76">
        <v>-8628998</v>
      </c>
    </row>
    <row r="27" spans="1:4" ht="10.5" x14ac:dyDescent="0.25">
      <c r="A27" s="71">
        <v>1200</v>
      </c>
      <c r="B27" s="71" t="s">
        <v>201</v>
      </c>
      <c r="C27" s="71"/>
      <c r="D27" s="70">
        <v>711505613</v>
      </c>
    </row>
    <row r="28" spans="1:4" x14ac:dyDescent="0.2">
      <c r="A28" s="72">
        <v>1210</v>
      </c>
      <c r="B28" s="72" t="s">
        <v>203</v>
      </c>
      <c r="C28" s="72"/>
      <c r="D28" s="73">
        <v>697492373</v>
      </c>
    </row>
    <row r="29" spans="1:4" x14ac:dyDescent="0.2">
      <c r="A29" s="74"/>
      <c r="B29" s="74">
        <v>1211</v>
      </c>
      <c r="C29" s="81" t="s">
        <v>225</v>
      </c>
      <c r="D29" s="76">
        <v>77218080</v>
      </c>
    </row>
    <row r="30" spans="1:4" x14ac:dyDescent="0.2">
      <c r="A30" s="74"/>
      <c r="B30" s="74">
        <v>1212</v>
      </c>
      <c r="C30" s="81" t="s">
        <v>1347</v>
      </c>
      <c r="D30" s="76">
        <v>56554087</v>
      </c>
    </row>
    <row r="31" spans="1:4" x14ac:dyDescent="0.2">
      <c r="A31" s="74"/>
      <c r="B31" s="74">
        <v>1213</v>
      </c>
      <c r="C31" s="81" t="s">
        <v>1348</v>
      </c>
      <c r="D31" s="76">
        <v>4350314</v>
      </c>
    </row>
    <row r="32" spans="1:4" x14ac:dyDescent="0.2">
      <c r="A32" s="74"/>
      <c r="B32" s="74">
        <v>1214</v>
      </c>
      <c r="C32" s="81" t="s">
        <v>1349</v>
      </c>
      <c r="D32" s="76">
        <v>230093936</v>
      </c>
    </row>
    <row r="33" spans="1:4" x14ac:dyDescent="0.2">
      <c r="A33" s="74"/>
      <c r="B33" s="74">
        <v>1215</v>
      </c>
      <c r="C33" s="81" t="s">
        <v>1350</v>
      </c>
      <c r="D33" s="76">
        <v>13050943</v>
      </c>
    </row>
    <row r="34" spans="1:4" x14ac:dyDescent="0.2">
      <c r="A34" s="74"/>
      <c r="B34" s="74">
        <v>1216</v>
      </c>
      <c r="C34" s="81" t="s">
        <v>1351</v>
      </c>
      <c r="D34" s="76">
        <v>56781312</v>
      </c>
    </row>
    <row r="35" spans="1:4" x14ac:dyDescent="0.2">
      <c r="A35" s="74"/>
      <c r="B35" s="74">
        <v>1217</v>
      </c>
      <c r="C35" s="81" t="s">
        <v>1352</v>
      </c>
      <c r="D35" s="76">
        <v>252753266</v>
      </c>
    </row>
    <row r="36" spans="1:4" x14ac:dyDescent="0.2">
      <c r="A36" s="74"/>
      <c r="B36" s="74">
        <v>1218</v>
      </c>
      <c r="C36" s="81" t="s">
        <v>1353</v>
      </c>
      <c r="D36" s="76">
        <v>0</v>
      </c>
    </row>
    <row r="37" spans="1:4" x14ac:dyDescent="0.2">
      <c r="A37" s="77"/>
      <c r="B37" s="77">
        <v>1219</v>
      </c>
      <c r="C37" s="80" t="s">
        <v>235</v>
      </c>
      <c r="D37" s="79">
        <v>6690435</v>
      </c>
    </row>
    <row r="38" spans="1:4" x14ac:dyDescent="0.2">
      <c r="A38" s="72">
        <v>1240</v>
      </c>
      <c r="B38" s="72" t="s">
        <v>223</v>
      </c>
      <c r="C38" s="72"/>
      <c r="D38" s="73">
        <v>12664870</v>
      </c>
    </row>
    <row r="39" spans="1:4" x14ac:dyDescent="0.2">
      <c r="A39" s="74"/>
      <c r="B39" s="74">
        <v>1241</v>
      </c>
      <c r="C39" s="81" t="s">
        <v>225</v>
      </c>
      <c r="D39" s="76">
        <v>138958</v>
      </c>
    </row>
    <row r="40" spans="1:4" x14ac:dyDescent="0.2">
      <c r="A40" s="74"/>
      <c r="B40" s="74">
        <v>1242</v>
      </c>
      <c r="C40" s="81" t="s">
        <v>1347</v>
      </c>
      <c r="D40" s="76">
        <v>581761</v>
      </c>
    </row>
    <row r="41" spans="1:4" x14ac:dyDescent="0.2">
      <c r="A41" s="74"/>
      <c r="B41" s="74">
        <v>1243</v>
      </c>
      <c r="C41" s="81" t="s">
        <v>1348</v>
      </c>
      <c r="D41" s="76">
        <v>55824</v>
      </c>
    </row>
    <row r="42" spans="1:4" x14ac:dyDescent="0.2">
      <c r="A42" s="74"/>
      <c r="B42" s="74">
        <v>1244</v>
      </c>
      <c r="C42" s="81" t="s">
        <v>1354</v>
      </c>
      <c r="D42" s="76">
        <v>4997167</v>
      </c>
    </row>
    <row r="43" spans="1:4" x14ac:dyDescent="0.2">
      <c r="A43" s="74"/>
      <c r="B43" s="74">
        <v>1245</v>
      </c>
      <c r="C43" s="81" t="s">
        <v>1350</v>
      </c>
      <c r="D43" s="76">
        <v>173685</v>
      </c>
    </row>
    <row r="44" spans="1:4" x14ac:dyDescent="0.2">
      <c r="A44" s="74"/>
      <c r="B44" s="74">
        <v>1246</v>
      </c>
      <c r="C44" s="81" t="s">
        <v>1351</v>
      </c>
      <c r="D44" s="76">
        <v>3027</v>
      </c>
    </row>
    <row r="45" spans="1:4" x14ac:dyDescent="0.2">
      <c r="A45" s="74"/>
      <c r="B45" s="74">
        <v>1247</v>
      </c>
      <c r="C45" s="81" t="s">
        <v>1352</v>
      </c>
      <c r="D45" s="76">
        <v>4866651</v>
      </c>
    </row>
    <row r="46" spans="1:4" x14ac:dyDescent="0.2">
      <c r="A46" s="74"/>
      <c r="B46" s="74">
        <v>1248</v>
      </c>
      <c r="C46" s="81" t="s">
        <v>1353</v>
      </c>
      <c r="D46" s="76">
        <v>0</v>
      </c>
    </row>
    <row r="47" spans="1:4" x14ac:dyDescent="0.2">
      <c r="A47" s="77"/>
      <c r="B47" s="77">
        <v>1249</v>
      </c>
      <c r="C47" s="80" t="s">
        <v>235</v>
      </c>
      <c r="D47" s="79">
        <v>1847797</v>
      </c>
    </row>
    <row r="48" spans="1:4" x14ac:dyDescent="0.2">
      <c r="A48" s="72">
        <v>1260</v>
      </c>
      <c r="B48" s="72" t="s">
        <v>237</v>
      </c>
      <c r="C48" s="72"/>
      <c r="D48" s="73">
        <v>-48492443</v>
      </c>
    </row>
    <row r="49" spans="1:4" x14ac:dyDescent="0.2">
      <c r="A49" s="77"/>
      <c r="B49" s="77">
        <v>1261</v>
      </c>
      <c r="C49" s="80" t="s">
        <v>237</v>
      </c>
      <c r="D49" s="79">
        <v>-48492443</v>
      </c>
    </row>
    <row r="50" spans="1:4" x14ac:dyDescent="0.2">
      <c r="A50" s="72">
        <v>1270</v>
      </c>
      <c r="B50" s="72" t="s">
        <v>239</v>
      </c>
      <c r="C50" s="72"/>
      <c r="D50" s="73">
        <v>57769404</v>
      </c>
    </row>
    <row r="51" spans="1:4" x14ac:dyDescent="0.2">
      <c r="A51" s="74"/>
      <c r="B51" s="74">
        <v>1271</v>
      </c>
      <c r="C51" s="81" t="s">
        <v>1355</v>
      </c>
      <c r="D51" s="76">
        <v>51816170</v>
      </c>
    </row>
    <row r="52" spans="1:4" x14ac:dyDescent="0.2">
      <c r="A52" s="74"/>
      <c r="B52" s="74">
        <v>1272</v>
      </c>
      <c r="C52" s="81" t="s">
        <v>1356</v>
      </c>
      <c r="D52" s="76">
        <v>4836844</v>
      </c>
    </row>
    <row r="53" spans="1:4" x14ac:dyDescent="0.2">
      <c r="A53" s="74"/>
      <c r="B53" s="74">
        <v>1273</v>
      </c>
      <c r="C53" s="81" t="s">
        <v>1357</v>
      </c>
      <c r="D53" s="76">
        <v>381902</v>
      </c>
    </row>
    <row r="54" spans="1:4" x14ac:dyDescent="0.2">
      <c r="A54" s="74"/>
      <c r="B54" s="74">
        <v>1274</v>
      </c>
      <c r="C54" s="81" t="s">
        <v>1358</v>
      </c>
      <c r="D54" s="76">
        <v>734488</v>
      </c>
    </row>
    <row r="55" spans="1:4" x14ac:dyDescent="0.2">
      <c r="A55" s="77"/>
      <c r="B55" s="77">
        <v>1275</v>
      </c>
      <c r="C55" s="80" t="s">
        <v>1359</v>
      </c>
      <c r="D55" s="79">
        <v>0</v>
      </c>
    </row>
    <row r="56" spans="1:4" x14ac:dyDescent="0.2">
      <c r="A56" s="72">
        <v>1280</v>
      </c>
      <c r="B56" s="72" t="s">
        <v>251</v>
      </c>
      <c r="C56" s="72"/>
      <c r="D56" s="73">
        <v>-8538232</v>
      </c>
    </row>
    <row r="57" spans="1:4" x14ac:dyDescent="0.2">
      <c r="A57" s="72"/>
      <c r="B57" s="74">
        <v>1282</v>
      </c>
      <c r="C57" s="81" t="s">
        <v>203</v>
      </c>
      <c r="D57" s="76">
        <v>-6690435</v>
      </c>
    </row>
    <row r="58" spans="1:4" x14ac:dyDescent="0.2">
      <c r="A58" s="72"/>
      <c r="B58" s="74">
        <v>1283</v>
      </c>
      <c r="C58" s="81" t="s">
        <v>1360</v>
      </c>
      <c r="D58" s="76">
        <v>-1769827</v>
      </c>
    </row>
    <row r="59" spans="1:4" x14ac:dyDescent="0.2">
      <c r="A59" s="77"/>
      <c r="B59" s="77">
        <v>1284</v>
      </c>
      <c r="C59" s="80" t="s">
        <v>1361</v>
      </c>
      <c r="D59" s="79">
        <v>-77970</v>
      </c>
    </row>
    <row r="60" spans="1:4" x14ac:dyDescent="0.2">
      <c r="A60" s="72">
        <v>1290</v>
      </c>
      <c r="B60" s="72" t="s">
        <v>259</v>
      </c>
      <c r="C60" s="72"/>
      <c r="D60" s="73">
        <v>609641</v>
      </c>
    </row>
    <row r="61" spans="1:4" x14ac:dyDescent="0.2">
      <c r="A61" s="77"/>
      <c r="B61" s="77">
        <v>1291</v>
      </c>
      <c r="C61" s="80" t="s">
        <v>259</v>
      </c>
      <c r="D61" s="79">
        <v>609641</v>
      </c>
    </row>
    <row r="62" spans="1:4" ht="10.5" x14ac:dyDescent="0.25">
      <c r="A62" s="71">
        <v>1300</v>
      </c>
      <c r="B62" s="71" t="s">
        <v>263</v>
      </c>
      <c r="C62" s="71"/>
      <c r="D62" s="70">
        <v>345261868</v>
      </c>
    </row>
    <row r="63" spans="1:4" x14ac:dyDescent="0.2">
      <c r="A63" s="72">
        <v>1310</v>
      </c>
      <c r="B63" s="72" t="s">
        <v>265</v>
      </c>
      <c r="C63" s="72"/>
      <c r="D63" s="73">
        <v>77585859</v>
      </c>
    </row>
    <row r="64" spans="1:4" x14ac:dyDescent="0.2">
      <c r="A64" s="74"/>
      <c r="B64" s="74">
        <v>1311</v>
      </c>
      <c r="C64" s="81" t="s">
        <v>263</v>
      </c>
      <c r="D64" s="76">
        <v>115156465</v>
      </c>
    </row>
    <row r="65" spans="1:4" x14ac:dyDescent="0.2">
      <c r="A65" s="74"/>
      <c r="B65" s="74">
        <v>1312</v>
      </c>
      <c r="C65" s="81" t="s">
        <v>1362</v>
      </c>
      <c r="D65" s="76">
        <v>-37616234</v>
      </c>
    </row>
    <row r="66" spans="1:4" x14ac:dyDescent="0.2">
      <c r="A66" s="77"/>
      <c r="B66" s="77">
        <v>1313</v>
      </c>
      <c r="C66" s="80" t="s">
        <v>1363</v>
      </c>
      <c r="D66" s="79">
        <v>45628</v>
      </c>
    </row>
    <row r="67" spans="1:4" x14ac:dyDescent="0.2">
      <c r="A67" s="72">
        <v>1320</v>
      </c>
      <c r="B67" s="72" t="s">
        <v>273</v>
      </c>
      <c r="C67" s="72"/>
      <c r="D67" s="73">
        <v>178077471</v>
      </c>
    </row>
    <row r="68" spans="1:4" x14ac:dyDescent="0.2">
      <c r="A68" s="74"/>
      <c r="B68" s="74">
        <v>1321</v>
      </c>
      <c r="C68" s="81" t="s">
        <v>273</v>
      </c>
      <c r="D68" s="76">
        <v>179481431</v>
      </c>
    </row>
    <row r="69" spans="1:4" x14ac:dyDescent="0.2">
      <c r="A69" s="77"/>
      <c r="B69" s="77">
        <v>1322</v>
      </c>
      <c r="C69" s="80" t="s">
        <v>176</v>
      </c>
      <c r="D69" s="79">
        <v>-1403960</v>
      </c>
    </row>
    <row r="70" spans="1:4" x14ac:dyDescent="0.2">
      <c r="A70" s="72">
        <v>1330</v>
      </c>
      <c r="B70" s="72" t="s">
        <v>279</v>
      </c>
      <c r="C70" s="72"/>
      <c r="D70" s="73">
        <v>10146640</v>
      </c>
    </row>
    <row r="71" spans="1:4" x14ac:dyDescent="0.2">
      <c r="A71" s="77"/>
      <c r="B71" s="77">
        <v>1331</v>
      </c>
      <c r="C71" s="80" t="s">
        <v>279</v>
      </c>
      <c r="D71" s="79">
        <v>10146640</v>
      </c>
    </row>
    <row r="72" spans="1:4" x14ac:dyDescent="0.2">
      <c r="A72" s="72">
        <v>1340</v>
      </c>
      <c r="B72" s="72" t="s">
        <v>283</v>
      </c>
      <c r="C72" s="72"/>
      <c r="D72" s="73">
        <v>19323373</v>
      </c>
    </row>
    <row r="73" spans="1:4" x14ac:dyDescent="0.2">
      <c r="A73" s="74"/>
      <c r="B73" s="74">
        <v>1341</v>
      </c>
      <c r="C73" s="81" t="s">
        <v>1364</v>
      </c>
      <c r="D73" s="76">
        <v>200018</v>
      </c>
    </row>
    <row r="74" spans="1:4" x14ac:dyDescent="0.2">
      <c r="A74" s="74"/>
      <c r="B74" s="74">
        <v>1342</v>
      </c>
      <c r="C74" s="81" t="s">
        <v>1365</v>
      </c>
      <c r="D74" s="76">
        <v>19018440</v>
      </c>
    </row>
    <row r="75" spans="1:4" x14ac:dyDescent="0.2">
      <c r="A75" s="77"/>
      <c r="B75" s="77">
        <v>1343</v>
      </c>
      <c r="C75" s="77" t="s">
        <v>289</v>
      </c>
      <c r="D75" s="79">
        <v>104915</v>
      </c>
    </row>
    <row r="76" spans="1:4" x14ac:dyDescent="0.2">
      <c r="A76" s="72">
        <v>1350</v>
      </c>
      <c r="B76" s="72" t="s">
        <v>1366</v>
      </c>
      <c r="C76" s="72"/>
      <c r="D76" s="73">
        <v>37959490</v>
      </c>
    </row>
    <row r="77" spans="1:4" x14ac:dyDescent="0.2">
      <c r="A77" s="74"/>
      <c r="B77" s="74">
        <v>1351</v>
      </c>
      <c r="C77" s="81" t="s">
        <v>1367</v>
      </c>
      <c r="D77" s="76">
        <v>778209</v>
      </c>
    </row>
    <row r="78" spans="1:4" x14ac:dyDescent="0.2">
      <c r="A78" s="74"/>
      <c r="B78" s="74">
        <v>1352</v>
      </c>
      <c r="C78" s="81" t="s">
        <v>1368</v>
      </c>
      <c r="D78" s="76">
        <v>15085272</v>
      </c>
    </row>
    <row r="79" spans="1:4" x14ac:dyDescent="0.2">
      <c r="A79" s="74"/>
      <c r="B79" s="74">
        <v>1353</v>
      </c>
      <c r="C79" s="81" t="s">
        <v>1369</v>
      </c>
      <c r="D79" s="76">
        <v>17500834</v>
      </c>
    </row>
    <row r="80" spans="1:4" x14ac:dyDescent="0.2">
      <c r="A80" s="77"/>
      <c r="B80" s="77">
        <v>1354</v>
      </c>
      <c r="C80" s="80" t="s">
        <v>1370</v>
      </c>
      <c r="D80" s="79">
        <v>4595175</v>
      </c>
    </row>
    <row r="81" spans="1:4" x14ac:dyDescent="0.2">
      <c r="A81" s="72">
        <v>1360</v>
      </c>
      <c r="B81" s="72" t="s">
        <v>301</v>
      </c>
      <c r="C81" s="72"/>
      <c r="D81" s="73">
        <v>14612035</v>
      </c>
    </row>
    <row r="82" spans="1:4" x14ac:dyDescent="0.2">
      <c r="A82" s="77"/>
      <c r="B82" s="77">
        <v>1361</v>
      </c>
      <c r="C82" s="80" t="s">
        <v>301</v>
      </c>
      <c r="D82" s="79">
        <v>14612035</v>
      </c>
    </row>
    <row r="83" spans="1:4" x14ac:dyDescent="0.2">
      <c r="A83" s="72">
        <v>1390</v>
      </c>
      <c r="B83" s="72" t="s">
        <v>1371</v>
      </c>
      <c r="C83" s="72"/>
      <c r="D83" s="76">
        <v>7557000</v>
      </c>
    </row>
    <row r="84" spans="1:4" x14ac:dyDescent="0.2">
      <c r="A84" s="77"/>
      <c r="B84" s="77">
        <v>1391</v>
      </c>
      <c r="C84" s="80" t="s">
        <v>1371</v>
      </c>
      <c r="D84" s="79">
        <v>7557000</v>
      </c>
    </row>
    <row r="85" spans="1:4" ht="10.5" x14ac:dyDescent="0.25">
      <c r="A85" s="71">
        <v>1400</v>
      </c>
      <c r="B85" s="71" t="s">
        <v>304</v>
      </c>
      <c r="C85" s="71"/>
      <c r="D85" s="70">
        <v>735754853.80000007</v>
      </c>
    </row>
    <row r="86" spans="1:4" x14ac:dyDescent="0.2">
      <c r="A86" s="72">
        <v>1410</v>
      </c>
      <c r="B86" s="72" t="s">
        <v>1372</v>
      </c>
      <c r="C86" s="72"/>
      <c r="D86" s="73">
        <v>594498829</v>
      </c>
    </row>
    <row r="87" spans="1:4" x14ac:dyDescent="0.2">
      <c r="A87" s="77"/>
      <c r="B87" s="77">
        <v>1411</v>
      </c>
      <c r="C87" s="80" t="s">
        <v>1372</v>
      </c>
      <c r="D87" s="79">
        <v>594498829</v>
      </c>
    </row>
    <row r="88" spans="1:4" x14ac:dyDescent="0.2">
      <c r="A88" s="72">
        <v>1420</v>
      </c>
      <c r="B88" s="72" t="s">
        <v>310</v>
      </c>
      <c r="C88" s="72"/>
      <c r="D88" s="73">
        <v>30364205.100000001</v>
      </c>
    </row>
    <row r="89" spans="1:4" x14ac:dyDescent="0.2">
      <c r="A89" s="74"/>
      <c r="B89" s="74">
        <v>1421</v>
      </c>
      <c r="C89" s="81" t="s">
        <v>1373</v>
      </c>
      <c r="D89" s="76">
        <v>12195436</v>
      </c>
    </row>
    <row r="90" spans="1:4" x14ac:dyDescent="0.2">
      <c r="A90" s="74"/>
      <c r="B90" s="74">
        <v>1422</v>
      </c>
      <c r="C90" s="81" t="s">
        <v>1374</v>
      </c>
      <c r="D90" s="76">
        <v>5705739.5999999996</v>
      </c>
    </row>
    <row r="91" spans="1:4" x14ac:dyDescent="0.2">
      <c r="A91" s="74"/>
      <c r="B91" s="74">
        <v>1423</v>
      </c>
      <c r="C91" s="81" t="s">
        <v>1375</v>
      </c>
      <c r="D91" s="76">
        <v>6913186</v>
      </c>
    </row>
    <row r="92" spans="1:4" x14ac:dyDescent="0.2">
      <c r="A92" s="74"/>
      <c r="B92" s="74">
        <v>1424</v>
      </c>
      <c r="C92" s="81" t="s">
        <v>1376</v>
      </c>
      <c r="D92" s="76">
        <v>142408.5</v>
      </c>
    </row>
    <row r="93" spans="1:4" x14ac:dyDescent="0.2">
      <c r="A93" s="74"/>
      <c r="B93" s="74">
        <v>1425</v>
      </c>
      <c r="C93" s="81" t="s">
        <v>1377</v>
      </c>
      <c r="D93" s="76">
        <v>5211194</v>
      </c>
    </row>
    <row r="94" spans="1:4" x14ac:dyDescent="0.2">
      <c r="A94" s="74"/>
      <c r="B94" s="74">
        <v>1426</v>
      </c>
      <c r="C94" s="81" t="s">
        <v>1378</v>
      </c>
      <c r="D94" s="76">
        <v>689</v>
      </c>
    </row>
    <row r="95" spans="1:4" x14ac:dyDescent="0.2">
      <c r="A95" s="77"/>
      <c r="B95" s="77">
        <v>1427</v>
      </c>
      <c r="C95" s="80" t="s">
        <v>324</v>
      </c>
      <c r="D95" s="79">
        <v>195552</v>
      </c>
    </row>
    <row r="96" spans="1:4" x14ac:dyDescent="0.2">
      <c r="A96" s="72" t="s">
        <v>1379</v>
      </c>
      <c r="B96" s="72"/>
      <c r="C96" s="72"/>
      <c r="D96" s="73">
        <v>77766643.5</v>
      </c>
    </row>
    <row r="97" spans="1:4" x14ac:dyDescent="0.2">
      <c r="A97" s="72">
        <v>1430</v>
      </c>
      <c r="B97" s="72" t="s">
        <v>326</v>
      </c>
      <c r="C97" s="72"/>
      <c r="D97" s="73">
        <v>47252516.5</v>
      </c>
    </row>
    <row r="98" spans="1:4" x14ac:dyDescent="0.2">
      <c r="A98" s="74"/>
      <c r="B98" s="74">
        <v>1431</v>
      </c>
      <c r="C98" s="81" t="s">
        <v>1380</v>
      </c>
      <c r="D98" s="76">
        <v>28295276</v>
      </c>
    </row>
    <row r="99" spans="1:4" x14ac:dyDescent="0.2">
      <c r="A99" s="74"/>
      <c r="B99" s="74">
        <v>1432</v>
      </c>
      <c r="C99" s="81" t="s">
        <v>1381</v>
      </c>
      <c r="D99" s="76">
        <v>8647915</v>
      </c>
    </row>
    <row r="100" spans="1:4" x14ac:dyDescent="0.2">
      <c r="A100" s="74"/>
      <c r="B100" s="74">
        <v>1433</v>
      </c>
      <c r="C100" s="81" t="s">
        <v>1382</v>
      </c>
      <c r="D100" s="76">
        <v>9781912.5</v>
      </c>
    </row>
    <row r="101" spans="1:4" x14ac:dyDescent="0.2">
      <c r="A101" s="74"/>
      <c r="B101" s="74">
        <v>1434</v>
      </c>
      <c r="C101" s="81" t="s">
        <v>1383</v>
      </c>
      <c r="D101" s="76">
        <v>527413</v>
      </c>
    </row>
    <row r="102" spans="1:4" x14ac:dyDescent="0.2">
      <c r="A102" s="72">
        <v>1440</v>
      </c>
      <c r="B102" s="72" t="s">
        <v>336</v>
      </c>
      <c r="C102" s="72"/>
      <c r="D102" s="73">
        <v>22468217</v>
      </c>
    </row>
    <row r="103" spans="1:4" x14ac:dyDescent="0.2">
      <c r="A103" s="74"/>
      <c r="B103" s="74">
        <v>1441</v>
      </c>
      <c r="C103" s="81" t="s">
        <v>1384</v>
      </c>
      <c r="D103" s="76">
        <v>7566113</v>
      </c>
    </row>
    <row r="104" spans="1:4" x14ac:dyDescent="0.2">
      <c r="A104" s="74"/>
      <c r="B104" s="74">
        <v>1442</v>
      </c>
      <c r="C104" s="81" t="s">
        <v>1385</v>
      </c>
      <c r="D104" s="76">
        <v>14727916</v>
      </c>
    </row>
    <row r="105" spans="1:4" x14ac:dyDescent="0.2">
      <c r="A105" s="74"/>
      <c r="B105" s="74">
        <v>1443</v>
      </c>
      <c r="C105" s="81" t="s">
        <v>1386</v>
      </c>
      <c r="D105" s="76">
        <v>174188</v>
      </c>
    </row>
    <row r="106" spans="1:4" x14ac:dyDescent="0.2">
      <c r="A106" s="72" t="s">
        <v>1387</v>
      </c>
      <c r="B106" s="72"/>
      <c r="C106" s="72"/>
      <c r="D106" s="73">
        <v>8045910</v>
      </c>
    </row>
    <row r="107" spans="1:4" x14ac:dyDescent="0.2">
      <c r="A107" s="74"/>
      <c r="B107" s="74">
        <v>1451</v>
      </c>
      <c r="C107" s="81" t="s">
        <v>1388</v>
      </c>
      <c r="D107" s="76">
        <v>5755</v>
      </c>
    </row>
    <row r="108" spans="1:4" x14ac:dyDescent="0.2">
      <c r="A108" s="74"/>
      <c r="B108" s="74">
        <v>1452</v>
      </c>
      <c r="C108" s="81" t="s">
        <v>1389</v>
      </c>
      <c r="D108" s="76">
        <v>0</v>
      </c>
    </row>
    <row r="109" spans="1:4" x14ac:dyDescent="0.2">
      <c r="A109" s="74"/>
      <c r="B109" s="74">
        <v>1453</v>
      </c>
      <c r="C109" s="81" t="s">
        <v>1390</v>
      </c>
      <c r="D109" s="76">
        <v>63231</v>
      </c>
    </row>
    <row r="110" spans="1:4" x14ac:dyDescent="0.2">
      <c r="A110" s="74"/>
      <c r="B110" s="74">
        <v>1454</v>
      </c>
      <c r="C110" s="81" t="s">
        <v>352</v>
      </c>
      <c r="D110" s="76">
        <v>150703</v>
      </c>
    </row>
    <row r="111" spans="1:4" x14ac:dyDescent="0.2">
      <c r="A111" s="74"/>
      <c r="B111" s="74">
        <v>1456</v>
      </c>
      <c r="C111" s="81" t="s">
        <v>1391</v>
      </c>
      <c r="D111" s="76">
        <v>307719</v>
      </c>
    </row>
    <row r="112" spans="1:4" x14ac:dyDescent="0.2">
      <c r="A112" s="74"/>
      <c r="B112" s="74">
        <v>1457</v>
      </c>
      <c r="C112" s="81" t="s">
        <v>1392</v>
      </c>
      <c r="D112" s="76">
        <v>52649</v>
      </c>
    </row>
    <row r="113" spans="1:4" x14ac:dyDescent="0.2">
      <c r="A113" s="74"/>
      <c r="B113" s="74">
        <v>1458</v>
      </c>
      <c r="C113" s="81" t="s">
        <v>382</v>
      </c>
      <c r="D113" s="76">
        <v>131586</v>
      </c>
    </row>
    <row r="114" spans="1:4" x14ac:dyDescent="0.2">
      <c r="A114" s="74"/>
      <c r="B114" s="74">
        <v>1459</v>
      </c>
      <c r="C114" s="74" t="s">
        <v>360</v>
      </c>
      <c r="D114" s="76">
        <v>3451041</v>
      </c>
    </row>
    <row r="115" spans="1:4" x14ac:dyDescent="0.2">
      <c r="A115" s="74"/>
      <c r="B115" s="74">
        <v>1461</v>
      </c>
      <c r="C115" s="81" t="s">
        <v>362</v>
      </c>
      <c r="D115" s="76">
        <v>1947193</v>
      </c>
    </row>
    <row r="116" spans="1:4" x14ac:dyDescent="0.2">
      <c r="A116" s="74"/>
      <c r="B116" s="74">
        <v>1462</v>
      </c>
      <c r="C116" s="81" t="s">
        <v>1393</v>
      </c>
      <c r="D116" s="76">
        <v>1114597</v>
      </c>
    </row>
    <row r="117" spans="1:4" x14ac:dyDescent="0.2">
      <c r="A117" s="74"/>
      <c r="B117" s="74">
        <v>1463</v>
      </c>
      <c r="C117" s="81" t="s">
        <v>366</v>
      </c>
      <c r="D117" s="76">
        <v>7534</v>
      </c>
    </row>
    <row r="118" spans="1:4" x14ac:dyDescent="0.2">
      <c r="A118" s="74"/>
      <c r="B118" s="74">
        <v>1464</v>
      </c>
      <c r="C118" s="81" t="s">
        <v>368</v>
      </c>
      <c r="D118" s="76">
        <v>595902</v>
      </c>
    </row>
    <row r="119" spans="1:4" x14ac:dyDescent="0.2">
      <c r="A119" s="77"/>
      <c r="B119" s="77">
        <v>1465</v>
      </c>
      <c r="C119" s="80" t="s">
        <v>1394</v>
      </c>
      <c r="D119" s="79">
        <v>218000</v>
      </c>
    </row>
    <row r="120" spans="1:4" x14ac:dyDescent="0.2">
      <c r="A120" s="72">
        <v>1470</v>
      </c>
      <c r="B120" s="72" t="s">
        <v>372</v>
      </c>
      <c r="C120" s="72"/>
      <c r="D120" s="73">
        <v>25226694.200000003</v>
      </c>
    </row>
    <row r="121" spans="1:4" x14ac:dyDescent="0.2">
      <c r="A121" s="74"/>
      <c r="B121" s="74">
        <v>1471</v>
      </c>
      <c r="C121" s="81" t="s">
        <v>1395</v>
      </c>
      <c r="D121" s="76">
        <v>17635178.600000001</v>
      </c>
    </row>
    <row r="122" spans="1:4" x14ac:dyDescent="0.2">
      <c r="A122" s="74"/>
      <c r="B122" s="74">
        <v>1472</v>
      </c>
      <c r="C122" s="81" t="s">
        <v>1396</v>
      </c>
      <c r="D122" s="76">
        <v>1479708</v>
      </c>
    </row>
    <row r="123" spans="1:4" x14ac:dyDescent="0.2">
      <c r="A123" s="74"/>
      <c r="B123" s="74">
        <v>1473</v>
      </c>
      <c r="C123" s="81" t="s">
        <v>1397</v>
      </c>
      <c r="D123" s="76">
        <v>2819973</v>
      </c>
    </row>
    <row r="124" spans="1:4" x14ac:dyDescent="0.2">
      <c r="A124" s="77"/>
      <c r="B124" s="77">
        <v>1474</v>
      </c>
      <c r="C124" s="80" t="s">
        <v>380</v>
      </c>
      <c r="D124" s="79">
        <v>3291834.6</v>
      </c>
    </row>
    <row r="125" spans="1:4" x14ac:dyDescent="0.2">
      <c r="A125" s="72">
        <v>1480</v>
      </c>
      <c r="B125" s="72" t="s">
        <v>382</v>
      </c>
      <c r="C125" s="72"/>
      <c r="D125" s="73">
        <v>7898482</v>
      </c>
    </row>
    <row r="126" spans="1:4" x14ac:dyDescent="0.2">
      <c r="A126" s="74"/>
      <c r="B126" s="74">
        <v>1481</v>
      </c>
      <c r="C126" s="81" t="s">
        <v>1398</v>
      </c>
      <c r="D126" s="76">
        <v>390864</v>
      </c>
    </row>
    <row r="127" spans="1:4" x14ac:dyDescent="0.2">
      <c r="A127" s="74"/>
      <c r="B127" s="74">
        <v>1482</v>
      </c>
      <c r="C127" s="81" t="s">
        <v>1399</v>
      </c>
      <c r="D127" s="76">
        <v>2621076</v>
      </c>
    </row>
    <row r="128" spans="1:4" x14ac:dyDescent="0.2">
      <c r="A128" s="74"/>
      <c r="B128" s="74">
        <v>1483</v>
      </c>
      <c r="C128" s="81" t="s">
        <v>1400</v>
      </c>
      <c r="D128" s="76">
        <v>4697542</v>
      </c>
    </row>
    <row r="129" spans="1:4" x14ac:dyDescent="0.2">
      <c r="A129" s="74"/>
      <c r="B129" s="74">
        <v>1485</v>
      </c>
      <c r="C129" s="81" t="s">
        <v>390</v>
      </c>
      <c r="D129" s="76">
        <v>79000</v>
      </c>
    </row>
    <row r="130" spans="1:4" x14ac:dyDescent="0.2">
      <c r="A130" s="74"/>
      <c r="B130" s="74">
        <v>1486</v>
      </c>
      <c r="C130" s="81" t="s">
        <v>1401</v>
      </c>
      <c r="D130" s="76">
        <v>0</v>
      </c>
    </row>
    <row r="131" spans="1:4" x14ac:dyDescent="0.2">
      <c r="A131" s="77"/>
      <c r="B131" s="77">
        <v>1491</v>
      </c>
      <c r="C131" s="80" t="s">
        <v>1402</v>
      </c>
      <c r="D131" s="79">
        <v>110000</v>
      </c>
    </row>
    <row r="132" spans="1:4" ht="10.5" x14ac:dyDescent="0.25">
      <c r="A132" s="71">
        <v>1500</v>
      </c>
      <c r="B132" s="71" t="s">
        <v>396</v>
      </c>
      <c r="C132" s="71"/>
      <c r="D132" s="70">
        <v>9434324</v>
      </c>
    </row>
    <row r="133" spans="1:4" x14ac:dyDescent="0.2">
      <c r="A133" s="74"/>
      <c r="B133" s="74">
        <v>1511</v>
      </c>
      <c r="C133" s="81" t="s">
        <v>1403</v>
      </c>
      <c r="D133" s="76">
        <v>9434324</v>
      </c>
    </row>
    <row r="134" spans="1:4" x14ac:dyDescent="0.2">
      <c r="A134" s="77"/>
      <c r="B134" s="77">
        <v>1512</v>
      </c>
      <c r="C134" s="80" t="s">
        <v>401</v>
      </c>
      <c r="D134" s="79">
        <v>0</v>
      </c>
    </row>
    <row r="135" spans="1:4" ht="10.5" x14ac:dyDescent="0.25">
      <c r="A135" s="71">
        <v>1600</v>
      </c>
      <c r="B135" s="71" t="s">
        <v>403</v>
      </c>
      <c r="C135" s="71"/>
      <c r="D135" s="70">
        <v>13366208.5</v>
      </c>
    </row>
    <row r="136" spans="1:4" x14ac:dyDescent="0.2">
      <c r="A136" s="72">
        <v>1610</v>
      </c>
      <c r="B136" s="72" t="s">
        <v>405</v>
      </c>
      <c r="C136" s="72"/>
      <c r="D136" s="73">
        <v>-8139665</v>
      </c>
    </row>
    <row r="137" spans="1:4" x14ac:dyDescent="0.2">
      <c r="A137" s="74"/>
      <c r="B137" s="74">
        <v>1611</v>
      </c>
      <c r="C137" s="81" t="s">
        <v>1404</v>
      </c>
      <c r="D137" s="76">
        <v>-1615892</v>
      </c>
    </row>
    <row r="138" spans="1:4" x14ac:dyDescent="0.2">
      <c r="A138" s="77"/>
      <c r="B138" s="77">
        <v>1612</v>
      </c>
      <c r="C138" s="80" t="s">
        <v>1405</v>
      </c>
      <c r="D138" s="79">
        <v>-6523773</v>
      </c>
    </row>
    <row r="139" spans="1:4" x14ac:dyDescent="0.2">
      <c r="A139" s="72">
        <v>1620</v>
      </c>
      <c r="B139" s="72" t="s">
        <v>1406</v>
      </c>
      <c r="C139" s="72"/>
      <c r="D139" s="73">
        <v>5929799</v>
      </c>
    </row>
    <row r="140" spans="1:4" x14ac:dyDescent="0.2">
      <c r="A140" s="74"/>
      <c r="B140" s="74">
        <v>1621</v>
      </c>
      <c r="C140" s="81" t="s">
        <v>1407</v>
      </c>
      <c r="D140" s="76">
        <v>-345005</v>
      </c>
    </row>
    <row r="141" spans="1:4" x14ac:dyDescent="0.2">
      <c r="A141" s="74"/>
      <c r="B141" s="74">
        <v>1622</v>
      </c>
      <c r="C141" s="81" t="s">
        <v>1408</v>
      </c>
      <c r="D141" s="76">
        <v>1613040</v>
      </c>
    </row>
    <row r="142" spans="1:4" x14ac:dyDescent="0.2">
      <c r="A142" s="74"/>
      <c r="B142" s="74">
        <v>1623</v>
      </c>
      <c r="C142" s="81" t="s">
        <v>479</v>
      </c>
      <c r="D142" s="76">
        <v>500000</v>
      </c>
    </row>
    <row r="143" spans="1:4" x14ac:dyDescent="0.2">
      <c r="A143" s="74"/>
      <c r="B143" s="74">
        <v>1624</v>
      </c>
      <c r="C143" s="81" t="s">
        <v>382</v>
      </c>
      <c r="D143" s="76">
        <v>3828437</v>
      </c>
    </row>
    <row r="144" spans="1:4" x14ac:dyDescent="0.2">
      <c r="A144" s="74"/>
      <c r="B144" s="74">
        <v>1625</v>
      </c>
      <c r="C144" s="81" t="s">
        <v>1409</v>
      </c>
      <c r="D144" s="76">
        <v>161824</v>
      </c>
    </row>
    <row r="145" spans="1:4" x14ac:dyDescent="0.2">
      <c r="A145" s="77"/>
      <c r="B145" s="77">
        <v>1626</v>
      </c>
      <c r="C145" s="80" t="s">
        <v>1410</v>
      </c>
      <c r="D145" s="79">
        <v>171503</v>
      </c>
    </row>
    <row r="146" spans="1:4" x14ac:dyDescent="0.2">
      <c r="A146" s="72">
        <v>1630</v>
      </c>
      <c r="B146" s="72" t="s">
        <v>424</v>
      </c>
      <c r="C146" s="72"/>
      <c r="D146" s="73">
        <v>-453960.5</v>
      </c>
    </row>
    <row r="147" spans="1:4" x14ac:dyDescent="0.2">
      <c r="A147" s="74"/>
      <c r="B147" s="74">
        <v>1631</v>
      </c>
      <c r="C147" s="81" t="s">
        <v>1407</v>
      </c>
      <c r="D147" s="76">
        <v>-1750633</v>
      </c>
    </row>
    <row r="148" spans="1:4" x14ac:dyDescent="0.2">
      <c r="A148" s="74"/>
      <c r="B148" s="74">
        <v>1632</v>
      </c>
      <c r="C148" s="81" t="s">
        <v>1408</v>
      </c>
      <c r="D148" s="76">
        <v>0</v>
      </c>
    </row>
    <row r="149" spans="1:4" x14ac:dyDescent="0.2">
      <c r="A149" s="74"/>
      <c r="B149" s="74">
        <v>1633</v>
      </c>
      <c r="C149" s="81" t="s">
        <v>479</v>
      </c>
      <c r="D149" s="76">
        <v>-500000</v>
      </c>
    </row>
    <row r="150" spans="1:4" x14ac:dyDescent="0.2">
      <c r="A150" s="74"/>
      <c r="B150" s="74">
        <v>1634</v>
      </c>
      <c r="C150" s="81" t="s">
        <v>382</v>
      </c>
      <c r="D150" s="76">
        <v>-10000</v>
      </c>
    </row>
    <row r="151" spans="1:4" x14ac:dyDescent="0.2">
      <c r="A151" s="74"/>
      <c r="B151" s="74">
        <v>1635</v>
      </c>
      <c r="C151" s="81" t="s">
        <v>1409</v>
      </c>
      <c r="D151" s="76">
        <v>1338175.5</v>
      </c>
    </row>
    <row r="152" spans="1:4" x14ac:dyDescent="0.2">
      <c r="A152" s="77"/>
      <c r="B152" s="77">
        <v>1636</v>
      </c>
      <c r="C152" s="80" t="s">
        <v>1410</v>
      </c>
      <c r="D152" s="79">
        <v>468497</v>
      </c>
    </row>
    <row r="153" spans="1:4" x14ac:dyDescent="0.2">
      <c r="A153" s="72">
        <v>1640</v>
      </c>
      <c r="B153" s="72" t="s">
        <v>432</v>
      </c>
      <c r="C153" s="72"/>
      <c r="D153" s="73">
        <v>6208764</v>
      </c>
    </row>
    <row r="154" spans="1:4" x14ac:dyDescent="0.2">
      <c r="A154" s="74"/>
      <c r="B154" s="74">
        <v>1641</v>
      </c>
      <c r="C154" s="81" t="s">
        <v>1411</v>
      </c>
      <c r="D154" s="76">
        <v>1827545</v>
      </c>
    </row>
    <row r="155" spans="1:4" x14ac:dyDescent="0.2">
      <c r="A155" s="74"/>
      <c r="B155" s="74">
        <v>1644</v>
      </c>
      <c r="C155" s="81" t="s">
        <v>1412</v>
      </c>
      <c r="D155" s="76">
        <v>1904</v>
      </c>
    </row>
    <row r="156" spans="1:4" x14ac:dyDescent="0.2">
      <c r="A156" s="74"/>
      <c r="B156" s="74">
        <v>1645</v>
      </c>
      <c r="C156" s="81" t="s">
        <v>1413</v>
      </c>
      <c r="D156" s="76">
        <v>528315</v>
      </c>
    </row>
    <row r="157" spans="1:4" x14ac:dyDescent="0.2">
      <c r="A157" s="77"/>
      <c r="B157" s="77">
        <v>1647</v>
      </c>
      <c r="C157" s="80" t="s">
        <v>1414</v>
      </c>
      <c r="D157" s="79">
        <v>3851000</v>
      </c>
    </row>
    <row r="158" spans="1:4" x14ac:dyDescent="0.2">
      <c r="A158" s="72">
        <v>1650</v>
      </c>
      <c r="B158" s="72" t="s">
        <v>442</v>
      </c>
      <c r="C158" s="72"/>
      <c r="D158" s="76">
        <v>9821271</v>
      </c>
    </row>
    <row r="159" spans="1:4" x14ac:dyDescent="0.2">
      <c r="A159" s="77"/>
      <c r="B159" s="77">
        <v>1651</v>
      </c>
      <c r="C159" s="80" t="s">
        <v>442</v>
      </c>
      <c r="D159" s="79">
        <v>9821271</v>
      </c>
    </row>
    <row r="160" spans="1:4" ht="10.5" x14ac:dyDescent="0.25">
      <c r="A160" s="82" t="s">
        <v>444</v>
      </c>
      <c r="B160" s="83"/>
      <c r="C160" s="83"/>
      <c r="D160" s="84">
        <v>2554143348.3000002</v>
      </c>
    </row>
    <row r="161" spans="1:4" ht="10.5" x14ac:dyDescent="0.25">
      <c r="A161" s="71">
        <v>1700</v>
      </c>
      <c r="B161" s="71" t="s">
        <v>1415</v>
      </c>
      <c r="C161" s="65"/>
      <c r="D161" s="85">
        <v>-9434324</v>
      </c>
    </row>
    <row r="162" spans="1:4" x14ac:dyDescent="0.2">
      <c r="A162" s="72">
        <v>1710</v>
      </c>
      <c r="B162" s="72" t="s">
        <v>448</v>
      </c>
      <c r="C162" s="72"/>
      <c r="D162" s="86">
        <v>-9434324</v>
      </c>
    </row>
    <row r="163" spans="1:4" x14ac:dyDescent="0.2">
      <c r="A163" s="77"/>
      <c r="B163" s="77">
        <v>1711</v>
      </c>
      <c r="C163" s="77" t="s">
        <v>448</v>
      </c>
      <c r="D163" s="79">
        <v>-9434324</v>
      </c>
    </row>
    <row r="164" spans="1:4" ht="10.5" x14ac:dyDescent="0.25">
      <c r="A164" s="82" t="s">
        <v>1416</v>
      </c>
      <c r="B164" s="83"/>
      <c r="C164" s="83"/>
      <c r="D164" s="84">
        <v>2544709024.3000002</v>
      </c>
    </row>
    <row r="165" spans="1:4" ht="10.5" x14ac:dyDescent="0.25">
      <c r="A165" s="71">
        <v>1800</v>
      </c>
      <c r="B165" s="71" t="s">
        <v>453</v>
      </c>
      <c r="C165" s="65"/>
      <c r="D165" s="70">
        <v>-1216502231</v>
      </c>
    </row>
    <row r="166" spans="1:4" x14ac:dyDescent="0.2">
      <c r="A166" s="72">
        <v>1810</v>
      </c>
      <c r="B166" s="72" t="s">
        <v>455</v>
      </c>
      <c r="C166" s="72"/>
      <c r="D166" s="73">
        <v>-1216502231</v>
      </c>
    </row>
    <row r="167" spans="1:4" x14ac:dyDescent="0.2">
      <c r="A167" s="74"/>
      <c r="B167" s="74">
        <v>1811</v>
      </c>
      <c r="C167" s="74" t="s">
        <v>457</v>
      </c>
      <c r="D167" s="76">
        <v>-902952940</v>
      </c>
    </row>
    <row r="168" spans="1:4" x14ac:dyDescent="0.2">
      <c r="A168" s="77"/>
      <c r="B168" s="77">
        <v>1812</v>
      </c>
      <c r="C168" s="77" t="s">
        <v>1417</v>
      </c>
      <c r="D168" s="79">
        <v>-313549291</v>
      </c>
    </row>
    <row r="169" spans="1:4" ht="10.5" x14ac:dyDescent="0.25">
      <c r="A169" s="82" t="s">
        <v>1418</v>
      </c>
      <c r="B169" s="83"/>
      <c r="C169" s="83"/>
      <c r="D169" s="84">
        <v>1328206793.3000002</v>
      </c>
    </row>
    <row r="170" spans="1:4" ht="10.5" x14ac:dyDescent="0.25">
      <c r="A170" s="71">
        <v>1900</v>
      </c>
      <c r="B170" s="71" t="s">
        <v>462</v>
      </c>
      <c r="C170" s="71"/>
      <c r="D170" s="70">
        <v>-15533163</v>
      </c>
    </row>
    <row r="171" spans="1:4" x14ac:dyDescent="0.2">
      <c r="A171" s="72">
        <v>1910</v>
      </c>
      <c r="B171" s="72" t="s">
        <v>1419</v>
      </c>
      <c r="C171" s="72"/>
      <c r="D171" s="73">
        <v>17135595</v>
      </c>
    </row>
    <row r="172" spans="1:4" x14ac:dyDescent="0.2">
      <c r="A172" s="77"/>
      <c r="B172" s="77">
        <v>1911</v>
      </c>
      <c r="C172" s="77" t="s">
        <v>1419</v>
      </c>
      <c r="D172" s="79">
        <v>17135595</v>
      </c>
    </row>
    <row r="173" spans="1:4" x14ac:dyDescent="0.2">
      <c r="A173" s="72">
        <v>1920</v>
      </c>
      <c r="B173" s="72" t="s">
        <v>468</v>
      </c>
      <c r="C173" s="72"/>
      <c r="D173" s="73">
        <v>-43268758</v>
      </c>
    </row>
    <row r="174" spans="1:4" x14ac:dyDescent="0.2">
      <c r="A174" s="74"/>
      <c r="B174" s="74">
        <v>1921</v>
      </c>
      <c r="C174" s="74" t="s">
        <v>470</v>
      </c>
      <c r="D174" s="76">
        <v>-26943216</v>
      </c>
    </row>
    <row r="175" spans="1:4" x14ac:dyDescent="0.2">
      <c r="A175" s="74"/>
      <c r="B175" s="74">
        <v>1922</v>
      </c>
      <c r="C175" s="74" t="s">
        <v>1420</v>
      </c>
      <c r="D175" s="76">
        <v>-880733</v>
      </c>
    </row>
    <row r="176" spans="1:4" x14ac:dyDescent="0.2">
      <c r="A176" s="74"/>
      <c r="B176" s="74">
        <v>1923</v>
      </c>
      <c r="C176" s="74" t="s">
        <v>1421</v>
      </c>
      <c r="D176" s="76">
        <v>-14796992</v>
      </c>
    </row>
    <row r="177" spans="1:4" x14ac:dyDescent="0.2">
      <c r="A177" s="74"/>
      <c r="B177" s="74">
        <v>1924</v>
      </c>
      <c r="C177" s="74" t="s">
        <v>1422</v>
      </c>
      <c r="D177" s="76">
        <v>-669006</v>
      </c>
    </row>
    <row r="178" spans="1:4" x14ac:dyDescent="0.2">
      <c r="A178" s="77"/>
      <c r="B178" s="77">
        <v>1925</v>
      </c>
      <c r="C178" s="77" t="s">
        <v>477</v>
      </c>
      <c r="D178" s="79">
        <v>21189</v>
      </c>
    </row>
    <row r="179" spans="1:4" x14ac:dyDescent="0.2">
      <c r="A179" s="72">
        <v>1930</v>
      </c>
      <c r="B179" s="72" t="s">
        <v>479</v>
      </c>
      <c r="C179" s="72"/>
      <c r="D179" s="73">
        <v>10600000</v>
      </c>
    </row>
    <row r="180" spans="1:4" x14ac:dyDescent="0.2">
      <c r="A180" s="77"/>
      <c r="B180" s="77">
        <v>1931</v>
      </c>
      <c r="C180" s="77" t="s">
        <v>479</v>
      </c>
      <c r="D180" s="79">
        <v>10600000</v>
      </c>
    </row>
    <row r="181" spans="1:4" ht="10.5" x14ac:dyDescent="0.25">
      <c r="A181" s="82">
        <v>1000</v>
      </c>
      <c r="B181" s="82" t="s">
        <v>1423</v>
      </c>
      <c r="C181" s="82"/>
      <c r="D181" s="84">
        <v>1312673630.3000002</v>
      </c>
    </row>
    <row r="182" spans="1:4" ht="10.5" x14ac:dyDescent="0.25">
      <c r="A182" s="71">
        <v>2100</v>
      </c>
      <c r="B182" s="71" t="s">
        <v>485</v>
      </c>
      <c r="C182" s="71"/>
      <c r="D182" s="70">
        <v>859706</v>
      </c>
    </row>
    <row r="183" spans="1:4" x14ac:dyDescent="0.2">
      <c r="A183" s="72">
        <v>2110</v>
      </c>
      <c r="B183" s="72" t="s">
        <v>487</v>
      </c>
      <c r="C183" s="72"/>
      <c r="D183" s="73">
        <v>382000</v>
      </c>
    </row>
    <row r="184" spans="1:4" x14ac:dyDescent="0.2">
      <c r="A184" s="74"/>
      <c r="B184" s="74">
        <v>2114</v>
      </c>
      <c r="C184" s="74" t="s">
        <v>489</v>
      </c>
      <c r="D184" s="76">
        <v>0</v>
      </c>
    </row>
    <row r="185" spans="1:4" x14ac:dyDescent="0.2">
      <c r="A185" s="74"/>
      <c r="B185" s="74">
        <v>2116</v>
      </c>
      <c r="C185" s="74" t="s">
        <v>1424</v>
      </c>
      <c r="D185" s="76">
        <v>382000</v>
      </c>
    </row>
    <row r="186" spans="1:4" x14ac:dyDescent="0.2">
      <c r="A186" s="77"/>
      <c r="B186" s="77">
        <v>2118</v>
      </c>
      <c r="C186" s="77" t="s">
        <v>1425</v>
      </c>
      <c r="D186" s="79">
        <v>0</v>
      </c>
    </row>
    <row r="187" spans="1:4" x14ac:dyDescent="0.2">
      <c r="A187" s="72">
        <v>2120</v>
      </c>
      <c r="B187" s="72" t="s">
        <v>495</v>
      </c>
      <c r="C187" s="72"/>
      <c r="D187" s="73">
        <v>477706</v>
      </c>
    </row>
    <row r="188" spans="1:4" x14ac:dyDescent="0.2">
      <c r="A188" s="74"/>
      <c r="B188" s="74">
        <v>2124</v>
      </c>
      <c r="C188" s="74" t="s">
        <v>497</v>
      </c>
      <c r="D188" s="76">
        <v>105000</v>
      </c>
    </row>
    <row r="189" spans="1:4" x14ac:dyDescent="0.2">
      <c r="A189" s="74"/>
      <c r="B189" s="74">
        <v>2126</v>
      </c>
      <c r="C189" s="74" t="s">
        <v>1426</v>
      </c>
      <c r="D189" s="76">
        <v>0</v>
      </c>
    </row>
    <row r="190" spans="1:4" x14ac:dyDescent="0.2">
      <c r="A190" s="77"/>
      <c r="B190" s="77">
        <v>2127</v>
      </c>
      <c r="C190" s="77" t="s">
        <v>1427</v>
      </c>
      <c r="D190" s="79">
        <v>372706</v>
      </c>
    </row>
    <row r="191" spans="1:4" x14ac:dyDescent="0.2">
      <c r="A191" s="72">
        <v>2130</v>
      </c>
      <c r="B191" s="72" t="s">
        <v>503</v>
      </c>
      <c r="C191" s="72"/>
      <c r="D191" s="73">
        <v>0</v>
      </c>
    </row>
    <row r="192" spans="1:4" x14ac:dyDescent="0.2">
      <c r="A192" s="77"/>
      <c r="B192" s="77">
        <v>2131</v>
      </c>
      <c r="C192" s="77" t="s">
        <v>1428</v>
      </c>
      <c r="D192" s="79">
        <v>0</v>
      </c>
    </row>
    <row r="193" spans="1:4" ht="10.5" x14ac:dyDescent="0.25">
      <c r="A193" s="71">
        <v>2200</v>
      </c>
      <c r="B193" s="71" t="s">
        <v>506</v>
      </c>
      <c r="C193" s="71"/>
      <c r="D193" s="70">
        <v>268000</v>
      </c>
    </row>
    <row r="194" spans="1:4" x14ac:dyDescent="0.2">
      <c r="A194" s="72">
        <v>2210</v>
      </c>
      <c r="B194" s="72" t="s">
        <v>508</v>
      </c>
      <c r="C194" s="72"/>
      <c r="D194" s="73">
        <v>268000</v>
      </c>
    </row>
    <row r="195" spans="1:4" x14ac:dyDescent="0.2">
      <c r="A195" s="77"/>
      <c r="B195" s="77">
        <v>2215</v>
      </c>
      <c r="C195" s="77" t="s">
        <v>510</v>
      </c>
      <c r="D195" s="79">
        <v>268000</v>
      </c>
    </row>
    <row r="196" spans="1:4" ht="10.5" x14ac:dyDescent="0.25">
      <c r="A196" s="71">
        <v>2300</v>
      </c>
      <c r="B196" s="71" t="s">
        <v>512</v>
      </c>
      <c r="C196" s="71"/>
      <c r="D196" s="70">
        <v>2056940</v>
      </c>
    </row>
    <row r="197" spans="1:4" x14ac:dyDescent="0.2">
      <c r="A197" s="72">
        <v>2320</v>
      </c>
      <c r="B197" s="72" t="s">
        <v>514</v>
      </c>
      <c r="C197" s="72"/>
      <c r="D197" s="73">
        <v>0</v>
      </c>
    </row>
    <row r="198" spans="1:4" x14ac:dyDescent="0.2">
      <c r="A198" s="74"/>
      <c r="B198" s="74">
        <v>2314</v>
      </c>
      <c r="C198" s="74" t="s">
        <v>1429</v>
      </c>
      <c r="D198" s="76">
        <v>0</v>
      </c>
    </row>
    <row r="199" spans="1:4" x14ac:dyDescent="0.2">
      <c r="A199" s="74"/>
      <c r="B199" s="74">
        <v>2322</v>
      </c>
      <c r="C199" s="74" t="s">
        <v>518</v>
      </c>
      <c r="D199" s="76">
        <v>0</v>
      </c>
    </row>
    <row r="200" spans="1:4" x14ac:dyDescent="0.2">
      <c r="A200" s="74"/>
      <c r="B200" s="74">
        <v>2323</v>
      </c>
      <c r="C200" s="74" t="s">
        <v>518</v>
      </c>
      <c r="D200" s="76">
        <v>0</v>
      </c>
    </row>
    <row r="201" spans="1:4" x14ac:dyDescent="0.2">
      <c r="A201" s="77"/>
      <c r="B201" s="77">
        <v>2324</v>
      </c>
      <c r="C201" s="77" t="s">
        <v>1430</v>
      </c>
      <c r="D201" s="79">
        <v>0</v>
      </c>
    </row>
    <row r="202" spans="1:4" x14ac:dyDescent="0.2">
      <c r="A202" s="72">
        <v>2340</v>
      </c>
      <c r="B202" s="72" t="s">
        <v>523</v>
      </c>
      <c r="C202" s="72"/>
      <c r="D202" s="73">
        <v>23000</v>
      </c>
    </row>
    <row r="203" spans="1:4" x14ac:dyDescent="0.2">
      <c r="A203" s="77"/>
      <c r="B203" s="77">
        <v>2342</v>
      </c>
      <c r="C203" s="77" t="s">
        <v>1431</v>
      </c>
      <c r="D203" s="79">
        <v>23000</v>
      </c>
    </row>
    <row r="204" spans="1:4" x14ac:dyDescent="0.2">
      <c r="A204" s="72">
        <v>2390</v>
      </c>
      <c r="B204" s="72" t="s">
        <v>527</v>
      </c>
      <c r="C204" s="72"/>
      <c r="D204" s="73">
        <v>2033940</v>
      </c>
    </row>
    <row r="205" spans="1:4" x14ac:dyDescent="0.2">
      <c r="A205" s="74"/>
      <c r="B205" s="74">
        <v>2391</v>
      </c>
      <c r="C205" s="74" t="s">
        <v>1432</v>
      </c>
      <c r="D205" s="76">
        <v>0</v>
      </c>
    </row>
    <row r="206" spans="1:4" x14ac:dyDescent="0.2">
      <c r="A206" s="74"/>
      <c r="B206" s="74">
        <v>2394</v>
      </c>
      <c r="C206" s="74" t="s">
        <v>1433</v>
      </c>
      <c r="D206" s="76">
        <v>33580</v>
      </c>
    </row>
    <row r="207" spans="1:4" x14ac:dyDescent="0.2">
      <c r="A207" s="77"/>
      <c r="B207" s="77">
        <v>2397</v>
      </c>
      <c r="C207" s="77" t="s">
        <v>1434</v>
      </c>
      <c r="D207" s="79">
        <v>2000360</v>
      </c>
    </row>
    <row r="208" spans="1:4" ht="10.5" x14ac:dyDescent="0.25">
      <c r="A208" s="71">
        <v>2400</v>
      </c>
      <c r="B208" s="71" t="s">
        <v>536</v>
      </c>
      <c r="C208" s="71"/>
      <c r="D208" s="70">
        <v>20700000</v>
      </c>
    </row>
    <row r="209" spans="1:4" x14ac:dyDescent="0.2">
      <c r="A209" s="72">
        <v>2410</v>
      </c>
      <c r="B209" s="72" t="s">
        <v>536</v>
      </c>
      <c r="C209" s="72"/>
      <c r="D209" s="73">
        <v>20700000</v>
      </c>
    </row>
    <row r="210" spans="1:4" x14ac:dyDescent="0.2">
      <c r="A210" s="77"/>
      <c r="B210" s="77">
        <v>2411</v>
      </c>
      <c r="C210" s="77" t="s">
        <v>1435</v>
      </c>
      <c r="D210" s="79">
        <v>20700000</v>
      </c>
    </row>
    <row r="211" spans="1:4" ht="10.5" x14ac:dyDescent="0.25">
      <c r="A211" s="71">
        <v>2500</v>
      </c>
      <c r="B211" s="71" t="s">
        <v>539</v>
      </c>
      <c r="C211" s="71"/>
      <c r="D211" s="70">
        <v>11802192</v>
      </c>
    </row>
    <row r="212" spans="1:4" x14ac:dyDescent="0.2">
      <c r="A212" s="74"/>
      <c r="B212" s="74">
        <v>2511</v>
      </c>
      <c r="C212" s="74" t="s">
        <v>1436</v>
      </c>
      <c r="D212" s="76">
        <v>1186273</v>
      </c>
    </row>
    <row r="213" spans="1:4" x14ac:dyDescent="0.2">
      <c r="A213" s="74"/>
      <c r="B213" s="74">
        <v>2525</v>
      </c>
      <c r="C213" s="74" t="s">
        <v>1437</v>
      </c>
      <c r="D213" s="76">
        <v>3963000</v>
      </c>
    </row>
    <row r="214" spans="1:4" x14ac:dyDescent="0.2">
      <c r="A214" s="74"/>
      <c r="B214" s="74">
        <v>2527</v>
      </c>
      <c r="C214" s="74" t="s">
        <v>1438</v>
      </c>
      <c r="D214" s="76">
        <v>40500</v>
      </c>
    </row>
    <row r="215" spans="1:4" x14ac:dyDescent="0.2">
      <c r="A215" s="74"/>
      <c r="B215" s="74">
        <v>2528</v>
      </c>
      <c r="C215" s="74" t="s">
        <v>1439</v>
      </c>
      <c r="D215" s="76">
        <v>26700</v>
      </c>
    </row>
    <row r="216" spans="1:4" x14ac:dyDescent="0.2">
      <c r="A216" s="74"/>
      <c r="B216" s="74">
        <v>2529</v>
      </c>
      <c r="C216" s="74" t="s">
        <v>1440</v>
      </c>
      <c r="D216" s="76">
        <v>430000</v>
      </c>
    </row>
    <row r="217" spans="1:4" x14ac:dyDescent="0.2">
      <c r="A217" s="74"/>
      <c r="B217" s="74">
        <v>2531</v>
      </c>
      <c r="C217" s="74" t="s">
        <v>1441</v>
      </c>
      <c r="D217" s="76">
        <v>2492</v>
      </c>
    </row>
    <row r="218" spans="1:4" x14ac:dyDescent="0.2">
      <c r="A218" s="74"/>
      <c r="B218" s="74">
        <v>2532</v>
      </c>
      <c r="C218" s="74" t="s">
        <v>1442</v>
      </c>
      <c r="D218" s="76">
        <v>1654600</v>
      </c>
    </row>
    <row r="219" spans="1:4" x14ac:dyDescent="0.2">
      <c r="A219" s="74"/>
      <c r="B219" s="74">
        <v>2534</v>
      </c>
      <c r="C219" s="74" t="s">
        <v>556</v>
      </c>
      <c r="D219" s="76">
        <v>1572000</v>
      </c>
    </row>
    <row r="220" spans="1:4" x14ac:dyDescent="0.2">
      <c r="A220" s="74"/>
      <c r="B220" s="74">
        <v>2537</v>
      </c>
      <c r="C220" s="74" t="s">
        <v>1443</v>
      </c>
      <c r="D220" s="76">
        <v>375000</v>
      </c>
    </row>
    <row r="221" spans="1:4" x14ac:dyDescent="0.2">
      <c r="A221" s="74"/>
      <c r="B221" s="74">
        <v>2548</v>
      </c>
      <c r="C221" s="74" t="s">
        <v>1444</v>
      </c>
      <c r="D221" s="76">
        <v>787000</v>
      </c>
    </row>
    <row r="222" spans="1:4" x14ac:dyDescent="0.2">
      <c r="A222" s="74"/>
      <c r="B222" s="74">
        <v>2551</v>
      </c>
      <c r="C222" s="74" t="s">
        <v>1445</v>
      </c>
      <c r="D222" s="76">
        <v>313000</v>
      </c>
    </row>
    <row r="223" spans="1:4" x14ac:dyDescent="0.2">
      <c r="A223" s="74"/>
      <c r="B223" s="74">
        <v>2552</v>
      </c>
      <c r="C223" s="74" t="s">
        <v>1446</v>
      </c>
      <c r="D223" s="76">
        <v>530000</v>
      </c>
    </row>
    <row r="224" spans="1:4" x14ac:dyDescent="0.2">
      <c r="A224" s="74"/>
      <c r="B224" s="74">
        <v>2553</v>
      </c>
      <c r="C224" s="74" t="s">
        <v>566</v>
      </c>
      <c r="D224" s="76">
        <v>33000</v>
      </c>
    </row>
    <row r="225" spans="1:4" x14ac:dyDescent="0.2">
      <c r="A225" s="74"/>
      <c r="B225" s="74">
        <v>2558</v>
      </c>
      <c r="C225" s="74" t="s">
        <v>568</v>
      </c>
      <c r="D225" s="76">
        <v>151849</v>
      </c>
    </row>
    <row r="226" spans="1:4" x14ac:dyDescent="0.2">
      <c r="A226" s="74"/>
      <c r="B226" s="74">
        <v>2559</v>
      </c>
      <c r="C226" s="74" t="s">
        <v>570</v>
      </c>
      <c r="D226" s="76">
        <v>28660</v>
      </c>
    </row>
    <row r="227" spans="1:4" x14ac:dyDescent="0.2">
      <c r="A227" s="74"/>
      <c r="B227" s="74">
        <v>2561</v>
      </c>
      <c r="C227" s="74" t="s">
        <v>572</v>
      </c>
      <c r="D227" s="76">
        <v>20818</v>
      </c>
    </row>
    <row r="228" spans="1:4" x14ac:dyDescent="0.2">
      <c r="A228" s="77"/>
      <c r="B228" s="77">
        <v>2562</v>
      </c>
      <c r="C228" s="77" t="s">
        <v>574</v>
      </c>
      <c r="D228" s="79">
        <v>687300</v>
      </c>
    </row>
    <row r="229" spans="1:4" ht="10.5" x14ac:dyDescent="0.25">
      <c r="A229" s="71">
        <v>2600</v>
      </c>
      <c r="B229" s="71" t="s">
        <v>576</v>
      </c>
      <c r="C229" s="71"/>
      <c r="D229" s="70">
        <v>60000</v>
      </c>
    </row>
    <row r="230" spans="1:4" x14ac:dyDescent="0.2">
      <c r="A230" s="74"/>
      <c r="B230" s="74">
        <v>2624</v>
      </c>
      <c r="C230" s="74" t="s">
        <v>1447</v>
      </c>
      <c r="D230" s="76">
        <v>60000</v>
      </c>
    </row>
    <row r="231" spans="1:4" x14ac:dyDescent="0.2">
      <c r="A231" s="77"/>
      <c r="B231" s="77">
        <v>2627</v>
      </c>
      <c r="C231" s="77" t="s">
        <v>1448</v>
      </c>
      <c r="D231" s="79">
        <v>0</v>
      </c>
    </row>
    <row r="232" spans="1:4" ht="10.5" x14ac:dyDescent="0.25">
      <c r="A232" s="71">
        <v>2700</v>
      </c>
      <c r="B232" s="71" t="s">
        <v>583</v>
      </c>
      <c r="C232" s="71"/>
      <c r="D232" s="70">
        <v>2045903</v>
      </c>
    </row>
    <row r="233" spans="1:4" x14ac:dyDescent="0.2">
      <c r="A233" s="74"/>
      <c r="B233" s="74">
        <v>2711</v>
      </c>
      <c r="C233" s="74" t="s">
        <v>1449</v>
      </c>
      <c r="D233" s="76">
        <v>96250</v>
      </c>
    </row>
    <row r="234" spans="1:4" x14ac:dyDescent="0.2">
      <c r="A234" s="74"/>
      <c r="B234" s="74">
        <v>2712</v>
      </c>
      <c r="C234" s="74" t="s">
        <v>1450</v>
      </c>
      <c r="D234" s="76">
        <v>1745000</v>
      </c>
    </row>
    <row r="235" spans="1:4" x14ac:dyDescent="0.2">
      <c r="A235" s="74"/>
      <c r="B235" s="74">
        <v>2713</v>
      </c>
      <c r="C235" s="74" t="s">
        <v>1451</v>
      </c>
      <c r="D235" s="76">
        <v>0</v>
      </c>
    </row>
    <row r="236" spans="1:4" x14ac:dyDescent="0.2">
      <c r="A236" s="74"/>
      <c r="B236" s="74">
        <v>2714</v>
      </c>
      <c r="C236" s="74" t="s">
        <v>1452</v>
      </c>
      <c r="D236" s="76">
        <v>176546</v>
      </c>
    </row>
    <row r="237" spans="1:4" x14ac:dyDescent="0.2">
      <c r="A237" s="77"/>
      <c r="B237" s="77">
        <v>2717</v>
      </c>
      <c r="C237" s="77" t="s">
        <v>594</v>
      </c>
      <c r="D237" s="79">
        <v>28107</v>
      </c>
    </row>
    <row r="238" spans="1:4" ht="10.5" x14ac:dyDescent="0.25">
      <c r="A238" s="71">
        <v>2800</v>
      </c>
      <c r="B238" s="71" t="s">
        <v>596</v>
      </c>
      <c r="C238" s="71"/>
      <c r="D238" s="70">
        <v>4820462</v>
      </c>
    </row>
    <row r="239" spans="1:4" x14ac:dyDescent="0.2">
      <c r="A239" s="77"/>
      <c r="B239" s="77">
        <v>2811</v>
      </c>
      <c r="C239" s="77" t="s">
        <v>1453</v>
      </c>
      <c r="D239" s="79">
        <v>4820462</v>
      </c>
    </row>
    <row r="240" spans="1:4" ht="10.5" x14ac:dyDescent="0.25">
      <c r="A240" s="82">
        <v>2000</v>
      </c>
      <c r="B240" s="82" t="s">
        <v>600</v>
      </c>
      <c r="C240" s="82"/>
      <c r="D240" s="84">
        <v>42613203</v>
      </c>
    </row>
    <row r="241" spans="1:4" ht="10.5" x14ac:dyDescent="0.25">
      <c r="A241" s="71">
        <v>3100</v>
      </c>
      <c r="B241" s="71" t="s">
        <v>602</v>
      </c>
      <c r="C241" s="71"/>
      <c r="D241" s="70">
        <v>0</v>
      </c>
    </row>
    <row r="242" spans="1:4" x14ac:dyDescent="0.2">
      <c r="A242" s="72">
        <v>3120</v>
      </c>
      <c r="B242" s="72" t="s">
        <v>604</v>
      </c>
      <c r="C242" s="72"/>
      <c r="D242" s="73">
        <v>0</v>
      </c>
    </row>
    <row r="243" spans="1:4" x14ac:dyDescent="0.2">
      <c r="A243" s="77"/>
      <c r="B243" s="77">
        <v>3125</v>
      </c>
      <c r="C243" s="77" t="s">
        <v>1454</v>
      </c>
      <c r="D243" s="79">
        <v>0</v>
      </c>
    </row>
    <row r="244" spans="1:4" ht="10.5" x14ac:dyDescent="0.25">
      <c r="A244" s="71">
        <v>3200</v>
      </c>
      <c r="B244" s="71" t="s">
        <v>608</v>
      </c>
      <c r="C244" s="71"/>
      <c r="D244" s="70">
        <v>0</v>
      </c>
    </row>
    <row r="245" spans="1:4" x14ac:dyDescent="0.2">
      <c r="A245" s="77"/>
      <c r="B245" s="77">
        <v>3211</v>
      </c>
      <c r="C245" s="77" t="s">
        <v>1455</v>
      </c>
      <c r="D245" s="79">
        <v>0</v>
      </c>
    </row>
    <row r="246" spans="1:4" ht="10.5" x14ac:dyDescent="0.25">
      <c r="A246" s="71">
        <v>3300</v>
      </c>
      <c r="B246" s="71" t="s">
        <v>612</v>
      </c>
      <c r="C246" s="71"/>
      <c r="D246" s="70">
        <v>5000000</v>
      </c>
    </row>
    <row r="247" spans="1:4" x14ac:dyDescent="0.2">
      <c r="A247" s="74"/>
      <c r="B247" s="74">
        <v>3311</v>
      </c>
      <c r="C247" s="74" t="s">
        <v>1456</v>
      </c>
      <c r="D247" s="76">
        <v>0</v>
      </c>
    </row>
    <row r="248" spans="1:4" x14ac:dyDescent="0.2">
      <c r="A248" s="77"/>
      <c r="B248" s="77">
        <v>3312</v>
      </c>
      <c r="C248" s="77" t="s">
        <v>1457</v>
      </c>
      <c r="D248" s="79">
        <v>5000000</v>
      </c>
    </row>
    <row r="249" spans="1:4" ht="10.5" x14ac:dyDescent="0.25">
      <c r="A249" s="82">
        <v>3000</v>
      </c>
      <c r="B249" s="82" t="s">
        <v>618</v>
      </c>
      <c r="C249" s="82"/>
      <c r="D249" s="84">
        <v>5000000</v>
      </c>
    </row>
    <row r="250" spans="1:4" ht="10.5" x14ac:dyDescent="0.25">
      <c r="A250" s="71">
        <v>4100</v>
      </c>
      <c r="B250" s="71" t="s">
        <v>620</v>
      </c>
      <c r="C250" s="71"/>
      <c r="D250" s="70">
        <v>7</v>
      </c>
    </row>
    <row r="251" spans="1:4" x14ac:dyDescent="0.2">
      <c r="A251" s="72">
        <v>4120</v>
      </c>
      <c r="B251" s="72" t="s">
        <v>622</v>
      </c>
      <c r="C251" s="72"/>
      <c r="D251" s="73">
        <v>0</v>
      </c>
    </row>
    <row r="252" spans="1:4" x14ac:dyDescent="0.2">
      <c r="A252" s="77"/>
      <c r="B252" s="77">
        <v>4123</v>
      </c>
      <c r="C252" s="77" t="s">
        <v>1458</v>
      </c>
      <c r="D252" s="79">
        <v>0</v>
      </c>
    </row>
    <row r="253" spans="1:4" x14ac:dyDescent="0.2">
      <c r="A253" s="72">
        <v>4130</v>
      </c>
      <c r="B253" s="72" t="s">
        <v>626</v>
      </c>
      <c r="C253" s="72"/>
      <c r="D253" s="73">
        <v>7</v>
      </c>
    </row>
    <row r="254" spans="1:4" x14ac:dyDescent="0.2">
      <c r="A254" s="74"/>
      <c r="B254" s="74">
        <v>4131</v>
      </c>
      <c r="C254" s="74" t="s">
        <v>1459</v>
      </c>
      <c r="D254" s="76">
        <v>0</v>
      </c>
    </row>
    <row r="255" spans="1:4" x14ac:dyDescent="0.2">
      <c r="A255" s="74"/>
      <c r="B255" s="74">
        <v>4136</v>
      </c>
      <c r="C255" s="74" t="s">
        <v>626</v>
      </c>
      <c r="D255" s="76">
        <v>7</v>
      </c>
    </row>
    <row r="256" spans="1:4" x14ac:dyDescent="0.2">
      <c r="A256" s="74"/>
      <c r="B256" s="74">
        <v>4137</v>
      </c>
      <c r="C256" s="74" t="s">
        <v>1460</v>
      </c>
      <c r="D256" s="76">
        <v>0</v>
      </c>
    </row>
    <row r="257" spans="1:4" x14ac:dyDescent="0.2">
      <c r="A257" s="74"/>
      <c r="B257" s="74">
        <v>4138</v>
      </c>
      <c r="C257" s="74" t="s">
        <v>1461</v>
      </c>
      <c r="D257" s="76">
        <v>0</v>
      </c>
    </row>
    <row r="258" spans="1:4" x14ac:dyDescent="0.2">
      <c r="A258" s="77"/>
      <c r="B258" s="77">
        <v>4139</v>
      </c>
      <c r="C258" s="77" t="s">
        <v>1462</v>
      </c>
      <c r="D258" s="79">
        <v>0</v>
      </c>
    </row>
    <row r="259" spans="1:4" ht="10.5" x14ac:dyDescent="0.25">
      <c r="A259" s="71">
        <v>4300</v>
      </c>
      <c r="B259" s="71" t="s">
        <v>637</v>
      </c>
      <c r="C259" s="71"/>
      <c r="D259" s="70">
        <v>279093</v>
      </c>
    </row>
    <row r="260" spans="1:4" x14ac:dyDescent="0.2">
      <c r="A260" s="74"/>
      <c r="B260" s="74">
        <v>4312</v>
      </c>
      <c r="C260" s="74" t="s">
        <v>1463</v>
      </c>
      <c r="D260" s="76">
        <v>93</v>
      </c>
    </row>
    <row r="261" spans="1:4" x14ac:dyDescent="0.2">
      <c r="A261" s="77"/>
      <c r="B261" s="77">
        <v>4313</v>
      </c>
      <c r="C261" s="77" t="s">
        <v>1464</v>
      </c>
      <c r="D261" s="79">
        <v>279000</v>
      </c>
    </row>
    <row r="262" spans="1:4" ht="10.5" x14ac:dyDescent="0.25">
      <c r="A262" s="71">
        <v>4500</v>
      </c>
      <c r="B262" s="71" t="s">
        <v>1465</v>
      </c>
      <c r="C262" s="71"/>
      <c r="D262" s="70">
        <v>248880</v>
      </c>
    </row>
    <row r="263" spans="1:4" x14ac:dyDescent="0.2">
      <c r="A263" s="74"/>
      <c r="B263" s="74">
        <v>4525</v>
      </c>
      <c r="C263" s="74" t="s">
        <v>1466</v>
      </c>
      <c r="D263" s="76">
        <v>41480</v>
      </c>
    </row>
    <row r="264" spans="1:4" x14ac:dyDescent="0.2">
      <c r="A264" s="77"/>
      <c r="B264" s="77">
        <v>4526</v>
      </c>
      <c r="C264" s="77" t="s">
        <v>1467</v>
      </c>
      <c r="D264" s="79">
        <v>207400</v>
      </c>
    </row>
    <row r="265" spans="1:4" ht="10.5" x14ac:dyDescent="0.25">
      <c r="A265" s="82">
        <v>4000</v>
      </c>
      <c r="B265" s="82" t="s">
        <v>650</v>
      </c>
      <c r="C265" s="82"/>
      <c r="D265" s="84">
        <v>527980</v>
      </c>
    </row>
    <row r="266" spans="1:4" ht="10.5" x14ac:dyDescent="0.25">
      <c r="A266" s="71">
        <v>5100</v>
      </c>
      <c r="B266" s="71" t="s">
        <v>652</v>
      </c>
      <c r="C266" s="71"/>
      <c r="D266" s="70">
        <v>0</v>
      </c>
    </row>
    <row r="267" spans="1:4" x14ac:dyDescent="0.2">
      <c r="A267" s="72">
        <v>5120</v>
      </c>
      <c r="B267" s="72" t="s">
        <v>654</v>
      </c>
      <c r="C267" s="72"/>
      <c r="D267" s="73">
        <v>0</v>
      </c>
    </row>
    <row r="268" spans="1:4" x14ac:dyDescent="0.2">
      <c r="A268" s="77"/>
      <c r="B268" s="77">
        <v>5121</v>
      </c>
      <c r="C268" s="77" t="s">
        <v>1468</v>
      </c>
      <c r="D268" s="79">
        <v>0</v>
      </c>
    </row>
    <row r="269" spans="1:4" ht="10.5" x14ac:dyDescent="0.25">
      <c r="A269" s="71">
        <v>5200</v>
      </c>
      <c r="B269" s="71" t="s">
        <v>658</v>
      </c>
      <c r="C269" s="71"/>
      <c r="D269" s="70">
        <v>19134000</v>
      </c>
    </row>
    <row r="270" spans="1:4" x14ac:dyDescent="0.2">
      <c r="A270" s="77"/>
      <c r="B270" s="77">
        <v>5211</v>
      </c>
      <c r="C270" s="77" t="s">
        <v>1469</v>
      </c>
      <c r="D270" s="79">
        <v>19134000</v>
      </c>
    </row>
    <row r="271" spans="1:4" ht="10.5" x14ac:dyDescent="0.25">
      <c r="A271" s="82">
        <v>5000</v>
      </c>
      <c r="B271" s="82" t="s">
        <v>662</v>
      </c>
      <c r="C271" s="82"/>
      <c r="D271" s="84">
        <v>19134000</v>
      </c>
    </row>
    <row r="272" spans="1:4" ht="10.5" x14ac:dyDescent="0.25">
      <c r="A272" s="71">
        <v>6100</v>
      </c>
      <c r="B272" s="71" t="s">
        <v>664</v>
      </c>
      <c r="C272" s="71"/>
      <c r="D272" s="70">
        <v>8403000</v>
      </c>
    </row>
    <row r="273" spans="1:4" x14ac:dyDescent="0.2">
      <c r="A273" s="72">
        <v>6110</v>
      </c>
      <c r="B273" s="72" t="s">
        <v>666</v>
      </c>
      <c r="C273" s="72"/>
      <c r="D273" s="73">
        <v>5721000</v>
      </c>
    </row>
    <row r="274" spans="1:4" x14ac:dyDescent="0.2">
      <c r="A274" s="74"/>
      <c r="B274" s="74">
        <v>6111</v>
      </c>
      <c r="C274" s="74" t="s">
        <v>668</v>
      </c>
      <c r="D274" s="76">
        <v>5572000</v>
      </c>
    </row>
    <row r="275" spans="1:4" x14ac:dyDescent="0.2">
      <c r="A275" s="74"/>
      <c r="B275" s="74">
        <v>6113</v>
      </c>
      <c r="C275" s="74" t="s">
        <v>1470</v>
      </c>
      <c r="D275" s="76">
        <v>149000</v>
      </c>
    </row>
    <row r="276" spans="1:4" x14ac:dyDescent="0.2">
      <c r="A276" s="74"/>
      <c r="B276" s="74">
        <v>6114</v>
      </c>
      <c r="C276" s="74" t="s">
        <v>1471</v>
      </c>
      <c r="D276" s="76">
        <v>0</v>
      </c>
    </row>
    <row r="277" spans="1:4" x14ac:dyDescent="0.2">
      <c r="A277" s="74"/>
      <c r="B277" s="74">
        <v>6115</v>
      </c>
      <c r="C277" s="74" t="s">
        <v>1472</v>
      </c>
      <c r="D277" s="76">
        <v>0</v>
      </c>
    </row>
    <row r="278" spans="1:4" x14ac:dyDescent="0.2">
      <c r="A278" s="74"/>
      <c r="B278" s="74">
        <v>6116</v>
      </c>
      <c r="C278" s="74" t="s">
        <v>1473</v>
      </c>
      <c r="D278" s="76">
        <v>0</v>
      </c>
    </row>
    <row r="279" spans="1:4" x14ac:dyDescent="0.2">
      <c r="A279" s="77"/>
      <c r="B279" s="77">
        <v>6119</v>
      </c>
      <c r="C279" s="77" t="s">
        <v>678</v>
      </c>
      <c r="D279" s="79">
        <v>0</v>
      </c>
    </row>
    <row r="280" spans="1:4" x14ac:dyDescent="0.2">
      <c r="A280" s="72">
        <v>6120</v>
      </c>
      <c r="B280" s="72" t="s">
        <v>680</v>
      </c>
      <c r="C280" s="72"/>
      <c r="D280" s="73">
        <v>2682000</v>
      </c>
    </row>
    <row r="281" spans="1:4" x14ac:dyDescent="0.2">
      <c r="A281" s="74"/>
      <c r="B281" s="74">
        <v>6124</v>
      </c>
      <c r="C281" s="74" t="s">
        <v>1474</v>
      </c>
      <c r="D281" s="76">
        <v>0</v>
      </c>
    </row>
    <row r="282" spans="1:4" x14ac:dyDescent="0.2">
      <c r="A282" s="74"/>
      <c r="B282" s="74">
        <v>6125</v>
      </c>
      <c r="C282" s="74" t="s">
        <v>1475</v>
      </c>
      <c r="D282" s="76">
        <v>1476000</v>
      </c>
    </row>
    <row r="283" spans="1:4" x14ac:dyDescent="0.2">
      <c r="A283" s="77"/>
      <c r="B283" s="77">
        <v>6126</v>
      </c>
      <c r="C283" s="77" t="s">
        <v>1476</v>
      </c>
      <c r="D283" s="79">
        <v>1206000</v>
      </c>
    </row>
    <row r="284" spans="1:4" ht="10.5" x14ac:dyDescent="0.25">
      <c r="A284" s="71">
        <v>6200</v>
      </c>
      <c r="B284" s="71" t="s">
        <v>688</v>
      </c>
      <c r="C284" s="71"/>
      <c r="D284" s="70">
        <v>224000</v>
      </c>
    </row>
    <row r="285" spans="1:4" x14ac:dyDescent="0.2">
      <c r="A285" s="74"/>
      <c r="B285" s="74">
        <v>6214</v>
      </c>
      <c r="C285" s="74" t="s">
        <v>1477</v>
      </c>
      <c r="D285" s="76">
        <v>109000</v>
      </c>
    </row>
    <row r="286" spans="1:4" x14ac:dyDescent="0.2">
      <c r="A286" s="77"/>
      <c r="B286" s="77">
        <v>6215</v>
      </c>
      <c r="C286" s="77" t="s">
        <v>1478</v>
      </c>
      <c r="D286" s="79">
        <v>115000</v>
      </c>
    </row>
    <row r="287" spans="1:4" ht="10.5" x14ac:dyDescent="0.25">
      <c r="A287" s="71">
        <v>6300</v>
      </c>
      <c r="B287" s="71" t="s">
        <v>694</v>
      </c>
      <c r="C287" s="71"/>
      <c r="D287" s="70">
        <v>2080000</v>
      </c>
    </row>
    <row r="288" spans="1:4" x14ac:dyDescent="0.2">
      <c r="A288" s="74"/>
      <c r="B288" s="74">
        <v>6314</v>
      </c>
      <c r="C288" s="74" t="s">
        <v>1479</v>
      </c>
      <c r="D288" s="76">
        <v>1430000</v>
      </c>
    </row>
    <row r="289" spans="1:4" x14ac:dyDescent="0.2">
      <c r="A289" s="77"/>
      <c r="B289" s="77">
        <v>6315</v>
      </c>
      <c r="C289" s="77" t="s">
        <v>1480</v>
      </c>
      <c r="D289" s="79">
        <v>650000</v>
      </c>
    </row>
    <row r="290" spans="1:4" ht="10.5" x14ac:dyDescent="0.25">
      <c r="A290" s="71">
        <v>6400</v>
      </c>
      <c r="B290" s="71" t="s">
        <v>700</v>
      </c>
      <c r="C290" s="71"/>
      <c r="D290" s="70">
        <v>2650000</v>
      </c>
    </row>
    <row r="291" spans="1:4" x14ac:dyDescent="0.2">
      <c r="A291" s="74"/>
      <c r="B291" s="74">
        <v>6414</v>
      </c>
      <c r="C291" s="74" t="s">
        <v>1481</v>
      </c>
      <c r="D291" s="76">
        <v>2219000</v>
      </c>
    </row>
    <row r="292" spans="1:4" x14ac:dyDescent="0.2">
      <c r="A292" s="77"/>
      <c r="B292" s="77">
        <v>6415</v>
      </c>
      <c r="C292" s="77" t="s">
        <v>1482</v>
      </c>
      <c r="D292" s="79">
        <v>431000</v>
      </c>
    </row>
    <row r="293" spans="1:4" ht="10.5" x14ac:dyDescent="0.25">
      <c r="A293" s="71">
        <v>6500</v>
      </c>
      <c r="B293" s="71" t="s">
        <v>706</v>
      </c>
      <c r="C293" s="71"/>
      <c r="D293" s="70">
        <v>150000</v>
      </c>
    </row>
    <row r="294" spans="1:4" x14ac:dyDescent="0.2">
      <c r="A294" s="77"/>
      <c r="B294" s="77">
        <v>6511</v>
      </c>
      <c r="C294" s="77" t="s">
        <v>1483</v>
      </c>
      <c r="D294" s="79">
        <v>150000</v>
      </c>
    </row>
    <row r="295" spans="1:4" ht="10.5" x14ac:dyDescent="0.25">
      <c r="A295" s="71">
        <v>6600</v>
      </c>
      <c r="B295" s="71" t="s">
        <v>1484</v>
      </c>
      <c r="C295" s="71"/>
      <c r="D295" s="70">
        <v>18790456</v>
      </c>
    </row>
    <row r="296" spans="1:4" x14ac:dyDescent="0.2">
      <c r="A296" s="77"/>
      <c r="B296" s="77">
        <v>6611</v>
      </c>
      <c r="C296" s="77" t="s">
        <v>709</v>
      </c>
      <c r="D296" s="79">
        <v>18790456</v>
      </c>
    </row>
    <row r="297" spans="1:4" ht="10.5" x14ac:dyDescent="0.25">
      <c r="A297" s="71">
        <v>6900</v>
      </c>
      <c r="B297" s="71" t="s">
        <v>713</v>
      </c>
      <c r="C297" s="71"/>
      <c r="D297" s="70">
        <v>180000</v>
      </c>
    </row>
    <row r="298" spans="1:4" x14ac:dyDescent="0.2">
      <c r="A298" s="77"/>
      <c r="B298" s="77">
        <v>6911</v>
      </c>
      <c r="C298" s="77" t="s">
        <v>1485</v>
      </c>
      <c r="D298" s="79">
        <v>180000</v>
      </c>
    </row>
    <row r="299" spans="1:4" ht="10.5" x14ac:dyDescent="0.25">
      <c r="A299" s="82">
        <v>6000</v>
      </c>
      <c r="B299" s="82" t="s">
        <v>716</v>
      </c>
      <c r="C299" s="82"/>
      <c r="D299" s="84">
        <v>32477456</v>
      </c>
    </row>
    <row r="300" spans="1:4" ht="10.5" x14ac:dyDescent="0.25">
      <c r="A300" s="71">
        <v>7100</v>
      </c>
      <c r="B300" s="71" t="s">
        <v>718</v>
      </c>
      <c r="C300" s="71"/>
      <c r="D300" s="70">
        <v>14306222</v>
      </c>
    </row>
    <row r="301" spans="1:4" x14ac:dyDescent="0.2">
      <c r="A301" s="72">
        <v>7110</v>
      </c>
      <c r="B301" s="87" t="s">
        <v>448</v>
      </c>
      <c r="C301" s="87"/>
      <c r="D301" s="73">
        <v>9413135</v>
      </c>
    </row>
    <row r="302" spans="1:4" x14ac:dyDescent="0.2">
      <c r="A302" s="74"/>
      <c r="B302" s="74">
        <v>7112</v>
      </c>
      <c r="C302" s="74" t="s">
        <v>1403</v>
      </c>
      <c r="D302" s="76">
        <v>9413135</v>
      </c>
    </row>
    <row r="303" spans="1:4" x14ac:dyDescent="0.2">
      <c r="A303" s="77"/>
      <c r="B303" s="77">
        <v>7113</v>
      </c>
      <c r="C303" s="77" t="s">
        <v>1486</v>
      </c>
      <c r="D303" s="79">
        <v>0</v>
      </c>
    </row>
    <row r="304" spans="1:4" x14ac:dyDescent="0.2">
      <c r="A304" s="72">
        <v>7120</v>
      </c>
      <c r="B304" s="72" t="s">
        <v>724</v>
      </c>
      <c r="C304" s="72"/>
      <c r="D304" s="73">
        <v>4893087</v>
      </c>
    </row>
    <row r="305" spans="1:4" x14ac:dyDescent="0.2">
      <c r="A305" s="77"/>
      <c r="B305" s="77">
        <v>7121</v>
      </c>
      <c r="C305" s="77" t="s">
        <v>1487</v>
      </c>
      <c r="D305" s="79">
        <v>4893087</v>
      </c>
    </row>
    <row r="306" spans="1:4" ht="10.5" x14ac:dyDescent="0.25">
      <c r="A306" s="71">
        <v>7200</v>
      </c>
      <c r="B306" s="71" t="s">
        <v>728</v>
      </c>
      <c r="C306" s="71"/>
      <c r="D306" s="70">
        <v>-147259278</v>
      </c>
    </row>
    <row r="307" spans="1:4" x14ac:dyDescent="0.2">
      <c r="A307" s="72">
        <v>7210</v>
      </c>
      <c r="B307" s="72" t="s">
        <v>432</v>
      </c>
      <c r="C307" s="72"/>
      <c r="D307" s="73">
        <v>-6208764</v>
      </c>
    </row>
    <row r="308" spans="1:4" x14ac:dyDescent="0.2">
      <c r="A308" s="77"/>
      <c r="B308" s="77">
        <v>7211</v>
      </c>
      <c r="C308" s="77" t="s">
        <v>432</v>
      </c>
      <c r="D308" s="79">
        <v>-6208764</v>
      </c>
    </row>
    <row r="309" spans="1:4" x14ac:dyDescent="0.2">
      <c r="A309" s="72">
        <v>7220</v>
      </c>
      <c r="B309" s="72" t="s">
        <v>732</v>
      </c>
      <c r="C309" s="72"/>
      <c r="D309" s="73">
        <v>-130727802</v>
      </c>
    </row>
    <row r="310" spans="1:4" x14ac:dyDescent="0.2">
      <c r="A310" s="74"/>
      <c r="B310" s="74">
        <v>7221</v>
      </c>
      <c r="C310" s="74" t="s">
        <v>1488</v>
      </c>
      <c r="D310" s="76">
        <v>-45992670</v>
      </c>
    </row>
    <row r="311" spans="1:4" x14ac:dyDescent="0.2">
      <c r="A311" s="77"/>
      <c r="B311" s="77">
        <v>7222</v>
      </c>
      <c r="C311" s="77" t="s">
        <v>1489</v>
      </c>
      <c r="D311" s="79">
        <v>-84735132</v>
      </c>
    </row>
    <row r="312" spans="1:4" x14ac:dyDescent="0.2">
      <c r="A312" s="72">
        <v>7230</v>
      </c>
      <c r="B312" s="72" t="s">
        <v>738</v>
      </c>
      <c r="C312" s="72"/>
      <c r="D312" s="73">
        <v>-10322712</v>
      </c>
    </row>
    <row r="313" spans="1:4" x14ac:dyDescent="0.2">
      <c r="A313" s="74"/>
      <c r="B313" s="74">
        <v>7231</v>
      </c>
      <c r="C313" s="74" t="s">
        <v>442</v>
      </c>
      <c r="D313" s="76">
        <v>-10104712</v>
      </c>
    </row>
    <row r="314" spans="1:4" x14ac:dyDescent="0.2">
      <c r="A314" s="77"/>
      <c r="B314" s="77">
        <v>7232</v>
      </c>
      <c r="C314" s="77" t="s">
        <v>1490</v>
      </c>
      <c r="D314" s="79">
        <v>-218000</v>
      </c>
    </row>
    <row r="315" spans="1:4" ht="10.5" x14ac:dyDescent="0.25">
      <c r="A315" s="88">
        <v>7000</v>
      </c>
      <c r="B315" s="88" t="s">
        <v>742</v>
      </c>
      <c r="C315" s="88"/>
      <c r="D315" s="89">
        <v>-132953056</v>
      </c>
    </row>
    <row r="316" spans="1:4" x14ac:dyDescent="0.2">
      <c r="A316" s="77"/>
      <c r="B316" s="77">
        <v>8127</v>
      </c>
      <c r="C316" s="77" t="s">
        <v>1491</v>
      </c>
      <c r="D316" s="79">
        <v>0</v>
      </c>
    </row>
    <row r="317" spans="1:4" ht="10.5" x14ac:dyDescent="0.25">
      <c r="A317" s="82">
        <v>8000</v>
      </c>
      <c r="B317" s="82" t="s">
        <v>748</v>
      </c>
      <c r="C317" s="82"/>
      <c r="D317" s="84">
        <v>0</v>
      </c>
    </row>
    <row r="318" spans="1:4" ht="10.5" x14ac:dyDescent="0.25">
      <c r="A318" s="82">
        <v>9000</v>
      </c>
      <c r="B318" s="82" t="s">
        <v>750</v>
      </c>
      <c r="C318" s="82"/>
      <c r="D318" s="84">
        <v>0</v>
      </c>
    </row>
    <row r="319" spans="1:4" ht="10.5" x14ac:dyDescent="0.25">
      <c r="A319" s="90" t="s">
        <v>1492</v>
      </c>
      <c r="B319" s="90"/>
      <c r="C319" s="90"/>
      <c r="D319" s="89">
        <v>1279473213.3000002</v>
      </c>
    </row>
  </sheetData>
  <mergeCells count="1">
    <mergeCell ref="A1: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5882-16D1-4F79-BBA4-83BA789EC678}">
  <dimension ref="C4:H44"/>
  <sheetViews>
    <sheetView workbookViewId="0">
      <selection activeCell="M37" sqref="M37"/>
    </sheetView>
  </sheetViews>
  <sheetFormatPr defaultRowHeight="14.5" x14ac:dyDescent="0.35"/>
  <cols>
    <col min="3" max="4" width="5.1796875" customWidth="1"/>
    <col min="5" max="5" width="32.7265625" customWidth="1"/>
    <col min="6" max="6" width="10.26953125" customWidth="1"/>
    <col min="8" max="8" width="11.7265625" customWidth="1"/>
  </cols>
  <sheetData>
    <row r="4" spans="3:8" x14ac:dyDescent="0.35">
      <c r="C4" s="49" t="s">
        <v>1313</v>
      </c>
      <c r="E4" s="16"/>
    </row>
    <row r="5" spans="3:8" x14ac:dyDescent="0.35">
      <c r="C5" s="48" t="s">
        <v>1</v>
      </c>
    </row>
    <row r="6" spans="3:8" x14ac:dyDescent="0.35">
      <c r="C6" s="117" t="s">
        <v>1314</v>
      </c>
      <c r="D6" s="117" t="s">
        <v>1315</v>
      </c>
      <c r="E6" s="117"/>
      <c r="F6" s="117" t="s">
        <v>5</v>
      </c>
      <c r="G6" s="117" t="s">
        <v>6</v>
      </c>
      <c r="H6" s="117" t="s">
        <v>7</v>
      </c>
    </row>
    <row r="7" spans="3:8" x14ac:dyDescent="0.35">
      <c r="C7" s="117"/>
      <c r="D7" s="117"/>
      <c r="E7" s="117"/>
      <c r="F7" s="117"/>
      <c r="G7" s="117"/>
      <c r="H7" s="117"/>
    </row>
    <row r="8" spans="3:8" ht="4.5" customHeight="1" thickBot="1" x14ac:dyDescent="0.4">
      <c r="C8" s="118"/>
      <c r="D8" s="118"/>
      <c r="E8" s="118"/>
      <c r="F8" s="118"/>
      <c r="G8" s="118"/>
      <c r="H8" s="118"/>
    </row>
    <row r="9" spans="3:8" ht="15.5" thickTop="1" thickBot="1" x14ac:dyDescent="0.4">
      <c r="C9" s="53">
        <v>4</v>
      </c>
      <c r="D9" s="53"/>
      <c r="E9" s="53" t="s">
        <v>26</v>
      </c>
      <c r="F9" s="54">
        <v>62998986</v>
      </c>
      <c r="G9" s="54">
        <v>50000</v>
      </c>
      <c r="H9" s="54">
        <v>63048986</v>
      </c>
    </row>
    <row r="10" spans="3:8" ht="15" thickBot="1" x14ac:dyDescent="0.4">
      <c r="C10" s="56"/>
      <c r="D10" s="62" t="s">
        <v>40</v>
      </c>
      <c r="E10" s="56" t="s">
        <v>1316</v>
      </c>
      <c r="F10" s="57">
        <v>2023249</v>
      </c>
      <c r="G10" s="57">
        <v>50000</v>
      </c>
      <c r="H10" s="57">
        <v>2073249</v>
      </c>
    </row>
    <row r="11" spans="3:8" ht="15" thickBot="1" x14ac:dyDescent="0.4">
      <c r="C11" s="53">
        <v>5</v>
      </c>
      <c r="D11" s="53"/>
      <c r="E11" s="53" t="s">
        <v>33</v>
      </c>
      <c r="F11" s="54">
        <v>3402817</v>
      </c>
      <c r="G11" s="54">
        <v>38032</v>
      </c>
      <c r="H11" s="54">
        <v>3440849</v>
      </c>
    </row>
    <row r="12" spans="3:8" ht="15" thickBot="1" x14ac:dyDescent="0.4">
      <c r="C12" s="56"/>
      <c r="D12" s="62" t="s">
        <v>16</v>
      </c>
      <c r="E12" s="56" t="s">
        <v>34</v>
      </c>
      <c r="F12" s="57">
        <v>1623554</v>
      </c>
      <c r="G12" s="57">
        <v>34032</v>
      </c>
      <c r="H12" s="57">
        <v>1657586</v>
      </c>
    </row>
    <row r="13" spans="3:8" ht="15" thickBot="1" x14ac:dyDescent="0.4">
      <c r="C13" s="56"/>
      <c r="D13" s="62" t="s">
        <v>84</v>
      </c>
      <c r="E13" s="56" t="s">
        <v>1317</v>
      </c>
      <c r="F13" s="57">
        <v>52040</v>
      </c>
      <c r="G13" s="57">
        <v>4000</v>
      </c>
      <c r="H13" s="57">
        <v>56040</v>
      </c>
    </row>
    <row r="14" spans="3:8" ht="15" thickBot="1" x14ac:dyDescent="0.4">
      <c r="C14" s="53">
        <v>6</v>
      </c>
      <c r="D14" s="53"/>
      <c r="E14" s="53" t="s">
        <v>37</v>
      </c>
      <c r="F14" s="54">
        <v>81041599</v>
      </c>
      <c r="G14" s="54">
        <v>10000</v>
      </c>
      <c r="H14" s="54">
        <v>81051599</v>
      </c>
    </row>
    <row r="15" spans="3:8" ht="15" thickBot="1" x14ac:dyDescent="0.4">
      <c r="C15" s="56"/>
      <c r="D15" s="62" t="s">
        <v>74</v>
      </c>
      <c r="E15" s="56" t="s">
        <v>1318</v>
      </c>
      <c r="F15" s="57">
        <v>27580</v>
      </c>
      <c r="G15" s="57">
        <v>10000</v>
      </c>
      <c r="H15" s="57">
        <v>37580</v>
      </c>
    </row>
    <row r="16" spans="3:8" ht="15" thickBot="1" x14ac:dyDescent="0.4">
      <c r="C16" s="53">
        <v>7</v>
      </c>
      <c r="D16" s="53"/>
      <c r="E16" s="53" t="s">
        <v>855</v>
      </c>
      <c r="F16" s="54">
        <v>51939762</v>
      </c>
      <c r="G16" s="54">
        <v>-4851990</v>
      </c>
      <c r="H16" s="54">
        <v>47087772</v>
      </c>
    </row>
    <row r="17" spans="3:8" ht="15" thickBot="1" x14ac:dyDescent="0.4">
      <c r="C17" s="56"/>
      <c r="D17" s="62" t="s">
        <v>16</v>
      </c>
      <c r="E17" s="56" t="s">
        <v>1319</v>
      </c>
      <c r="F17" s="57">
        <v>49998924</v>
      </c>
      <c r="G17" s="57">
        <v>-4851990</v>
      </c>
      <c r="H17" s="57">
        <v>45146934</v>
      </c>
    </row>
    <row r="18" spans="3:8" ht="15" thickBot="1" x14ac:dyDescent="0.4">
      <c r="C18" s="53">
        <v>9</v>
      </c>
      <c r="D18" s="53"/>
      <c r="E18" s="53" t="s">
        <v>47</v>
      </c>
      <c r="F18" s="54">
        <v>121194613</v>
      </c>
      <c r="G18" s="54">
        <v>220000</v>
      </c>
      <c r="H18" s="54">
        <v>121414613</v>
      </c>
    </row>
    <row r="19" spans="3:8" ht="15" thickBot="1" x14ac:dyDescent="0.4">
      <c r="C19" s="56"/>
      <c r="D19" s="62" t="s">
        <v>28</v>
      </c>
      <c r="E19" s="56" t="s">
        <v>48</v>
      </c>
      <c r="F19" s="57">
        <v>33153886</v>
      </c>
      <c r="G19" s="57">
        <v>220000</v>
      </c>
      <c r="H19" s="57">
        <v>33373886</v>
      </c>
    </row>
    <row r="20" spans="3:8" ht="21.5" thickBot="1" x14ac:dyDescent="0.4">
      <c r="C20" s="53">
        <v>10</v>
      </c>
      <c r="D20" s="53"/>
      <c r="E20" s="53" t="s">
        <v>53</v>
      </c>
      <c r="F20" s="54">
        <v>112005457</v>
      </c>
      <c r="G20" s="54">
        <v>4530000</v>
      </c>
      <c r="H20" s="54">
        <v>116535457</v>
      </c>
    </row>
    <row r="21" spans="3:8" ht="15" thickBot="1" x14ac:dyDescent="0.4">
      <c r="C21" s="56"/>
      <c r="D21" s="62" t="s">
        <v>16</v>
      </c>
      <c r="E21" s="56" t="s">
        <v>1320</v>
      </c>
      <c r="F21" s="57">
        <v>42605070</v>
      </c>
      <c r="G21" s="57">
        <v>4500000</v>
      </c>
      <c r="H21" s="57">
        <v>47105070</v>
      </c>
    </row>
    <row r="22" spans="3:8" ht="15" thickBot="1" x14ac:dyDescent="0.4">
      <c r="C22" s="56"/>
      <c r="D22" s="62" t="s">
        <v>72</v>
      </c>
      <c r="E22" s="56" t="s">
        <v>1321</v>
      </c>
      <c r="F22" s="57">
        <v>9283366</v>
      </c>
      <c r="G22" s="57">
        <v>30000</v>
      </c>
      <c r="H22" s="57">
        <v>9313366</v>
      </c>
    </row>
    <row r="23" spans="3:8" ht="15" thickBot="1" x14ac:dyDescent="0.4">
      <c r="C23" s="53">
        <v>12</v>
      </c>
      <c r="D23" s="53"/>
      <c r="E23" s="53" t="s">
        <v>60</v>
      </c>
      <c r="F23" s="54">
        <v>101499770</v>
      </c>
      <c r="G23" s="54">
        <v>769641</v>
      </c>
      <c r="H23" s="54">
        <v>102269411</v>
      </c>
    </row>
    <row r="24" spans="3:8" ht="15" thickBot="1" x14ac:dyDescent="0.4">
      <c r="C24" s="56"/>
      <c r="D24" s="62" t="s">
        <v>18</v>
      </c>
      <c r="E24" s="56" t="s">
        <v>1322</v>
      </c>
      <c r="F24" s="57">
        <v>46171247</v>
      </c>
      <c r="G24" s="57">
        <v>769641</v>
      </c>
      <c r="H24" s="57">
        <v>46940888</v>
      </c>
    </row>
    <row r="25" spans="3:8" ht="15" thickBot="1" x14ac:dyDescent="0.4">
      <c r="C25" s="53">
        <v>19</v>
      </c>
      <c r="D25" s="53"/>
      <c r="E25" s="53" t="s">
        <v>1169</v>
      </c>
      <c r="F25" s="54">
        <v>4741801</v>
      </c>
      <c r="G25" s="63">
        <v>0</v>
      </c>
      <c r="H25" s="54">
        <v>4741801</v>
      </c>
    </row>
    <row r="26" spans="3:8" ht="15" thickBot="1" x14ac:dyDescent="0.4">
      <c r="C26" s="56"/>
      <c r="D26" s="62" t="s">
        <v>16</v>
      </c>
      <c r="E26" s="56" t="s">
        <v>1323</v>
      </c>
      <c r="F26" s="57">
        <v>2060937</v>
      </c>
      <c r="G26" s="57">
        <v>-77000</v>
      </c>
      <c r="H26" s="57">
        <v>1983937</v>
      </c>
    </row>
    <row r="27" spans="3:8" ht="15" thickBot="1" x14ac:dyDescent="0.4">
      <c r="C27" s="56"/>
      <c r="D27" s="62" t="s">
        <v>18</v>
      </c>
      <c r="E27" s="56" t="s">
        <v>1324</v>
      </c>
      <c r="F27" s="57">
        <v>430864</v>
      </c>
      <c r="G27" s="57">
        <v>77000</v>
      </c>
      <c r="H27" s="57">
        <v>507864</v>
      </c>
    </row>
    <row r="28" spans="3:8" ht="15" thickBot="1" x14ac:dyDescent="0.4">
      <c r="C28" s="53">
        <v>22</v>
      </c>
      <c r="D28" s="53"/>
      <c r="E28" s="53" t="s">
        <v>131</v>
      </c>
      <c r="F28" s="54">
        <v>77973052</v>
      </c>
      <c r="G28" s="54">
        <v>470500</v>
      </c>
      <c r="H28" s="54">
        <v>78443552</v>
      </c>
    </row>
    <row r="29" spans="3:8" ht="15" thickBot="1" x14ac:dyDescent="0.4">
      <c r="C29" s="56"/>
      <c r="D29" s="62" t="s">
        <v>16</v>
      </c>
      <c r="E29" s="56" t="s">
        <v>1325</v>
      </c>
      <c r="F29" s="57">
        <v>31959785</v>
      </c>
      <c r="G29" s="57">
        <v>27000</v>
      </c>
      <c r="H29" s="57">
        <v>31986785</v>
      </c>
    </row>
    <row r="30" spans="3:8" ht="23.15" customHeight="1" thickBot="1" x14ac:dyDescent="0.4">
      <c r="C30" s="56"/>
      <c r="D30" s="62" t="s">
        <v>18</v>
      </c>
      <c r="E30" s="56" t="s">
        <v>1326</v>
      </c>
      <c r="F30" s="57">
        <v>31171263</v>
      </c>
      <c r="G30" s="57">
        <v>-27000</v>
      </c>
      <c r="H30" s="57">
        <v>31144263</v>
      </c>
    </row>
    <row r="31" spans="3:8" ht="15" thickBot="1" x14ac:dyDescent="0.4">
      <c r="C31" s="56"/>
      <c r="D31" s="62" t="s">
        <v>28</v>
      </c>
      <c r="E31" s="56" t="s">
        <v>1327</v>
      </c>
      <c r="F31" s="57">
        <v>255313</v>
      </c>
      <c r="G31" s="57">
        <v>2500</v>
      </c>
      <c r="H31" s="57">
        <v>257813</v>
      </c>
    </row>
    <row r="32" spans="3:8" ht="15" thickBot="1" x14ac:dyDescent="0.4">
      <c r="C32" s="56"/>
      <c r="D32" s="62" t="s">
        <v>20</v>
      </c>
      <c r="E32" s="56" t="s">
        <v>1328</v>
      </c>
      <c r="F32" s="57">
        <v>1038000</v>
      </c>
      <c r="G32" s="57">
        <v>200000</v>
      </c>
      <c r="H32" s="57">
        <v>1238000</v>
      </c>
    </row>
    <row r="33" spans="3:8" ht="23.15" customHeight="1" thickBot="1" x14ac:dyDescent="0.4">
      <c r="C33" s="56"/>
      <c r="D33" s="62" t="s">
        <v>1329</v>
      </c>
      <c r="E33" s="56" t="s">
        <v>1330</v>
      </c>
      <c r="F33" s="57">
        <v>690000</v>
      </c>
      <c r="G33" s="57">
        <v>260000</v>
      </c>
      <c r="H33" s="57">
        <v>950000</v>
      </c>
    </row>
    <row r="34" spans="3:8" ht="15" thickBot="1" x14ac:dyDescent="0.4">
      <c r="C34" s="56"/>
      <c r="D34" s="62" t="s">
        <v>124</v>
      </c>
      <c r="E34" s="56" t="s">
        <v>1331</v>
      </c>
      <c r="F34" s="58">
        <v>0</v>
      </c>
      <c r="G34" s="57">
        <v>8000</v>
      </c>
      <c r="H34" s="57">
        <v>8000</v>
      </c>
    </row>
    <row r="35" spans="3:8" ht="15" thickBot="1" x14ac:dyDescent="0.4">
      <c r="C35" s="53">
        <v>23</v>
      </c>
      <c r="D35" s="53"/>
      <c r="E35" s="53" t="s">
        <v>136</v>
      </c>
      <c r="F35" s="54">
        <v>23875754</v>
      </c>
      <c r="G35" s="54">
        <v>563124</v>
      </c>
      <c r="H35" s="54">
        <v>24438878</v>
      </c>
    </row>
    <row r="36" spans="3:8" ht="15" thickBot="1" x14ac:dyDescent="0.4">
      <c r="C36" s="56"/>
      <c r="D36" s="62" t="s">
        <v>1329</v>
      </c>
      <c r="E36" s="56" t="s">
        <v>1332</v>
      </c>
      <c r="F36" s="57">
        <v>6982048</v>
      </c>
      <c r="G36" s="57">
        <v>563124</v>
      </c>
      <c r="H36" s="57">
        <v>7545172</v>
      </c>
    </row>
    <row r="37" spans="3:8" ht="15" thickBot="1" x14ac:dyDescent="0.4">
      <c r="C37" s="53">
        <v>24</v>
      </c>
      <c r="D37" s="53"/>
      <c r="E37" s="53" t="s">
        <v>142</v>
      </c>
      <c r="F37" s="54">
        <v>16331901</v>
      </c>
      <c r="G37" s="54">
        <v>8000</v>
      </c>
      <c r="H37" s="54">
        <v>16339901</v>
      </c>
    </row>
    <row r="38" spans="3:8" ht="20.5" thickBot="1" x14ac:dyDescent="0.4">
      <c r="C38" s="56"/>
      <c r="D38" s="62" t="s">
        <v>150</v>
      </c>
      <c r="E38" s="56" t="s">
        <v>151</v>
      </c>
      <c r="F38" s="57">
        <v>27850</v>
      </c>
      <c r="G38" s="57">
        <v>8000</v>
      </c>
      <c r="H38" s="57">
        <v>35850</v>
      </c>
    </row>
    <row r="39" spans="3:8" ht="15" thickBot="1" x14ac:dyDescent="0.4">
      <c r="C39" s="53">
        <v>25</v>
      </c>
      <c r="D39" s="53"/>
      <c r="E39" s="53" t="s">
        <v>1300</v>
      </c>
      <c r="F39" s="54">
        <v>156923194</v>
      </c>
      <c r="G39" s="54">
        <v>174732</v>
      </c>
      <c r="H39" s="54">
        <v>157097926</v>
      </c>
    </row>
    <row r="40" spans="3:8" ht="15" thickBot="1" x14ac:dyDescent="0.4">
      <c r="C40" s="56"/>
      <c r="D40" s="62" t="s">
        <v>18</v>
      </c>
      <c r="E40" s="56" t="s">
        <v>1333</v>
      </c>
      <c r="F40" s="57">
        <v>4718355</v>
      </c>
      <c r="G40" s="57">
        <v>174732</v>
      </c>
      <c r="H40" s="57">
        <v>4893087</v>
      </c>
    </row>
    <row r="41" spans="3:8" ht="15" thickBot="1" x14ac:dyDescent="0.4">
      <c r="C41" s="53">
        <v>26</v>
      </c>
      <c r="D41" s="53"/>
      <c r="E41" s="53" t="s">
        <v>1306</v>
      </c>
      <c r="F41" s="54">
        <v>12155200</v>
      </c>
      <c r="G41" s="54">
        <v>10500000</v>
      </c>
      <c r="H41" s="54">
        <v>22655200</v>
      </c>
    </row>
    <row r="42" spans="3:8" ht="15" thickBot="1" x14ac:dyDescent="0.4">
      <c r="C42" s="56"/>
      <c r="D42" s="62" t="s">
        <v>16</v>
      </c>
      <c r="E42" s="56" t="s">
        <v>1334</v>
      </c>
      <c r="F42" s="57">
        <v>12000000</v>
      </c>
      <c r="G42" s="57">
        <v>10500000</v>
      </c>
      <c r="H42" s="57">
        <v>22500000</v>
      </c>
    </row>
    <row r="43" spans="3:8" ht="21.5" thickBot="1" x14ac:dyDescent="0.4">
      <c r="C43" s="59"/>
      <c r="D43" s="60"/>
      <c r="E43" s="60" t="s">
        <v>156</v>
      </c>
      <c r="F43" s="64"/>
      <c r="G43" s="61">
        <v>12482039</v>
      </c>
      <c r="H43" s="64"/>
    </row>
    <row r="44" spans="3:8" ht="15" thickTop="1" x14ac:dyDescent="0.35"/>
  </sheetData>
  <mergeCells count="6">
    <mergeCell ref="H6:H8"/>
    <mergeCell ref="C6:C8"/>
    <mergeCell ref="D6:D8"/>
    <mergeCell ref="E6:E8"/>
    <mergeCell ref="F6:F8"/>
    <mergeCell ref="G6:G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625d36-bb37-4650-91b9-0c96159295ba"/>
    <edbe0b5c82304c8e847ab7b8c02a77c3 xmlns="cc625d36-bb37-4650-91b9-0c96159295ba">
      <Terms xmlns="http://schemas.microsoft.com/office/infopath/2007/PartnerControls"/>
    </edbe0b5c82304c8e847ab7b8c02a77c3>
    <DirtyMigration xmlns="4e9c2f0c-7bf8-49af-8356-cbf363fc78a7">false</DirtyMigration>
    <RecordNumber xmlns="4e9c2f0c-7bf8-49af-8356-cbf363fc78a7" xsi:nil="true"/>
    <RKNyckelord xmlns="18f3d968-6251-40b0-9f11-012b293496c2" xsi:nil="true"/>
    <k46d94c0acf84ab9a79866a9d8b1905f xmlns="cc625d36-bb37-4650-91b9-0c96159295ba">
      <Terms xmlns="http://schemas.microsoft.com/office/infopath/2007/PartnerControls"/>
    </k46d94c0acf84ab9a79866a9d8b1905f>
    <_dlc_DocId xmlns="4c4853d1-8fdb-4672-b958-a2de3c9c0f7e">3PPXDDT6CUWQ-769222960-25223</_dlc_DocId>
    <_dlc_DocIdUrl xmlns="4c4853d1-8fdb-4672-b958-a2de3c9c0f7e">
      <Url>https://dhs.sp.regeringskansliet.se/yta/fi-kom/_layouts/15/DocIdRedir.aspx?ID=3PPXDDT6CUWQ-769222960-25223</Url>
      <Description>3PPXDDT6CUWQ-769222960-25223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d07acfae-4dfa-4949-99a8-259efd31a6ae" ContentTypeId="0x010100BBA312BF02777149882D207184EC35C0" PreviousValue="false"/>
</file>

<file path=customXml/item5.xml><?xml version="1.0" encoding="utf-8"?>
<ct:contentTypeSchema xmlns:ct="http://schemas.microsoft.com/office/2006/metadata/contentType" xmlns:ma="http://schemas.microsoft.com/office/2006/metadata/properties/metaAttributes" ct:_="" ma:_="" ma:contentTypeName="RK Dokument" ma:contentTypeID="0x010100BBA312BF02777149882D207184EC35C00073197A0FA634E3428D73464BDFCB344D" ma:contentTypeVersion="4" ma:contentTypeDescription="Skapa ett nytt dokument." ma:contentTypeScope="" ma:versionID="520e113d183219bdab7200013957fbe2">
  <xsd:schema xmlns:xsd="http://www.w3.org/2001/XMLSchema" xmlns:xs="http://www.w3.org/2001/XMLSchema" xmlns:p="http://schemas.microsoft.com/office/2006/metadata/properties" xmlns:ns2="4e9c2f0c-7bf8-49af-8356-cbf363fc78a7" xmlns:ns3="cc625d36-bb37-4650-91b9-0c96159295ba" xmlns:ns4="18f3d968-6251-40b0-9f11-012b293496c2" xmlns:ns5="4c4853d1-8fdb-4672-b958-a2de3c9c0f7e" targetNamespace="http://schemas.microsoft.com/office/2006/metadata/properties" ma:root="true" ma:fieldsID="df55b6744df15d0bdf40bdf19d8349df" ns2:_="" ns3:_="" ns4:_="" ns5:_="">
    <xsd:import namespace="4e9c2f0c-7bf8-49af-8356-cbf363fc78a7"/>
    <xsd:import namespace="cc625d36-bb37-4650-91b9-0c96159295ba"/>
    <xsd:import namespace="18f3d968-6251-40b0-9f11-012b293496c2"/>
    <xsd:import namespace="4c4853d1-8fdb-4672-b958-a2de3c9c0f7e"/>
    <xsd:element name="properties">
      <xsd:complexType>
        <xsd:sequence>
          <xsd:element name="documentManagement">
            <xsd:complexType>
              <xsd:all>
                <xsd:element ref="ns2:RecordNumber" minOccurs="0"/>
                <xsd:element ref="ns2:DirtyMigration" minOccurs="0"/>
                <xsd:element ref="ns3:TaxCatchAllLabel" minOccurs="0"/>
                <xsd:element ref="ns3:k46d94c0acf84ab9a79866a9d8b1905f" minOccurs="0"/>
                <xsd:element ref="ns3:TaxCatchAll" minOccurs="0"/>
                <xsd:element ref="ns4:RKNyckelord" minOccurs="0"/>
                <xsd:element ref="ns5:_dlc_DocId" minOccurs="0"/>
                <xsd:element ref="ns5:_dlc_DocIdUrl" minOccurs="0"/>
                <xsd:element ref="ns5:_dlc_DocIdPersistId" minOccurs="0"/>
                <xsd:element ref="ns3:edbe0b5c82304c8e847ab7b8c02a77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RecordNumber" ma:index="3" nillable="true" ma:displayName="Diarienummer" ma:internalName="RecordNumber">
      <xsd:simpleType>
        <xsd:restriction base="dms:Text">
          <xsd:maxLength value="255"/>
        </xsd:restriction>
      </xsd:simpleType>
    </xsd:element>
    <xsd:element name="DirtyMigration" ma:index="5"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6" nillable="true" ma:displayName="Global taxonomikolumn1" ma:hidden="true" ma:list="{4ad02fb8-8d9f-4a06-a7a7-80eaac6d0f2f}" ma:internalName="TaxCatchAllLabel" ma:readOnly="true" ma:showField="CatchAllDataLabel" ma:web="0759d5f9-efda-436f-9228-968f1316c152">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1" nillable="true" ma:taxonomy="true" ma:internalName="k46d94c0acf84ab9a79866a9d8b1905f" ma:taxonomyFieldName="Organisation" ma:displayName="Departement/enhet" ma:readOnly="false" ma:fieldId="{446d94c0-acf8-4ab9-a798-66a9d8b1905f}" ma:sspId="d07acfae-4dfa-4949-99a8-259efd31a6ae" ma:termSetId="8c1436be-a8c9-4c8f-93bb-07dc2d5595bf"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4ad02fb8-8d9f-4a06-a7a7-80eaac6d0f2f}" ma:internalName="TaxCatchAll" ma:showField="CatchAllData" ma:web="0759d5f9-efda-436f-9228-968f1316c152">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9"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f3d968-6251-40b0-9f11-012b293496c2" elementFormDefault="qualified">
    <xsd:import namespace="http://schemas.microsoft.com/office/2006/documentManagement/types"/>
    <xsd:import namespace="http://schemas.microsoft.com/office/infopath/2007/PartnerControls"/>
    <xsd:element name="RKNyckelord" ma:index="15" nillable="true" ma:displayName="Nyckelord" ma:internalName="RKNyckel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4853d1-8fdb-4672-b958-a2de3c9c0f7e" elementFormDefault="qualified">
    <xsd:import namespace="http://schemas.microsoft.com/office/2006/documentManagement/types"/>
    <xsd:import namespace="http://schemas.microsoft.com/office/infopath/2007/PartnerControls"/>
    <xsd:element name="_dlc_DocId" ma:index="16" nillable="true" ma:displayName="Dokument-ID-värde" ma:description="Värdet för dokument-ID som tilldelats till det här objektet." ma:internalName="_dlc_DocId" ma:readOnly="true">
      <xsd:simpleType>
        <xsd:restriction base="dms:Text"/>
      </xsd:simpleType>
    </xsd:element>
    <xsd:element name="_dlc_DocIdUrl" ma:index="17"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Spara ID" ma:description="Behåll ID vid tilläg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7B0E92-0A1D-494F-B6A5-53E3911C50D6}">
  <ds:schemaRefs>
    <ds:schemaRef ds:uri="http://schemas.microsoft.com/office/2006/metadata/properties"/>
    <ds:schemaRef ds:uri="http://schemas.microsoft.com/office/infopath/2007/PartnerControls"/>
    <ds:schemaRef ds:uri="cc625d36-bb37-4650-91b9-0c96159295ba"/>
    <ds:schemaRef ds:uri="4e9c2f0c-7bf8-49af-8356-cbf363fc78a7"/>
    <ds:schemaRef ds:uri="18f3d968-6251-40b0-9f11-012b293496c2"/>
    <ds:schemaRef ds:uri="4c4853d1-8fdb-4672-b958-a2de3c9c0f7e"/>
  </ds:schemaRefs>
</ds:datastoreItem>
</file>

<file path=customXml/itemProps2.xml><?xml version="1.0" encoding="utf-8"?>
<ds:datastoreItem xmlns:ds="http://schemas.openxmlformats.org/officeDocument/2006/customXml" ds:itemID="{D8EF000D-84FD-4B02-8C4E-B57F555E3446}">
  <ds:schemaRefs>
    <ds:schemaRef ds:uri="http://schemas.microsoft.com/sharepoint/v3/contenttype/forms"/>
  </ds:schemaRefs>
</ds:datastoreItem>
</file>

<file path=customXml/itemProps3.xml><?xml version="1.0" encoding="utf-8"?>
<ds:datastoreItem xmlns:ds="http://schemas.openxmlformats.org/officeDocument/2006/customXml" ds:itemID="{B8CE3CE4-4278-42C6-B56A-41263DD050D0}">
  <ds:schemaRefs>
    <ds:schemaRef ds:uri="http://schemas.microsoft.com/sharepoint/events"/>
  </ds:schemaRefs>
</ds:datastoreItem>
</file>

<file path=customXml/itemProps4.xml><?xml version="1.0" encoding="utf-8"?>
<ds:datastoreItem xmlns:ds="http://schemas.openxmlformats.org/officeDocument/2006/customXml" ds:itemID="{B07000EA-77D8-4D65-A159-13FA3CA8C844}">
  <ds:schemaRefs>
    <ds:schemaRef ds:uri="Microsoft.SharePoint.Taxonomy.ContentTypeSync"/>
  </ds:schemaRefs>
</ds:datastoreItem>
</file>

<file path=customXml/itemProps5.xml><?xml version="1.0" encoding="utf-8"?>
<ds:datastoreItem xmlns:ds="http://schemas.openxmlformats.org/officeDocument/2006/customXml" ds:itemID="{C7656D39-A5E0-48C8-A2D1-14D55E1B9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2f0c-7bf8-49af-8356-cbf363fc78a7"/>
    <ds:schemaRef ds:uri="cc625d36-bb37-4650-91b9-0c96159295ba"/>
    <ds:schemaRef ds:uri="18f3d968-6251-40b0-9f11-012b293496c2"/>
    <ds:schemaRef ds:uri="4c4853d1-8fdb-4672-b958-a2de3c9c0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Ändring23_3</vt:lpstr>
      <vt:lpstr>Ändring23_2</vt:lpstr>
      <vt:lpstr>Ändring2023_1</vt:lpstr>
      <vt:lpstr>Transformer</vt:lpstr>
      <vt:lpstr>Report</vt:lpstr>
      <vt:lpstr>Compare</vt:lpstr>
      <vt:lpstr>DB</vt:lpstr>
      <vt:lpstr>Inkomster2023</vt:lpstr>
      <vt:lpstr>Ändring2022</vt:lpstr>
      <vt:lpstr>Utgifter2022</vt:lpstr>
      <vt:lpstr>Inkomster2022</vt:lpstr>
      <vt:lpstr>Ändring2022!TableKeep</vt:lpstr>
      <vt:lpstr>Utgifter2022!TableUnit</vt:lpstr>
      <vt:lpstr>Ändring2022!TableUnit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Halén</dc:creator>
  <cp:lastModifiedBy>Lukas Lilja</cp:lastModifiedBy>
  <dcterms:created xsi:type="dcterms:W3CDTF">2023-04-11T08:04:31Z</dcterms:created>
  <dcterms:modified xsi:type="dcterms:W3CDTF">2023-09-21T15:27:05Z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0x010100BBA312BF02777149882D207184EC35C00073197A0FA634E3428D73464BDFCB344D</vt:lpwstr>
  </property>
  <property fmtid="{D5CDD505-2E9C-101B-9397-08002B2CF9AE}" pid="3" name="Organisation">
    <vt:lpwstr/>
  </property>
  <property fmtid="{D5CDD505-2E9C-101B-9397-08002B2CF9AE}" pid="4" name="ActivityCategory">
    <vt:lpwstr/>
  </property>
  <property fmtid="{D5CDD505-2E9C-101B-9397-08002B2CF9AE}" pid="5" name="_dlc_DocIdItemGuid">
    <vt:lpwstr>3006c2ec-9de7-41e1-a956-5b87ffcd45ca</vt:lpwstr>
  </property>
</Properties>
</file>