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9.xml" ContentType="application/vnd.ms-excel.slicerCache+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6.xml" ContentType="application/vnd.openxmlformats-officedocument.spreadsheetml.pivotTable+xml"/>
  <Override PartName="/xl/drawings/drawing6.xml" ContentType="application/vnd.openxmlformats-officedocument.drawing+xml"/>
  <Override PartName="/xl/slicers/slicer5.xml" ContentType="application/vnd.ms-excel.slicer+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ivotCache/pivotCacheDefinition4.xml" ContentType="application/vnd.openxmlformats-officedocument.spreadsheetml.pivotCacheDefinition+xml"/>
  <Override PartName="/xl/pivotCache/pivotCacheRecords2.xml" ContentType="application/vnd.openxmlformats-officedocument.spreadsheetml.pivotCacheRecords+xml"/>
  <Override PartName="/xl/pivotCache/pivotCacheRecords4.xml" ContentType="application/vnd.openxmlformats-officedocument.spreadsheetml.pivotCacheRecord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xldsolution.sharepoint.com/sites/XLDSolutions/Shared Documents/Projects/ProjectFolders/XLD_Internal/Marketing/Politics/"/>
    </mc:Choice>
  </mc:AlternateContent>
  <xr:revisionPtr revIDLastSave="745" documentId="8_{004E7F6C-E080-4B40-A89F-BD8E054B7227}" xr6:coauthVersionLast="47" xr6:coauthVersionMax="47" xr10:uidLastSave="{C8919E51-BB1D-497E-8841-874A5E9569D7}"/>
  <bookViews>
    <workbookView xWindow="-108" yWindow="-108" windowWidth="46296" windowHeight="25416" activeTab="6" xr2:uid="{13FAFC4C-42A7-43D9-A12E-BBD3689566C0}"/>
  </bookViews>
  <sheets>
    <sheet name="DBBlock" sheetId="8" r:id="rId1"/>
    <sheet name="RösterMänKvinnorSverigeHorisont" sheetId="3" r:id="rId2"/>
    <sheet name="RösterMänKvinnorSverige" sheetId="1" r:id="rId3"/>
    <sheet name="UtvecklingDiffBlock" sheetId="7" r:id="rId4"/>
    <sheet name="UtvecklingDiffProcent" sheetId="4" r:id="rId5"/>
    <sheet name="PartiSympatiMänKvinnorSenaste" sheetId="5" r:id="rId6"/>
    <sheet name="AnalysBlock" sheetId="9" r:id="rId7"/>
    <sheet name="SamtligaPartierDiff" sheetId="2" r:id="rId8"/>
    <sheet name="BlockDiff" sheetId="6" r:id="rId9"/>
  </sheets>
  <definedNames>
    <definedName name="_xlnm._FilterDatabase" localSheetId="0" hidden="1">DBBlock!$A$3:$N$641</definedName>
    <definedName name="_xlnm._FilterDatabase" localSheetId="2" hidden="1">RösterMänKvinnorSverige!$A$3:$K$663</definedName>
    <definedName name="_xlnm._FilterDatabase" localSheetId="1" hidden="1">RösterMänKvinnorSverigeHorisont!$A$3:$N$641</definedName>
    <definedName name="Slicer_kön">#N/A</definedName>
    <definedName name="Slicer_Months__ÅrMånad">#N/A</definedName>
    <definedName name="Slicer_Months__ÅrMånad1">#N/A</definedName>
    <definedName name="Slicer_Months__ÅrMånad11">#N/A</definedName>
    <definedName name="Slicer_Months__ÅrMånad12">#N/A</definedName>
    <definedName name="Slicer_Months__ÅrMånad2">#N/A</definedName>
    <definedName name="Slicer_parti">#N/A</definedName>
    <definedName name="Slicer_parti1">#N/A</definedName>
    <definedName name="Slicer_parti11">#N/A</definedName>
    <definedName name="Slicer_parti12">#N/A</definedName>
    <definedName name="Slicer_parti2">#N/A</definedName>
    <definedName name="Slicer_Years__ÅrMånad">#N/A</definedName>
    <definedName name="Slicer_Years__ÅrMånad1">#N/A</definedName>
  </definedNames>
  <calcPr calcId="0"/>
  <pivotCaches>
    <pivotCache cacheId="18" r:id="rId10"/>
    <pivotCache cacheId="30" r:id="rId11"/>
    <pivotCache cacheId="40" r:id="rId12"/>
    <pivotCache cacheId="50" r:id="rId13"/>
  </pivotCaches>
  <extLst>
    <ext xmlns:x14="http://schemas.microsoft.com/office/spreadsheetml/2009/9/main" uri="{BBE1A952-AA13-448e-AADC-164F8A28A991}">
      <x14:slicerCaches>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s>
    </ext>
    <ext xmlns:x14="http://schemas.microsoft.com/office/spreadsheetml/2009/9/main" uri="{79F54976-1DA5-4618-B147-4CDE4B953A38}">
      <x14:workbookPr/>
    </ext>
  </extLst>
</workbook>
</file>

<file path=xl/calcChain.xml><?xml version="1.0" encoding="utf-8"?>
<calcChain xmlns="http://schemas.openxmlformats.org/spreadsheetml/2006/main">
  <c r="AA29" i="8" l="1"/>
  <c r="AA28" i="8"/>
  <c r="AA27" i="8"/>
  <c r="AA26" i="8"/>
  <c r="AA25" i="8"/>
  <c r="AA24" i="8"/>
  <c r="AA23" i="8"/>
  <c r="AA22" i="8"/>
  <c r="AA21" i="8"/>
  <c r="AA20" i="8"/>
  <c r="AA19" i="8"/>
  <c r="AA18" i="8"/>
  <c r="AA17" i="8"/>
  <c r="AA16" i="8"/>
  <c r="AA15" i="8"/>
  <c r="AA14" i="8"/>
  <c r="AA13" i="8"/>
  <c r="AA12" i="8"/>
  <c r="AA11" i="8"/>
  <c r="AA10" i="8"/>
  <c r="AA9" i="8"/>
  <c r="AA8" i="8"/>
  <c r="AA7" i="8"/>
  <c r="AA6" i="8"/>
  <c r="AA5" i="8"/>
  <c r="AA4" i="8"/>
  <c r="Z29" i="8"/>
  <c r="Z28" i="8"/>
  <c r="Z27" i="8"/>
  <c r="Z26" i="8"/>
  <c r="Z25" i="8"/>
  <c r="Z24" i="8"/>
  <c r="Z23" i="8"/>
  <c r="Z22" i="8"/>
  <c r="Z21" i="8"/>
  <c r="Z20" i="8"/>
  <c r="Z19" i="8"/>
  <c r="Z18" i="8"/>
  <c r="Z17" i="8"/>
  <c r="Z16" i="8"/>
  <c r="Z15" i="8"/>
  <c r="Z14" i="8"/>
  <c r="Z13" i="8"/>
  <c r="Z12" i="8"/>
  <c r="Z11" i="8"/>
  <c r="Z10" i="8"/>
  <c r="Z9" i="8"/>
  <c r="Z8" i="8"/>
  <c r="Z7" i="8"/>
  <c r="Z6" i="8"/>
  <c r="Z5" i="8"/>
  <c r="Z4" i="8"/>
  <c r="Y29" i="8"/>
  <c r="Y28" i="8"/>
  <c r="Y27" i="8"/>
  <c r="Y26" i="8"/>
  <c r="Y25" i="8"/>
  <c r="Y24" i="8"/>
  <c r="Y23" i="8"/>
  <c r="Y22" i="8"/>
  <c r="Y21" i="8"/>
  <c r="Y20" i="8"/>
  <c r="Y19" i="8"/>
  <c r="Y18" i="8"/>
  <c r="Y17" i="8"/>
  <c r="Y16" i="8"/>
  <c r="Y15" i="8"/>
  <c r="Y14" i="8"/>
  <c r="Y13" i="8"/>
  <c r="Y12" i="8"/>
  <c r="Y11" i="8"/>
  <c r="Y10" i="8"/>
  <c r="Y9" i="8"/>
  <c r="Y8" i="8"/>
  <c r="Y7" i="8"/>
  <c r="Y6" i="8"/>
  <c r="Y5" i="8"/>
  <c r="Y4" i="8"/>
  <c r="X29" i="8"/>
  <c r="X28" i="8"/>
  <c r="X27" i="8"/>
  <c r="X26" i="8"/>
  <c r="X25" i="8"/>
  <c r="X24" i="8"/>
  <c r="X23" i="8"/>
  <c r="X22" i="8"/>
  <c r="X21" i="8"/>
  <c r="X20" i="8"/>
  <c r="X19" i="8"/>
  <c r="X18" i="8"/>
  <c r="X17" i="8"/>
  <c r="X16" i="8"/>
  <c r="X15" i="8"/>
  <c r="X14" i="8"/>
  <c r="X13" i="8"/>
  <c r="X12" i="8"/>
  <c r="X11" i="8"/>
  <c r="X10" i="8"/>
  <c r="X9" i="8"/>
  <c r="X8" i="8"/>
  <c r="X7" i="8"/>
  <c r="X6" i="8"/>
  <c r="X5" i="8"/>
  <c r="X4" i="8"/>
  <c r="W28" i="8"/>
  <c r="W27" i="8"/>
  <c r="W26" i="8"/>
  <c r="W25" i="8"/>
  <c r="W24" i="8"/>
  <c r="W23" i="8"/>
  <c r="W22" i="8"/>
  <c r="W21" i="8"/>
  <c r="W20" i="8"/>
  <c r="W19" i="8"/>
  <c r="W18" i="8"/>
  <c r="W17" i="8"/>
  <c r="W16" i="8"/>
  <c r="W15" i="8"/>
  <c r="W14" i="8"/>
  <c r="W13" i="8"/>
  <c r="W12" i="8"/>
  <c r="W11" i="8"/>
  <c r="W10" i="8"/>
  <c r="W9" i="8"/>
  <c r="W8" i="8"/>
  <c r="W7" i="8"/>
  <c r="W6" i="8"/>
  <c r="W5" i="8"/>
  <c r="W4" i="8"/>
  <c r="W29" i="8"/>
  <c r="V29" i="8"/>
  <c r="V28" i="8"/>
  <c r="V27" i="8"/>
  <c r="V26" i="8"/>
  <c r="V25" i="8"/>
  <c r="V24" i="8"/>
  <c r="V23" i="8"/>
  <c r="V22" i="8"/>
  <c r="V21" i="8"/>
  <c r="V20" i="8"/>
  <c r="V19" i="8"/>
  <c r="V18" i="8"/>
  <c r="V17" i="8"/>
  <c r="V16" i="8"/>
  <c r="V15" i="8"/>
  <c r="V14" i="8"/>
  <c r="V13" i="8"/>
  <c r="V12" i="8"/>
  <c r="V11" i="8"/>
  <c r="V10" i="8"/>
  <c r="V9" i="8"/>
  <c r="V8" i="8"/>
  <c r="V7" i="8"/>
  <c r="V6" i="8"/>
  <c r="V5" i="8"/>
  <c r="V4" i="8"/>
  <c r="T7" i="8"/>
  <c r="T9" i="8" s="1"/>
  <c r="T11" i="8" s="1"/>
  <c r="T13" i="8" s="1"/>
  <c r="T15" i="8" s="1"/>
  <c r="T17" i="8" s="1"/>
  <c r="T19" i="8" s="1"/>
  <c r="T21" i="8" s="1"/>
  <c r="T23" i="8" s="1"/>
  <c r="T25" i="8" s="1"/>
  <c r="T27" i="8" s="1"/>
  <c r="T29" i="8" s="1"/>
  <c r="T6" i="8"/>
  <c r="T8" i="8" s="1"/>
  <c r="T10" i="8" s="1"/>
  <c r="T12" i="8" s="1"/>
  <c r="T14" i="8" s="1"/>
  <c r="T16" i="8" s="1"/>
  <c r="T18" i="8" s="1"/>
  <c r="T20" i="8" s="1"/>
  <c r="T22" i="8" s="1"/>
  <c r="T24" i="8" s="1"/>
  <c r="T26" i="8" s="1"/>
  <c r="T28" i="8" s="1"/>
  <c r="O201" i="8"/>
  <c r="N201" i="8"/>
  <c r="M201" i="8"/>
  <c r="L201" i="8"/>
  <c r="P201" i="8" s="1"/>
  <c r="K201" i="8"/>
  <c r="G201" i="8"/>
  <c r="F201" i="8"/>
  <c r="P200" i="8"/>
  <c r="N200" i="8"/>
  <c r="M200" i="8"/>
  <c r="L200" i="8"/>
  <c r="K200" i="8"/>
  <c r="O200" i="8" s="1"/>
  <c r="G200" i="8"/>
  <c r="F200" i="8"/>
  <c r="O199" i="8"/>
  <c r="N199" i="8"/>
  <c r="M199" i="8"/>
  <c r="L199" i="8"/>
  <c r="P199" i="8" s="1"/>
  <c r="K199" i="8"/>
  <c r="G199" i="8"/>
  <c r="F199" i="8"/>
  <c r="P198" i="8"/>
  <c r="N198" i="8"/>
  <c r="M198" i="8"/>
  <c r="L198" i="8"/>
  <c r="K198" i="8"/>
  <c r="O198" i="8" s="1"/>
  <c r="G198" i="8"/>
  <c r="F198" i="8"/>
  <c r="O197" i="8"/>
  <c r="N197" i="8"/>
  <c r="M197" i="8"/>
  <c r="L197" i="8"/>
  <c r="P197" i="8" s="1"/>
  <c r="K197" i="8"/>
  <c r="G197" i="8"/>
  <c r="F197" i="8"/>
  <c r="P196" i="8"/>
  <c r="N196" i="8"/>
  <c r="M196" i="8"/>
  <c r="L196" i="8"/>
  <c r="K196" i="8"/>
  <c r="O196" i="8" s="1"/>
  <c r="G196" i="8"/>
  <c r="F196" i="8"/>
  <c r="O195" i="8"/>
  <c r="N195" i="8"/>
  <c r="M195" i="8"/>
  <c r="L195" i="8"/>
  <c r="P195" i="8" s="1"/>
  <c r="K195" i="8"/>
  <c r="G195" i="8"/>
  <c r="F195" i="8"/>
  <c r="P194" i="8"/>
  <c r="N194" i="8"/>
  <c r="M194" i="8"/>
  <c r="L194" i="8"/>
  <c r="K194" i="8"/>
  <c r="O194" i="8" s="1"/>
  <c r="G194" i="8"/>
  <c r="F194" i="8"/>
  <c r="O193" i="8"/>
  <c r="N193" i="8"/>
  <c r="M193" i="8"/>
  <c r="L193" i="8"/>
  <c r="P193" i="8" s="1"/>
  <c r="K193" i="8"/>
  <c r="G193" i="8"/>
  <c r="F193" i="8"/>
  <c r="P192" i="8"/>
  <c r="N192" i="8"/>
  <c r="M192" i="8"/>
  <c r="L192" i="8"/>
  <c r="K192" i="8"/>
  <c r="O192" i="8" s="1"/>
  <c r="G192" i="8"/>
  <c r="F192" i="8"/>
  <c r="O191" i="8"/>
  <c r="N191" i="8"/>
  <c r="M191" i="8"/>
  <c r="L191" i="8"/>
  <c r="P191" i="8" s="1"/>
  <c r="K191" i="8"/>
  <c r="G191" i="8"/>
  <c r="F191" i="8"/>
  <c r="P190" i="8"/>
  <c r="N190" i="8"/>
  <c r="M190" i="8"/>
  <c r="L190" i="8"/>
  <c r="K190" i="8"/>
  <c r="O190" i="8" s="1"/>
  <c r="G190" i="8"/>
  <c r="F190" i="8"/>
  <c r="O189" i="8"/>
  <c r="N189" i="8"/>
  <c r="M189" i="8"/>
  <c r="L189" i="8"/>
  <c r="P189" i="8" s="1"/>
  <c r="K189" i="8"/>
  <c r="G189" i="8"/>
  <c r="F189" i="8"/>
  <c r="P188" i="8"/>
  <c r="N188" i="8"/>
  <c r="M188" i="8"/>
  <c r="L188" i="8"/>
  <c r="K188" i="8"/>
  <c r="O188" i="8" s="1"/>
  <c r="G188" i="8"/>
  <c r="F188" i="8"/>
  <c r="O187" i="8"/>
  <c r="N187" i="8"/>
  <c r="M187" i="8"/>
  <c r="L187" i="8"/>
  <c r="P187" i="8" s="1"/>
  <c r="K187" i="8"/>
  <c r="G187" i="8"/>
  <c r="F187" i="8"/>
  <c r="P186" i="8"/>
  <c r="N186" i="8"/>
  <c r="M186" i="8"/>
  <c r="L186" i="8"/>
  <c r="K186" i="8"/>
  <c r="O186" i="8" s="1"/>
  <c r="G186" i="8"/>
  <c r="F186" i="8"/>
  <c r="O185" i="8"/>
  <c r="N185" i="8"/>
  <c r="M185" i="8"/>
  <c r="L185" i="8"/>
  <c r="P185" i="8" s="1"/>
  <c r="K185" i="8"/>
  <c r="G185" i="8"/>
  <c r="F185" i="8"/>
  <c r="P184" i="8"/>
  <c r="N184" i="8"/>
  <c r="M184" i="8"/>
  <c r="L184" i="8"/>
  <c r="K184" i="8"/>
  <c r="O184" i="8" s="1"/>
  <c r="G184" i="8"/>
  <c r="F184" i="8"/>
  <c r="O183" i="8"/>
  <c r="N183" i="8"/>
  <c r="M183" i="8"/>
  <c r="L183" i="8"/>
  <c r="P183" i="8" s="1"/>
  <c r="K183" i="8"/>
  <c r="G183" i="8"/>
  <c r="F183" i="8"/>
  <c r="P182" i="8"/>
  <c r="O182" i="8"/>
  <c r="N182" i="8"/>
  <c r="M182" i="8"/>
  <c r="L182" i="8"/>
  <c r="K182" i="8"/>
  <c r="G182" i="8"/>
  <c r="F182" i="8"/>
  <c r="O181" i="8"/>
  <c r="N181" i="8"/>
  <c r="M181" i="8"/>
  <c r="L181" i="8"/>
  <c r="P181" i="8" s="1"/>
  <c r="K181" i="8"/>
  <c r="G181" i="8"/>
  <c r="F181" i="8"/>
  <c r="P180" i="8"/>
  <c r="O180" i="8"/>
  <c r="N180" i="8"/>
  <c r="M180" i="8"/>
  <c r="L180" i="8"/>
  <c r="K180" i="8"/>
  <c r="G180" i="8"/>
  <c r="F180" i="8"/>
  <c r="O179" i="8"/>
  <c r="N179" i="8"/>
  <c r="M179" i="8"/>
  <c r="L179" i="8"/>
  <c r="P179" i="8" s="1"/>
  <c r="K179" i="8"/>
  <c r="G179" i="8"/>
  <c r="F179" i="8"/>
  <c r="P178" i="8"/>
  <c r="O178" i="8"/>
  <c r="N178" i="8"/>
  <c r="M178" i="8"/>
  <c r="L178" i="8"/>
  <c r="K178" i="8"/>
  <c r="G178" i="8"/>
  <c r="F178" i="8"/>
  <c r="O177" i="8"/>
  <c r="N177" i="8"/>
  <c r="M177" i="8"/>
  <c r="L177" i="8"/>
  <c r="P177" i="8" s="1"/>
  <c r="K177" i="8"/>
  <c r="G177" i="8"/>
  <c r="F177" i="8"/>
  <c r="P176" i="8"/>
  <c r="O176" i="8"/>
  <c r="N176" i="8"/>
  <c r="M176" i="8"/>
  <c r="L176" i="8"/>
  <c r="K176" i="8"/>
  <c r="G176" i="8"/>
  <c r="F176" i="8"/>
  <c r="O175" i="8"/>
  <c r="N175" i="8"/>
  <c r="M175" i="8"/>
  <c r="L175" i="8"/>
  <c r="P175" i="8" s="1"/>
  <c r="K175" i="8"/>
  <c r="G175" i="8"/>
  <c r="F175" i="8"/>
  <c r="P174" i="8"/>
  <c r="O174" i="8"/>
  <c r="N174" i="8"/>
  <c r="M174" i="8"/>
  <c r="L174" i="8"/>
  <c r="K174" i="8"/>
  <c r="G174" i="8"/>
  <c r="F174" i="8"/>
  <c r="O173" i="8"/>
  <c r="N173" i="8"/>
  <c r="M173" i="8"/>
  <c r="L173" i="8"/>
  <c r="P173" i="8" s="1"/>
  <c r="K173" i="8"/>
  <c r="G173" i="8"/>
  <c r="F173" i="8"/>
  <c r="P172" i="8"/>
  <c r="O172" i="8"/>
  <c r="N172" i="8"/>
  <c r="M172" i="8"/>
  <c r="L172" i="8"/>
  <c r="K172" i="8"/>
  <c r="G172" i="8"/>
  <c r="F172" i="8"/>
  <c r="O171" i="8"/>
  <c r="N171" i="8"/>
  <c r="M171" i="8"/>
  <c r="L171" i="8"/>
  <c r="P171" i="8" s="1"/>
  <c r="K171" i="8"/>
  <c r="G171" i="8"/>
  <c r="F171" i="8"/>
  <c r="P170" i="8"/>
  <c r="N170" i="8"/>
  <c r="M170" i="8"/>
  <c r="L170" i="8"/>
  <c r="K170" i="8"/>
  <c r="O170" i="8" s="1"/>
  <c r="G170" i="8"/>
  <c r="F170" i="8"/>
  <c r="O169" i="8"/>
  <c r="N169" i="8"/>
  <c r="M169" i="8"/>
  <c r="L169" i="8"/>
  <c r="P169" i="8" s="1"/>
  <c r="K169" i="8"/>
  <c r="G169" i="8"/>
  <c r="F169" i="8"/>
  <c r="P168" i="8"/>
  <c r="N168" i="8"/>
  <c r="M168" i="8"/>
  <c r="L168" i="8"/>
  <c r="K168" i="8"/>
  <c r="O168" i="8" s="1"/>
  <c r="G168" i="8"/>
  <c r="F168" i="8"/>
  <c r="O167" i="8"/>
  <c r="N167" i="8"/>
  <c r="M167" i="8"/>
  <c r="L167" i="8"/>
  <c r="P167" i="8" s="1"/>
  <c r="K167" i="8"/>
  <c r="G167" i="8"/>
  <c r="F167" i="8"/>
  <c r="P166" i="8"/>
  <c r="N166" i="8"/>
  <c r="M166" i="8"/>
  <c r="L166" i="8"/>
  <c r="K166" i="8"/>
  <c r="O166" i="8" s="1"/>
  <c r="G166" i="8"/>
  <c r="F166" i="8"/>
  <c r="O165" i="8"/>
  <c r="N165" i="8"/>
  <c r="M165" i="8"/>
  <c r="L165" i="8"/>
  <c r="P165" i="8" s="1"/>
  <c r="K165" i="8"/>
  <c r="G165" i="8"/>
  <c r="F165" i="8"/>
  <c r="P164" i="8"/>
  <c r="N164" i="8"/>
  <c r="M164" i="8"/>
  <c r="L164" i="8"/>
  <c r="K164" i="8"/>
  <c r="O164" i="8" s="1"/>
  <c r="G164" i="8"/>
  <c r="F164" i="8"/>
  <c r="O163" i="8"/>
  <c r="N163" i="8"/>
  <c r="M163" i="8"/>
  <c r="L163" i="8"/>
  <c r="P163" i="8" s="1"/>
  <c r="K163" i="8"/>
  <c r="G163" i="8"/>
  <c r="F163" i="8"/>
  <c r="P162" i="8"/>
  <c r="N162" i="8"/>
  <c r="M162" i="8"/>
  <c r="L162" i="8"/>
  <c r="K162" i="8"/>
  <c r="O162" i="8" s="1"/>
  <c r="G162" i="8"/>
  <c r="F162" i="8"/>
  <c r="O161" i="8"/>
  <c r="N161" i="8"/>
  <c r="M161" i="8"/>
  <c r="L161" i="8"/>
  <c r="P161" i="8" s="1"/>
  <c r="K161" i="8"/>
  <c r="G161" i="8"/>
  <c r="F161" i="8"/>
  <c r="P160" i="8"/>
  <c r="N160" i="8"/>
  <c r="M160" i="8"/>
  <c r="L160" i="8"/>
  <c r="K160" i="8"/>
  <c r="O160" i="8" s="1"/>
  <c r="G160" i="8"/>
  <c r="F160" i="8"/>
  <c r="O159" i="8"/>
  <c r="N159" i="8"/>
  <c r="M159" i="8"/>
  <c r="L159" i="8"/>
  <c r="P159" i="8" s="1"/>
  <c r="K159" i="8"/>
  <c r="G159" i="8"/>
  <c r="F159" i="8"/>
  <c r="P158" i="8"/>
  <c r="N158" i="8"/>
  <c r="M158" i="8"/>
  <c r="L158" i="8"/>
  <c r="K158" i="8"/>
  <c r="O158" i="8" s="1"/>
  <c r="G158" i="8"/>
  <c r="F158" i="8"/>
  <c r="O157" i="8"/>
  <c r="N157" i="8"/>
  <c r="M157" i="8"/>
  <c r="L157" i="8"/>
  <c r="P157" i="8" s="1"/>
  <c r="K157" i="8"/>
  <c r="G157" i="8"/>
  <c r="F157" i="8"/>
  <c r="P156" i="8"/>
  <c r="N156" i="8"/>
  <c r="M156" i="8"/>
  <c r="L156" i="8"/>
  <c r="K156" i="8"/>
  <c r="O156" i="8" s="1"/>
  <c r="G156" i="8"/>
  <c r="F156" i="8"/>
  <c r="O155" i="8"/>
  <c r="N155" i="8"/>
  <c r="M155" i="8"/>
  <c r="L155" i="8"/>
  <c r="P155" i="8" s="1"/>
  <c r="K155" i="8"/>
  <c r="G155" i="8"/>
  <c r="F155" i="8"/>
  <c r="P154" i="8"/>
  <c r="O154" i="8"/>
  <c r="N154" i="8"/>
  <c r="M154" i="8"/>
  <c r="L154" i="8"/>
  <c r="K154" i="8"/>
  <c r="G154" i="8"/>
  <c r="F154" i="8"/>
  <c r="O153" i="8"/>
  <c r="N153" i="8"/>
  <c r="M153" i="8"/>
  <c r="L153" i="8"/>
  <c r="P153" i="8" s="1"/>
  <c r="K153" i="8"/>
  <c r="G153" i="8"/>
  <c r="F153" i="8"/>
  <c r="P152" i="8"/>
  <c r="N152" i="8"/>
  <c r="M152" i="8"/>
  <c r="L152" i="8"/>
  <c r="K152" i="8"/>
  <c r="O152" i="8" s="1"/>
  <c r="G152" i="8"/>
  <c r="F152" i="8"/>
  <c r="O151" i="8"/>
  <c r="N151" i="8"/>
  <c r="M151" i="8"/>
  <c r="L151" i="8"/>
  <c r="P151" i="8" s="1"/>
  <c r="K151" i="8"/>
  <c r="G151" i="8"/>
  <c r="F151" i="8"/>
  <c r="P150" i="8"/>
  <c r="O150" i="8"/>
  <c r="N150" i="8"/>
  <c r="M150" i="8"/>
  <c r="L150" i="8"/>
  <c r="K150" i="8"/>
  <c r="G150" i="8"/>
  <c r="F150" i="8"/>
  <c r="O149" i="8"/>
  <c r="N149" i="8"/>
  <c r="M149" i="8"/>
  <c r="L149" i="8"/>
  <c r="P149" i="8" s="1"/>
  <c r="K149" i="8"/>
  <c r="G149" i="8"/>
  <c r="F149" i="8"/>
  <c r="P148" i="8"/>
  <c r="O148" i="8"/>
  <c r="N148" i="8"/>
  <c r="M148" i="8"/>
  <c r="L148" i="8"/>
  <c r="K148" i="8"/>
  <c r="G148" i="8"/>
  <c r="F148" i="8"/>
  <c r="O147" i="8"/>
  <c r="N147" i="8"/>
  <c r="M147" i="8"/>
  <c r="L147" i="8"/>
  <c r="P147" i="8" s="1"/>
  <c r="K147" i="8"/>
  <c r="G147" i="8"/>
  <c r="F147" i="8"/>
  <c r="P146" i="8"/>
  <c r="O146" i="8"/>
  <c r="N146" i="8"/>
  <c r="M146" i="8"/>
  <c r="L146" i="8"/>
  <c r="K146" i="8"/>
  <c r="G146" i="8"/>
  <c r="F146" i="8"/>
  <c r="O145" i="8"/>
  <c r="N145" i="8"/>
  <c r="M145" i="8"/>
  <c r="L145" i="8"/>
  <c r="P145" i="8" s="1"/>
  <c r="K145" i="8"/>
  <c r="G145" i="8"/>
  <c r="F145" i="8"/>
  <c r="P144" i="8"/>
  <c r="O144" i="8"/>
  <c r="N144" i="8"/>
  <c r="M144" i="8"/>
  <c r="L144" i="8"/>
  <c r="K144" i="8"/>
  <c r="G144" i="8"/>
  <c r="F144" i="8"/>
  <c r="O143" i="8"/>
  <c r="N143" i="8"/>
  <c r="M143" i="8"/>
  <c r="L143" i="8"/>
  <c r="P143" i="8" s="1"/>
  <c r="K143" i="8"/>
  <c r="G143" i="8"/>
  <c r="F143" i="8"/>
  <c r="P142" i="8"/>
  <c r="O142" i="8"/>
  <c r="N142" i="8"/>
  <c r="M142" i="8"/>
  <c r="L142" i="8"/>
  <c r="K142" i="8"/>
  <c r="G142" i="8"/>
  <c r="F142" i="8"/>
  <c r="O141" i="8"/>
  <c r="N141" i="8"/>
  <c r="M141" i="8"/>
  <c r="L141" i="8"/>
  <c r="P141" i="8" s="1"/>
  <c r="K141" i="8"/>
  <c r="G141" i="8"/>
  <c r="F141" i="8"/>
  <c r="P140" i="8"/>
  <c r="O140" i="8"/>
  <c r="N140" i="8"/>
  <c r="M140" i="8"/>
  <c r="L140" i="8"/>
  <c r="K140" i="8"/>
  <c r="G140" i="8"/>
  <c r="F140" i="8"/>
  <c r="O139" i="8"/>
  <c r="N139" i="8"/>
  <c r="M139" i="8"/>
  <c r="L139" i="8"/>
  <c r="P139" i="8" s="1"/>
  <c r="K139" i="8"/>
  <c r="G139" i="8"/>
  <c r="F139" i="8"/>
  <c r="P138" i="8"/>
  <c r="N138" i="8"/>
  <c r="M138" i="8"/>
  <c r="L138" i="8"/>
  <c r="K138" i="8"/>
  <c r="O138" i="8" s="1"/>
  <c r="G138" i="8"/>
  <c r="F138" i="8"/>
  <c r="O137" i="8"/>
  <c r="N137" i="8"/>
  <c r="M137" i="8"/>
  <c r="L137" i="8"/>
  <c r="P137" i="8" s="1"/>
  <c r="K137" i="8"/>
  <c r="G137" i="8"/>
  <c r="F137" i="8"/>
  <c r="P136" i="8"/>
  <c r="N136" i="8"/>
  <c r="M136" i="8"/>
  <c r="L136" i="8"/>
  <c r="K136" i="8"/>
  <c r="O136" i="8" s="1"/>
  <c r="G136" i="8"/>
  <c r="F136" i="8"/>
  <c r="O135" i="8"/>
  <c r="N135" i="8"/>
  <c r="M135" i="8"/>
  <c r="L135" i="8"/>
  <c r="P135" i="8" s="1"/>
  <c r="K135" i="8"/>
  <c r="G135" i="8"/>
  <c r="F135" i="8"/>
  <c r="P134" i="8"/>
  <c r="N134" i="8"/>
  <c r="M134" i="8"/>
  <c r="L134" i="8"/>
  <c r="K134" i="8"/>
  <c r="O134" i="8" s="1"/>
  <c r="G134" i="8"/>
  <c r="F134" i="8"/>
  <c r="O133" i="8"/>
  <c r="N133" i="8"/>
  <c r="M133" i="8"/>
  <c r="L133" i="8"/>
  <c r="P133" i="8" s="1"/>
  <c r="K133" i="8"/>
  <c r="G133" i="8"/>
  <c r="F133" i="8"/>
  <c r="P132" i="8"/>
  <c r="N132" i="8"/>
  <c r="M132" i="8"/>
  <c r="L132" i="8"/>
  <c r="K132" i="8"/>
  <c r="O132" i="8" s="1"/>
  <c r="G132" i="8"/>
  <c r="F132" i="8"/>
  <c r="O131" i="8"/>
  <c r="N131" i="8"/>
  <c r="M131" i="8"/>
  <c r="L131" i="8"/>
  <c r="P131" i="8" s="1"/>
  <c r="K131" i="8"/>
  <c r="G131" i="8"/>
  <c r="F131" i="8"/>
  <c r="P130" i="8"/>
  <c r="N130" i="8"/>
  <c r="M130" i="8"/>
  <c r="L130" i="8"/>
  <c r="K130" i="8"/>
  <c r="O130" i="8" s="1"/>
  <c r="G130" i="8"/>
  <c r="F130" i="8"/>
  <c r="O129" i="8"/>
  <c r="N129" i="8"/>
  <c r="M129" i="8"/>
  <c r="L129" i="8"/>
  <c r="P129" i="8" s="1"/>
  <c r="K129" i="8"/>
  <c r="G129" i="8"/>
  <c r="F129" i="8"/>
  <c r="P128" i="8"/>
  <c r="N128" i="8"/>
  <c r="M128" i="8"/>
  <c r="L128" i="8"/>
  <c r="K128" i="8"/>
  <c r="O128" i="8" s="1"/>
  <c r="G128" i="8"/>
  <c r="F128" i="8"/>
  <c r="O127" i="8"/>
  <c r="N127" i="8"/>
  <c r="M127" i="8"/>
  <c r="L127" i="8"/>
  <c r="P127" i="8" s="1"/>
  <c r="K127" i="8"/>
  <c r="G127" i="8"/>
  <c r="F127" i="8"/>
  <c r="P126" i="8"/>
  <c r="N126" i="8"/>
  <c r="M126" i="8"/>
  <c r="L126" i="8"/>
  <c r="K126" i="8"/>
  <c r="O126" i="8" s="1"/>
  <c r="G126" i="8"/>
  <c r="F126" i="8"/>
  <c r="O125" i="8"/>
  <c r="N125" i="8"/>
  <c r="M125" i="8"/>
  <c r="L125" i="8"/>
  <c r="P125" i="8" s="1"/>
  <c r="K125" i="8"/>
  <c r="G125" i="8"/>
  <c r="F125" i="8"/>
  <c r="P124" i="8"/>
  <c r="N124" i="8"/>
  <c r="M124" i="8"/>
  <c r="L124" i="8"/>
  <c r="K124" i="8"/>
  <c r="O124" i="8" s="1"/>
  <c r="G124" i="8"/>
  <c r="F124" i="8"/>
  <c r="N123" i="8"/>
  <c r="M123" i="8"/>
  <c r="L123" i="8"/>
  <c r="P123" i="8" s="1"/>
  <c r="K123" i="8"/>
  <c r="O123" i="8" s="1"/>
  <c r="G123" i="8"/>
  <c r="F123" i="8"/>
  <c r="P122" i="8"/>
  <c r="O122" i="8"/>
  <c r="N122" i="8"/>
  <c r="M122" i="8"/>
  <c r="L122" i="8"/>
  <c r="K122" i="8"/>
  <c r="G122" i="8"/>
  <c r="F122" i="8"/>
  <c r="N121" i="8"/>
  <c r="M121" i="8"/>
  <c r="L121" i="8"/>
  <c r="P121" i="8" s="1"/>
  <c r="K121" i="8"/>
  <c r="O121" i="8" s="1"/>
  <c r="G121" i="8"/>
  <c r="F121" i="8"/>
  <c r="P120" i="8"/>
  <c r="N120" i="8"/>
  <c r="M120" i="8"/>
  <c r="L120" i="8"/>
  <c r="K120" i="8"/>
  <c r="O120" i="8" s="1"/>
  <c r="G120" i="8"/>
  <c r="F120" i="8"/>
  <c r="N119" i="8"/>
  <c r="M119" i="8"/>
  <c r="L119" i="8"/>
  <c r="P119" i="8" s="1"/>
  <c r="K119" i="8"/>
  <c r="O119" i="8" s="1"/>
  <c r="G119" i="8"/>
  <c r="F119" i="8"/>
  <c r="P118" i="8"/>
  <c r="O118" i="8"/>
  <c r="N118" i="8"/>
  <c r="M118" i="8"/>
  <c r="L118" i="8"/>
  <c r="K118" i="8"/>
  <c r="G118" i="8"/>
  <c r="F118" i="8"/>
  <c r="N117" i="8"/>
  <c r="M117" i="8"/>
  <c r="L117" i="8"/>
  <c r="P117" i="8" s="1"/>
  <c r="K117" i="8"/>
  <c r="O117" i="8" s="1"/>
  <c r="G117" i="8"/>
  <c r="F117" i="8"/>
  <c r="P116" i="8"/>
  <c r="O116" i="8"/>
  <c r="N116" i="8"/>
  <c r="M116" i="8"/>
  <c r="L116" i="8"/>
  <c r="K116" i="8"/>
  <c r="G116" i="8"/>
  <c r="F116" i="8"/>
  <c r="N115" i="8"/>
  <c r="M115" i="8"/>
  <c r="L115" i="8"/>
  <c r="P115" i="8" s="1"/>
  <c r="K115" i="8"/>
  <c r="O115" i="8" s="1"/>
  <c r="G115" i="8"/>
  <c r="F115" i="8"/>
  <c r="P114" i="8"/>
  <c r="O114" i="8"/>
  <c r="N114" i="8"/>
  <c r="M114" i="8"/>
  <c r="L114" i="8"/>
  <c r="K114" i="8"/>
  <c r="G114" i="8"/>
  <c r="F114" i="8"/>
  <c r="N113" i="8"/>
  <c r="M113" i="8"/>
  <c r="L113" i="8"/>
  <c r="P113" i="8" s="1"/>
  <c r="K113" i="8"/>
  <c r="O113" i="8" s="1"/>
  <c r="G113" i="8"/>
  <c r="F113" i="8"/>
  <c r="P112" i="8"/>
  <c r="O112" i="8"/>
  <c r="N112" i="8"/>
  <c r="M112" i="8"/>
  <c r="L112" i="8"/>
  <c r="K112" i="8"/>
  <c r="G112" i="8"/>
  <c r="F112" i="8"/>
  <c r="N111" i="8"/>
  <c r="M111" i="8"/>
  <c r="L111" i="8"/>
  <c r="P111" i="8" s="1"/>
  <c r="K111" i="8"/>
  <c r="O111" i="8" s="1"/>
  <c r="G111" i="8"/>
  <c r="F111" i="8"/>
  <c r="P110" i="8"/>
  <c r="O110" i="8"/>
  <c r="N110" i="8"/>
  <c r="M110" i="8"/>
  <c r="L110" i="8"/>
  <c r="K110" i="8"/>
  <c r="G110" i="8"/>
  <c r="F110" i="8"/>
  <c r="N109" i="8"/>
  <c r="M109" i="8"/>
  <c r="L109" i="8"/>
  <c r="P109" i="8" s="1"/>
  <c r="K109" i="8"/>
  <c r="O109" i="8" s="1"/>
  <c r="G109" i="8"/>
  <c r="F109" i="8"/>
  <c r="P108" i="8"/>
  <c r="O108" i="8"/>
  <c r="N108" i="8"/>
  <c r="M108" i="8"/>
  <c r="L108" i="8"/>
  <c r="K108" i="8"/>
  <c r="G108" i="8"/>
  <c r="F108" i="8"/>
  <c r="O107" i="8"/>
  <c r="N107" i="8"/>
  <c r="M107" i="8"/>
  <c r="L107" i="8"/>
  <c r="P107" i="8" s="1"/>
  <c r="K107" i="8"/>
  <c r="G107" i="8"/>
  <c r="F107" i="8"/>
  <c r="N106" i="8"/>
  <c r="M106" i="8"/>
  <c r="L106" i="8"/>
  <c r="P106" i="8" s="1"/>
  <c r="K106" i="8"/>
  <c r="O106" i="8" s="1"/>
  <c r="G106" i="8"/>
  <c r="F106" i="8"/>
  <c r="N105" i="8"/>
  <c r="M105" i="8"/>
  <c r="L105" i="8"/>
  <c r="P105" i="8" s="1"/>
  <c r="K105" i="8"/>
  <c r="O105" i="8" s="1"/>
  <c r="G105" i="8"/>
  <c r="F105" i="8"/>
  <c r="N104" i="8"/>
  <c r="M104" i="8"/>
  <c r="L104" i="8"/>
  <c r="P104" i="8" s="1"/>
  <c r="K104" i="8"/>
  <c r="O104" i="8" s="1"/>
  <c r="G104" i="8"/>
  <c r="F104" i="8"/>
  <c r="O103" i="8"/>
  <c r="N103" i="8"/>
  <c r="M103" i="8"/>
  <c r="L103" i="8"/>
  <c r="P103" i="8" s="1"/>
  <c r="K103" i="8"/>
  <c r="G103" i="8"/>
  <c r="F103" i="8"/>
  <c r="N102" i="8"/>
  <c r="M102" i="8"/>
  <c r="L102" i="8"/>
  <c r="P102" i="8" s="1"/>
  <c r="K102" i="8"/>
  <c r="O102" i="8" s="1"/>
  <c r="G102" i="8"/>
  <c r="F102" i="8"/>
  <c r="O101" i="8"/>
  <c r="N101" i="8"/>
  <c r="M101" i="8"/>
  <c r="L101" i="8"/>
  <c r="P101" i="8" s="1"/>
  <c r="K101" i="8"/>
  <c r="G101" i="8"/>
  <c r="F101" i="8"/>
  <c r="N100" i="8"/>
  <c r="M100" i="8"/>
  <c r="L100" i="8"/>
  <c r="P100" i="8" s="1"/>
  <c r="K100" i="8"/>
  <c r="O100" i="8" s="1"/>
  <c r="G100" i="8"/>
  <c r="F100" i="8"/>
  <c r="O99" i="8"/>
  <c r="N99" i="8"/>
  <c r="M99" i="8"/>
  <c r="L99" i="8"/>
  <c r="P99" i="8" s="1"/>
  <c r="K99" i="8"/>
  <c r="G99" i="8"/>
  <c r="F99" i="8"/>
  <c r="N98" i="8"/>
  <c r="M98" i="8"/>
  <c r="L98" i="8"/>
  <c r="P98" i="8" s="1"/>
  <c r="K98" i="8"/>
  <c r="O98" i="8" s="1"/>
  <c r="G98" i="8"/>
  <c r="F98" i="8"/>
  <c r="O97" i="8"/>
  <c r="N97" i="8"/>
  <c r="M97" i="8"/>
  <c r="L97" i="8"/>
  <c r="P97" i="8" s="1"/>
  <c r="K97" i="8"/>
  <c r="G97" i="8"/>
  <c r="F97" i="8"/>
  <c r="N96" i="8"/>
  <c r="M96" i="8"/>
  <c r="L96" i="8"/>
  <c r="P96" i="8" s="1"/>
  <c r="K96" i="8"/>
  <c r="O96" i="8" s="1"/>
  <c r="G96" i="8"/>
  <c r="F96" i="8"/>
  <c r="O95" i="8"/>
  <c r="N95" i="8"/>
  <c r="M95" i="8"/>
  <c r="L95" i="8"/>
  <c r="P95" i="8" s="1"/>
  <c r="K95" i="8"/>
  <c r="G95" i="8"/>
  <c r="F95" i="8"/>
  <c r="N94" i="8"/>
  <c r="M94" i="8"/>
  <c r="L94" i="8"/>
  <c r="P94" i="8" s="1"/>
  <c r="K94" i="8"/>
  <c r="O94" i="8" s="1"/>
  <c r="G94" i="8"/>
  <c r="F94" i="8"/>
  <c r="O93" i="8"/>
  <c r="N93" i="8"/>
  <c r="M93" i="8"/>
  <c r="L93" i="8"/>
  <c r="P93" i="8" s="1"/>
  <c r="K93" i="8"/>
  <c r="G93" i="8"/>
  <c r="F93" i="8"/>
  <c r="P92" i="8"/>
  <c r="N92" i="8"/>
  <c r="M92" i="8"/>
  <c r="L92" i="8"/>
  <c r="K92" i="8"/>
  <c r="O92" i="8" s="1"/>
  <c r="G92" i="8"/>
  <c r="F92" i="8"/>
  <c r="N91" i="8"/>
  <c r="M91" i="8"/>
  <c r="L91" i="8"/>
  <c r="P91" i="8" s="1"/>
  <c r="K91" i="8"/>
  <c r="O91" i="8" s="1"/>
  <c r="G91" i="8"/>
  <c r="F91" i="8"/>
  <c r="O90" i="8"/>
  <c r="N90" i="8"/>
  <c r="M90" i="8"/>
  <c r="L90" i="8"/>
  <c r="P90" i="8" s="1"/>
  <c r="K90" i="8"/>
  <c r="G90" i="8"/>
  <c r="F90" i="8"/>
  <c r="N89" i="8"/>
  <c r="M89" i="8"/>
  <c r="L89" i="8"/>
  <c r="P89" i="8" s="1"/>
  <c r="K89" i="8"/>
  <c r="O89" i="8" s="1"/>
  <c r="G89" i="8"/>
  <c r="F89" i="8"/>
  <c r="P88" i="8"/>
  <c r="N88" i="8"/>
  <c r="M88" i="8"/>
  <c r="L88" i="8"/>
  <c r="K88" i="8"/>
  <c r="O88" i="8" s="1"/>
  <c r="G88" i="8"/>
  <c r="F88" i="8"/>
  <c r="N87" i="8"/>
  <c r="M87" i="8"/>
  <c r="L87" i="8"/>
  <c r="P87" i="8" s="1"/>
  <c r="K87" i="8"/>
  <c r="O87" i="8" s="1"/>
  <c r="G87" i="8"/>
  <c r="F87" i="8"/>
  <c r="P86" i="8"/>
  <c r="O86" i="8"/>
  <c r="N86" i="8"/>
  <c r="M86" i="8"/>
  <c r="L86" i="8"/>
  <c r="K86" i="8"/>
  <c r="G86" i="8"/>
  <c r="F86" i="8"/>
  <c r="N85" i="8"/>
  <c r="M85" i="8"/>
  <c r="L85" i="8"/>
  <c r="P85" i="8" s="1"/>
  <c r="K85" i="8"/>
  <c r="O85" i="8" s="1"/>
  <c r="G85" i="8"/>
  <c r="F85" i="8"/>
  <c r="P84" i="8"/>
  <c r="O84" i="8"/>
  <c r="N84" i="8"/>
  <c r="M84" i="8"/>
  <c r="L84" i="8"/>
  <c r="K84" i="8"/>
  <c r="G84" i="8"/>
  <c r="F84" i="8"/>
  <c r="N83" i="8"/>
  <c r="M83" i="8"/>
  <c r="L83" i="8"/>
  <c r="P83" i="8" s="1"/>
  <c r="K83" i="8"/>
  <c r="O83" i="8" s="1"/>
  <c r="G83" i="8"/>
  <c r="F83" i="8"/>
  <c r="P82" i="8"/>
  <c r="O82" i="8"/>
  <c r="N82" i="8"/>
  <c r="M82" i="8"/>
  <c r="L82" i="8"/>
  <c r="K82" i="8"/>
  <c r="G82" i="8"/>
  <c r="F82" i="8"/>
  <c r="N81" i="8"/>
  <c r="M81" i="8"/>
  <c r="L81" i="8"/>
  <c r="P81" i="8" s="1"/>
  <c r="K81" i="8"/>
  <c r="O81" i="8" s="1"/>
  <c r="G81" i="8"/>
  <c r="F81" i="8"/>
  <c r="P80" i="8"/>
  <c r="O80" i="8"/>
  <c r="N80" i="8"/>
  <c r="M80" i="8"/>
  <c r="L80" i="8"/>
  <c r="K80" i="8"/>
  <c r="G80" i="8"/>
  <c r="F80" i="8"/>
  <c r="N79" i="8"/>
  <c r="M79" i="8"/>
  <c r="L79" i="8"/>
  <c r="P79" i="8" s="1"/>
  <c r="K79" i="8"/>
  <c r="O79" i="8" s="1"/>
  <c r="G79" i="8"/>
  <c r="F79" i="8"/>
  <c r="P78" i="8"/>
  <c r="O78" i="8"/>
  <c r="N78" i="8"/>
  <c r="M78" i="8"/>
  <c r="L78" i="8"/>
  <c r="K78" i="8"/>
  <c r="G78" i="8"/>
  <c r="F78" i="8"/>
  <c r="N77" i="8"/>
  <c r="M77" i="8"/>
  <c r="L77" i="8"/>
  <c r="P77" i="8" s="1"/>
  <c r="K77" i="8"/>
  <c r="O77" i="8" s="1"/>
  <c r="G77" i="8"/>
  <c r="F77" i="8"/>
  <c r="O76" i="8"/>
  <c r="N76" i="8"/>
  <c r="M76" i="8"/>
  <c r="L76" i="8"/>
  <c r="P76" i="8" s="1"/>
  <c r="K76" i="8"/>
  <c r="G76" i="8"/>
  <c r="F76" i="8"/>
  <c r="O75" i="8"/>
  <c r="N75" i="8"/>
  <c r="M75" i="8"/>
  <c r="L75" i="8"/>
  <c r="P75" i="8" s="1"/>
  <c r="K75" i="8"/>
  <c r="G75" i="8"/>
  <c r="F75" i="8"/>
  <c r="N74" i="8"/>
  <c r="M74" i="8"/>
  <c r="L74" i="8"/>
  <c r="P74" i="8" s="1"/>
  <c r="K74" i="8"/>
  <c r="O74" i="8" s="1"/>
  <c r="G74" i="8"/>
  <c r="F74" i="8"/>
  <c r="N73" i="8"/>
  <c r="M73" i="8"/>
  <c r="L73" i="8"/>
  <c r="P73" i="8" s="1"/>
  <c r="K73" i="8"/>
  <c r="O73" i="8" s="1"/>
  <c r="G73" i="8"/>
  <c r="F73" i="8"/>
  <c r="N72" i="8"/>
  <c r="M72" i="8"/>
  <c r="L72" i="8"/>
  <c r="P72" i="8" s="1"/>
  <c r="K72" i="8"/>
  <c r="O72" i="8" s="1"/>
  <c r="G72" i="8"/>
  <c r="F72" i="8"/>
  <c r="O71" i="8"/>
  <c r="N71" i="8"/>
  <c r="M71" i="8"/>
  <c r="L71" i="8"/>
  <c r="P71" i="8" s="1"/>
  <c r="K71" i="8"/>
  <c r="G71" i="8"/>
  <c r="F71" i="8"/>
  <c r="N70" i="8"/>
  <c r="M70" i="8"/>
  <c r="L70" i="8"/>
  <c r="P70" i="8" s="1"/>
  <c r="K70" i="8"/>
  <c r="O70" i="8" s="1"/>
  <c r="G70" i="8"/>
  <c r="F70" i="8"/>
  <c r="O69" i="8"/>
  <c r="N69" i="8"/>
  <c r="M69" i="8"/>
  <c r="L69" i="8"/>
  <c r="P69" i="8" s="1"/>
  <c r="K69" i="8"/>
  <c r="G69" i="8"/>
  <c r="F69" i="8"/>
  <c r="N68" i="8"/>
  <c r="M68" i="8"/>
  <c r="L68" i="8"/>
  <c r="P68" i="8" s="1"/>
  <c r="K68" i="8"/>
  <c r="O68" i="8" s="1"/>
  <c r="G68" i="8"/>
  <c r="F68" i="8"/>
  <c r="O67" i="8"/>
  <c r="N67" i="8"/>
  <c r="M67" i="8"/>
  <c r="L67" i="8"/>
  <c r="P67" i="8" s="1"/>
  <c r="K67" i="8"/>
  <c r="G67" i="8"/>
  <c r="F67" i="8"/>
  <c r="N66" i="8"/>
  <c r="M66" i="8"/>
  <c r="L66" i="8"/>
  <c r="P66" i="8" s="1"/>
  <c r="K66" i="8"/>
  <c r="O66" i="8" s="1"/>
  <c r="G66" i="8"/>
  <c r="F66" i="8"/>
  <c r="O65" i="8"/>
  <c r="N65" i="8"/>
  <c r="M65" i="8"/>
  <c r="L65" i="8"/>
  <c r="P65" i="8" s="1"/>
  <c r="K65" i="8"/>
  <c r="G65" i="8"/>
  <c r="F65" i="8"/>
  <c r="P64" i="8"/>
  <c r="N64" i="8"/>
  <c r="M64" i="8"/>
  <c r="L64" i="8"/>
  <c r="K64" i="8"/>
  <c r="O64" i="8" s="1"/>
  <c r="G64" i="8"/>
  <c r="F64" i="8"/>
  <c r="O63" i="8"/>
  <c r="N63" i="8"/>
  <c r="M63" i="8"/>
  <c r="L63" i="8"/>
  <c r="P63" i="8" s="1"/>
  <c r="K63" i="8"/>
  <c r="G63" i="8"/>
  <c r="F63" i="8"/>
  <c r="O62" i="8"/>
  <c r="N62" i="8"/>
  <c r="M62" i="8"/>
  <c r="L62" i="8"/>
  <c r="P62" i="8" s="1"/>
  <c r="K62" i="8"/>
  <c r="G62" i="8"/>
  <c r="F62" i="8"/>
  <c r="O61" i="8"/>
  <c r="N61" i="8"/>
  <c r="M61" i="8"/>
  <c r="L61" i="8"/>
  <c r="P61" i="8" s="1"/>
  <c r="K61" i="8"/>
  <c r="G61" i="8"/>
  <c r="F61" i="8"/>
  <c r="P60" i="8"/>
  <c r="N60" i="8"/>
  <c r="M60" i="8"/>
  <c r="L60" i="8"/>
  <c r="K60" i="8"/>
  <c r="O60" i="8" s="1"/>
  <c r="G60" i="8"/>
  <c r="F60" i="8"/>
  <c r="N59" i="8"/>
  <c r="M59" i="8"/>
  <c r="L59" i="8"/>
  <c r="P59" i="8" s="1"/>
  <c r="K59" i="8"/>
  <c r="O59" i="8" s="1"/>
  <c r="G59" i="8"/>
  <c r="F59" i="8"/>
  <c r="O58" i="8"/>
  <c r="N58" i="8"/>
  <c r="M58" i="8"/>
  <c r="L58" i="8"/>
  <c r="P58" i="8" s="1"/>
  <c r="K58" i="8"/>
  <c r="G58" i="8"/>
  <c r="F58" i="8"/>
  <c r="N57" i="8"/>
  <c r="M57" i="8"/>
  <c r="L57" i="8"/>
  <c r="P57" i="8" s="1"/>
  <c r="K57" i="8"/>
  <c r="O57" i="8" s="1"/>
  <c r="G57" i="8"/>
  <c r="F57" i="8"/>
  <c r="P56" i="8"/>
  <c r="N56" i="8"/>
  <c r="M56" i="8"/>
  <c r="L56" i="8"/>
  <c r="K56" i="8"/>
  <c r="O56" i="8" s="1"/>
  <c r="G56" i="8"/>
  <c r="F56" i="8"/>
  <c r="N55" i="8"/>
  <c r="M55" i="8"/>
  <c r="L55" i="8"/>
  <c r="P55" i="8" s="1"/>
  <c r="K55" i="8"/>
  <c r="O55" i="8" s="1"/>
  <c r="G55" i="8"/>
  <c r="F55" i="8"/>
  <c r="P54" i="8"/>
  <c r="O54" i="8"/>
  <c r="N54" i="8"/>
  <c r="M54" i="8"/>
  <c r="L54" i="8"/>
  <c r="K54" i="8"/>
  <c r="G54" i="8"/>
  <c r="F54" i="8"/>
  <c r="N53" i="8"/>
  <c r="M53" i="8"/>
  <c r="L53" i="8"/>
  <c r="P53" i="8" s="1"/>
  <c r="K53" i="8"/>
  <c r="O53" i="8" s="1"/>
  <c r="G53" i="8"/>
  <c r="F53" i="8"/>
  <c r="P52" i="8"/>
  <c r="O52" i="8"/>
  <c r="N52" i="8"/>
  <c r="M52" i="8"/>
  <c r="L52" i="8"/>
  <c r="K52" i="8"/>
  <c r="G52" i="8"/>
  <c r="F52" i="8"/>
  <c r="N51" i="8"/>
  <c r="M51" i="8"/>
  <c r="L51" i="8"/>
  <c r="P51" i="8" s="1"/>
  <c r="K51" i="8"/>
  <c r="O51" i="8" s="1"/>
  <c r="G51" i="8"/>
  <c r="F51" i="8"/>
  <c r="P50" i="8"/>
  <c r="O50" i="8"/>
  <c r="N50" i="8"/>
  <c r="M50" i="8"/>
  <c r="L50" i="8"/>
  <c r="K50" i="8"/>
  <c r="G50" i="8"/>
  <c r="F50" i="8"/>
  <c r="N49" i="8"/>
  <c r="M49" i="8"/>
  <c r="L49" i="8"/>
  <c r="P49" i="8" s="1"/>
  <c r="K49" i="8"/>
  <c r="O49" i="8" s="1"/>
  <c r="G49" i="8"/>
  <c r="F49" i="8"/>
  <c r="P48" i="8"/>
  <c r="O48" i="8"/>
  <c r="N48" i="8"/>
  <c r="M48" i="8"/>
  <c r="L48" i="8"/>
  <c r="K48" i="8"/>
  <c r="G48" i="8"/>
  <c r="F48" i="8"/>
  <c r="O47" i="8"/>
  <c r="N47" i="8"/>
  <c r="M47" i="8"/>
  <c r="L47" i="8"/>
  <c r="P47" i="8" s="1"/>
  <c r="K47" i="8"/>
  <c r="G47" i="8"/>
  <c r="F47" i="8"/>
  <c r="P46" i="8"/>
  <c r="O46" i="8"/>
  <c r="N46" i="8"/>
  <c r="M46" i="8"/>
  <c r="L46" i="8"/>
  <c r="K46" i="8"/>
  <c r="G46" i="8"/>
  <c r="F46" i="8"/>
  <c r="N45" i="8"/>
  <c r="M45" i="8"/>
  <c r="L45" i="8"/>
  <c r="P45" i="8" s="1"/>
  <c r="K45" i="8"/>
  <c r="O45" i="8" s="1"/>
  <c r="G45" i="8"/>
  <c r="F45" i="8"/>
  <c r="O44" i="8"/>
  <c r="N44" i="8"/>
  <c r="M44" i="8"/>
  <c r="L44" i="8"/>
  <c r="P44" i="8" s="1"/>
  <c r="K44" i="8"/>
  <c r="G44" i="8"/>
  <c r="F44" i="8"/>
  <c r="O43" i="8"/>
  <c r="N43" i="8"/>
  <c r="M43" i="8"/>
  <c r="L43" i="8"/>
  <c r="P43" i="8" s="1"/>
  <c r="K43" i="8"/>
  <c r="G43" i="8"/>
  <c r="F43" i="8"/>
  <c r="N42" i="8"/>
  <c r="M42" i="8"/>
  <c r="L42" i="8"/>
  <c r="P42" i="8" s="1"/>
  <c r="K42" i="8"/>
  <c r="O42" i="8" s="1"/>
  <c r="G42" i="8"/>
  <c r="F42" i="8"/>
  <c r="N41" i="8"/>
  <c r="M41" i="8"/>
  <c r="L41" i="8"/>
  <c r="P41" i="8" s="1"/>
  <c r="K41" i="8"/>
  <c r="O41" i="8" s="1"/>
  <c r="G41" i="8"/>
  <c r="F41" i="8"/>
  <c r="N40" i="8"/>
  <c r="M40" i="8"/>
  <c r="L40" i="8"/>
  <c r="P40" i="8" s="1"/>
  <c r="K40" i="8"/>
  <c r="O40" i="8" s="1"/>
  <c r="G40" i="8"/>
  <c r="F40" i="8"/>
  <c r="O39" i="8"/>
  <c r="N39" i="8"/>
  <c r="M39" i="8"/>
  <c r="L39" i="8"/>
  <c r="P39" i="8" s="1"/>
  <c r="K39" i="8"/>
  <c r="G39" i="8"/>
  <c r="F39" i="8"/>
  <c r="N38" i="8"/>
  <c r="M38" i="8"/>
  <c r="L38" i="8"/>
  <c r="P38" i="8" s="1"/>
  <c r="K38" i="8"/>
  <c r="O38" i="8" s="1"/>
  <c r="G38" i="8"/>
  <c r="F38" i="8"/>
  <c r="O37" i="8"/>
  <c r="N37" i="8"/>
  <c r="M37" i="8"/>
  <c r="L37" i="8"/>
  <c r="P37" i="8" s="1"/>
  <c r="K37" i="8"/>
  <c r="G37" i="8"/>
  <c r="F37" i="8"/>
  <c r="N36" i="8"/>
  <c r="M36" i="8"/>
  <c r="L36" i="8"/>
  <c r="P36" i="8" s="1"/>
  <c r="K36" i="8"/>
  <c r="O36" i="8" s="1"/>
  <c r="G36" i="8"/>
  <c r="F36" i="8"/>
  <c r="O35" i="8"/>
  <c r="N35" i="8"/>
  <c r="M35" i="8"/>
  <c r="L35" i="8"/>
  <c r="P35" i="8" s="1"/>
  <c r="K35" i="8"/>
  <c r="G35" i="8"/>
  <c r="F35" i="8"/>
  <c r="N34" i="8"/>
  <c r="M34" i="8"/>
  <c r="L34" i="8"/>
  <c r="P34" i="8" s="1"/>
  <c r="K34" i="8"/>
  <c r="O34" i="8" s="1"/>
  <c r="G34" i="8"/>
  <c r="F34" i="8"/>
  <c r="O33" i="8"/>
  <c r="N33" i="8"/>
  <c r="M33" i="8"/>
  <c r="L33" i="8"/>
  <c r="P33" i="8" s="1"/>
  <c r="K33" i="8"/>
  <c r="G33" i="8"/>
  <c r="F33" i="8"/>
  <c r="P32" i="8"/>
  <c r="N32" i="8"/>
  <c r="M32" i="8"/>
  <c r="L32" i="8"/>
  <c r="K32" i="8"/>
  <c r="O32" i="8" s="1"/>
  <c r="G32" i="8"/>
  <c r="F32" i="8"/>
  <c r="P31" i="8"/>
  <c r="O31" i="8"/>
  <c r="N31" i="8"/>
  <c r="M31" i="8"/>
  <c r="L31" i="8"/>
  <c r="K31" i="8"/>
  <c r="G31" i="8"/>
  <c r="F31" i="8"/>
  <c r="P30" i="8"/>
  <c r="N30" i="8"/>
  <c r="M30" i="8"/>
  <c r="L30" i="8"/>
  <c r="K30" i="8"/>
  <c r="O30" i="8" s="1"/>
  <c r="G30" i="8"/>
  <c r="F30" i="8"/>
  <c r="P29" i="8"/>
  <c r="O29" i="8"/>
  <c r="N29" i="8"/>
  <c r="M29" i="8"/>
  <c r="L29" i="8"/>
  <c r="K29" i="8"/>
  <c r="G29" i="8"/>
  <c r="F29" i="8"/>
  <c r="P28" i="8"/>
  <c r="N28" i="8"/>
  <c r="M28" i="8"/>
  <c r="L28" i="8"/>
  <c r="K28" i="8"/>
  <c r="O28" i="8" s="1"/>
  <c r="G28" i="8"/>
  <c r="F28" i="8"/>
  <c r="P27" i="8"/>
  <c r="O27" i="8"/>
  <c r="N27" i="8"/>
  <c r="M27" i="8"/>
  <c r="L27" i="8"/>
  <c r="K27" i="8"/>
  <c r="G27" i="8"/>
  <c r="F27" i="8"/>
  <c r="P26" i="8"/>
  <c r="N26" i="8"/>
  <c r="M26" i="8"/>
  <c r="L26" i="8"/>
  <c r="K26" i="8"/>
  <c r="O26" i="8" s="1"/>
  <c r="G26" i="8"/>
  <c r="F26" i="8"/>
  <c r="P25" i="8"/>
  <c r="O25" i="8"/>
  <c r="N25" i="8"/>
  <c r="M25" i="8"/>
  <c r="L25" i="8"/>
  <c r="K25" i="8"/>
  <c r="G25" i="8"/>
  <c r="F25" i="8"/>
  <c r="P24" i="8"/>
  <c r="N24" i="8"/>
  <c r="M24" i="8"/>
  <c r="L24" i="8"/>
  <c r="K24" i="8"/>
  <c r="O24" i="8" s="1"/>
  <c r="G24" i="8"/>
  <c r="F24" i="8"/>
  <c r="P23" i="8"/>
  <c r="O23" i="8"/>
  <c r="N23" i="8"/>
  <c r="M23" i="8"/>
  <c r="L23" i="8"/>
  <c r="K23" i="8"/>
  <c r="G23" i="8"/>
  <c r="F23" i="8"/>
  <c r="P22" i="8"/>
  <c r="N22" i="8"/>
  <c r="M22" i="8"/>
  <c r="L22" i="8"/>
  <c r="K22" i="8"/>
  <c r="O22" i="8" s="1"/>
  <c r="G22" i="8"/>
  <c r="F22" i="8"/>
  <c r="P21" i="8"/>
  <c r="O21" i="8"/>
  <c r="N21" i="8"/>
  <c r="M21" i="8"/>
  <c r="L21" i="8"/>
  <c r="K21" i="8"/>
  <c r="G21" i="8"/>
  <c r="F21" i="8"/>
  <c r="P20" i="8"/>
  <c r="N20" i="8"/>
  <c r="M20" i="8"/>
  <c r="L20" i="8"/>
  <c r="K20" i="8"/>
  <c r="O20" i="8" s="1"/>
  <c r="G20" i="8"/>
  <c r="F20" i="8"/>
  <c r="P19" i="8"/>
  <c r="O19" i="8"/>
  <c r="N19" i="8"/>
  <c r="M19" i="8"/>
  <c r="L19" i="8"/>
  <c r="K19" i="8"/>
  <c r="G19" i="8"/>
  <c r="F19" i="8"/>
  <c r="P18" i="8"/>
  <c r="N18" i="8"/>
  <c r="M18" i="8"/>
  <c r="L18" i="8"/>
  <c r="K18" i="8"/>
  <c r="O18" i="8" s="1"/>
  <c r="G18" i="8"/>
  <c r="F18" i="8"/>
  <c r="P17" i="8"/>
  <c r="O17" i="8"/>
  <c r="N17" i="8"/>
  <c r="M17" i="8"/>
  <c r="L17" i="8"/>
  <c r="K17" i="8"/>
  <c r="G17" i="8"/>
  <c r="F17" i="8"/>
  <c r="P16" i="8"/>
  <c r="N16" i="8"/>
  <c r="M16" i="8"/>
  <c r="L16" i="8"/>
  <c r="K16" i="8"/>
  <c r="O16" i="8" s="1"/>
  <c r="G16" i="8"/>
  <c r="F16" i="8"/>
  <c r="P15" i="8"/>
  <c r="O15" i="8"/>
  <c r="N15" i="8"/>
  <c r="M15" i="8"/>
  <c r="L15" i="8"/>
  <c r="K15" i="8"/>
  <c r="G15" i="8"/>
  <c r="F15" i="8"/>
  <c r="N14" i="8"/>
  <c r="M14" i="8"/>
  <c r="L14" i="8"/>
  <c r="P14" i="8" s="1"/>
  <c r="K14" i="8"/>
  <c r="O14" i="8" s="1"/>
  <c r="G14" i="8"/>
  <c r="F14" i="8"/>
  <c r="P13" i="8"/>
  <c r="O13" i="8"/>
  <c r="N13" i="8"/>
  <c r="M13" i="8"/>
  <c r="L13" i="8"/>
  <c r="K13" i="8"/>
  <c r="G13" i="8"/>
  <c r="F13" i="8"/>
  <c r="N12" i="8"/>
  <c r="M12" i="8"/>
  <c r="L12" i="8"/>
  <c r="P12" i="8" s="1"/>
  <c r="K12" i="8"/>
  <c r="O12" i="8" s="1"/>
  <c r="G12" i="8"/>
  <c r="F12" i="8"/>
  <c r="P11" i="8"/>
  <c r="O11" i="8"/>
  <c r="N11" i="8"/>
  <c r="M11" i="8"/>
  <c r="L11" i="8"/>
  <c r="K11" i="8"/>
  <c r="G11" i="8"/>
  <c r="F11" i="8"/>
  <c r="N10" i="8"/>
  <c r="M10" i="8"/>
  <c r="L10" i="8"/>
  <c r="P10" i="8" s="1"/>
  <c r="K10" i="8"/>
  <c r="O10" i="8" s="1"/>
  <c r="G10" i="8"/>
  <c r="F10" i="8"/>
  <c r="P9" i="8"/>
  <c r="O9" i="8"/>
  <c r="N9" i="8"/>
  <c r="M9" i="8"/>
  <c r="L9" i="8"/>
  <c r="K9" i="8"/>
  <c r="G9" i="8"/>
  <c r="F9" i="8"/>
  <c r="N8" i="8"/>
  <c r="M8" i="8"/>
  <c r="L8" i="8"/>
  <c r="P8" i="8" s="1"/>
  <c r="K8" i="8"/>
  <c r="O8" i="8" s="1"/>
  <c r="G8" i="8"/>
  <c r="F8" i="8"/>
  <c r="P7" i="8"/>
  <c r="O7" i="8"/>
  <c r="N7" i="8"/>
  <c r="M7" i="8"/>
  <c r="L7" i="8"/>
  <c r="K7" i="8"/>
  <c r="G7" i="8"/>
  <c r="F7" i="8"/>
  <c r="P6" i="8"/>
  <c r="N6" i="8"/>
  <c r="M6" i="8"/>
  <c r="L6" i="8"/>
  <c r="K6" i="8"/>
  <c r="O6" i="8" s="1"/>
  <c r="G6" i="8"/>
  <c r="F6" i="8"/>
  <c r="P5" i="8"/>
  <c r="O5" i="8"/>
  <c r="N5" i="8"/>
  <c r="M5" i="8"/>
  <c r="L5" i="8"/>
  <c r="K5" i="8"/>
  <c r="G5" i="8"/>
  <c r="F5" i="8"/>
  <c r="N4" i="8"/>
  <c r="M4" i="8"/>
  <c r="L4" i="8"/>
  <c r="P4" i="8" s="1"/>
  <c r="K4" i="8"/>
  <c r="O4" i="8" s="1"/>
  <c r="G4" i="8"/>
  <c r="F4" i="8"/>
  <c r="F2" i="8"/>
  <c r="E2" i="8"/>
  <c r="L201" i="3"/>
  <c r="P201" i="3" s="1"/>
  <c r="L200" i="3"/>
  <c r="P200" i="3" s="1"/>
  <c r="L199" i="3"/>
  <c r="P199" i="3" s="1"/>
  <c r="L198" i="3"/>
  <c r="P198" i="3" s="1"/>
  <c r="L197" i="3"/>
  <c r="P197" i="3" s="1"/>
  <c r="L196" i="3"/>
  <c r="P196" i="3" s="1"/>
  <c r="L195" i="3"/>
  <c r="P195" i="3" s="1"/>
  <c r="L194" i="3"/>
  <c r="P194" i="3" s="1"/>
  <c r="L193" i="3"/>
  <c r="P193" i="3" s="1"/>
  <c r="L192" i="3"/>
  <c r="P192" i="3" s="1"/>
  <c r="L191" i="3"/>
  <c r="P191" i="3" s="1"/>
  <c r="L190" i="3"/>
  <c r="P190" i="3" s="1"/>
  <c r="L189" i="3"/>
  <c r="P189" i="3" s="1"/>
  <c r="L188" i="3"/>
  <c r="P188" i="3" s="1"/>
  <c r="L187" i="3"/>
  <c r="P187" i="3" s="1"/>
  <c r="L186" i="3"/>
  <c r="P186" i="3" s="1"/>
  <c r="L185" i="3"/>
  <c r="P185" i="3" s="1"/>
  <c r="L184" i="3"/>
  <c r="P184" i="3" s="1"/>
  <c r="L183" i="3"/>
  <c r="P183" i="3" s="1"/>
  <c r="L182" i="3"/>
  <c r="P182" i="3" s="1"/>
  <c r="L181" i="3"/>
  <c r="P181" i="3" s="1"/>
  <c r="L180" i="3"/>
  <c r="P180" i="3" s="1"/>
  <c r="L179" i="3"/>
  <c r="P179" i="3" s="1"/>
  <c r="L178" i="3"/>
  <c r="P178" i="3" s="1"/>
  <c r="L177" i="3"/>
  <c r="P177" i="3" s="1"/>
  <c r="L176" i="3"/>
  <c r="P176" i="3" s="1"/>
  <c r="L175" i="3"/>
  <c r="P175" i="3" s="1"/>
  <c r="L174" i="3"/>
  <c r="P174" i="3" s="1"/>
  <c r="L173" i="3"/>
  <c r="P173" i="3" s="1"/>
  <c r="L172" i="3"/>
  <c r="P172" i="3" s="1"/>
  <c r="L171" i="3"/>
  <c r="P171" i="3" s="1"/>
  <c r="L170" i="3"/>
  <c r="P170" i="3" s="1"/>
  <c r="L169" i="3"/>
  <c r="P169" i="3" s="1"/>
  <c r="L168" i="3"/>
  <c r="P168" i="3" s="1"/>
  <c r="L167" i="3"/>
  <c r="P167" i="3" s="1"/>
  <c r="L166" i="3"/>
  <c r="P166" i="3" s="1"/>
  <c r="L165" i="3"/>
  <c r="P165" i="3" s="1"/>
  <c r="L164" i="3"/>
  <c r="P164" i="3" s="1"/>
  <c r="L163" i="3"/>
  <c r="P163" i="3" s="1"/>
  <c r="L162" i="3"/>
  <c r="P162" i="3" s="1"/>
  <c r="L161" i="3"/>
  <c r="P161" i="3" s="1"/>
  <c r="L160" i="3"/>
  <c r="P160" i="3" s="1"/>
  <c r="L159" i="3"/>
  <c r="P159" i="3" s="1"/>
  <c r="L158" i="3"/>
  <c r="P158" i="3" s="1"/>
  <c r="L157" i="3"/>
  <c r="P157" i="3" s="1"/>
  <c r="L156" i="3"/>
  <c r="P156" i="3" s="1"/>
  <c r="L155" i="3"/>
  <c r="P155" i="3" s="1"/>
  <c r="L154" i="3"/>
  <c r="P154" i="3" s="1"/>
  <c r="L153" i="3"/>
  <c r="P153" i="3" s="1"/>
  <c r="L152" i="3"/>
  <c r="P152" i="3" s="1"/>
  <c r="L151" i="3"/>
  <c r="P151" i="3" s="1"/>
  <c r="L150" i="3"/>
  <c r="P150" i="3" s="1"/>
  <c r="L149" i="3"/>
  <c r="P149" i="3" s="1"/>
  <c r="L148" i="3"/>
  <c r="P148" i="3" s="1"/>
  <c r="L147" i="3"/>
  <c r="P147" i="3" s="1"/>
  <c r="L146" i="3"/>
  <c r="P146" i="3" s="1"/>
  <c r="L145" i="3"/>
  <c r="P145" i="3" s="1"/>
  <c r="L144" i="3"/>
  <c r="P144" i="3" s="1"/>
  <c r="L143" i="3"/>
  <c r="P143" i="3" s="1"/>
  <c r="L142" i="3"/>
  <c r="P142" i="3" s="1"/>
  <c r="L141" i="3"/>
  <c r="P141" i="3" s="1"/>
  <c r="L140" i="3"/>
  <c r="P140" i="3" s="1"/>
  <c r="L139" i="3"/>
  <c r="P139" i="3" s="1"/>
  <c r="L138" i="3"/>
  <c r="P138" i="3" s="1"/>
  <c r="L137" i="3"/>
  <c r="P137" i="3" s="1"/>
  <c r="L136" i="3"/>
  <c r="P136" i="3" s="1"/>
  <c r="L135" i="3"/>
  <c r="P135" i="3" s="1"/>
  <c r="L134" i="3"/>
  <c r="P134" i="3" s="1"/>
  <c r="L133" i="3"/>
  <c r="P133" i="3" s="1"/>
  <c r="L132" i="3"/>
  <c r="P132" i="3" s="1"/>
  <c r="L131" i="3"/>
  <c r="P131" i="3" s="1"/>
  <c r="L130" i="3"/>
  <c r="P130" i="3" s="1"/>
  <c r="L129" i="3"/>
  <c r="P129" i="3" s="1"/>
  <c r="L128" i="3"/>
  <c r="P128" i="3" s="1"/>
  <c r="L127" i="3"/>
  <c r="P127" i="3" s="1"/>
  <c r="L126" i="3"/>
  <c r="P126" i="3" s="1"/>
  <c r="L125" i="3"/>
  <c r="P125" i="3" s="1"/>
  <c r="L124" i="3"/>
  <c r="P124" i="3" s="1"/>
  <c r="L123" i="3"/>
  <c r="P123" i="3" s="1"/>
  <c r="L122" i="3"/>
  <c r="P122" i="3" s="1"/>
  <c r="L121" i="3"/>
  <c r="P121" i="3" s="1"/>
  <c r="L120" i="3"/>
  <c r="P120" i="3" s="1"/>
  <c r="L119" i="3"/>
  <c r="P119" i="3" s="1"/>
  <c r="L118" i="3"/>
  <c r="P118" i="3" s="1"/>
  <c r="L117" i="3"/>
  <c r="P117" i="3" s="1"/>
  <c r="L116" i="3"/>
  <c r="P116" i="3" s="1"/>
  <c r="L115" i="3"/>
  <c r="P115" i="3" s="1"/>
  <c r="L114" i="3"/>
  <c r="P114" i="3" s="1"/>
  <c r="L113" i="3"/>
  <c r="P113" i="3" s="1"/>
  <c r="L112" i="3"/>
  <c r="P112" i="3" s="1"/>
  <c r="L111" i="3"/>
  <c r="P111" i="3" s="1"/>
  <c r="L110" i="3"/>
  <c r="P110" i="3" s="1"/>
  <c r="L109" i="3"/>
  <c r="P109" i="3" s="1"/>
  <c r="L108" i="3"/>
  <c r="P108" i="3" s="1"/>
  <c r="L107" i="3"/>
  <c r="P107" i="3" s="1"/>
  <c r="L106" i="3"/>
  <c r="P106" i="3" s="1"/>
  <c r="L105" i="3"/>
  <c r="P105" i="3" s="1"/>
  <c r="L104" i="3"/>
  <c r="P104" i="3" s="1"/>
  <c r="L103" i="3"/>
  <c r="P103" i="3" s="1"/>
  <c r="L102" i="3"/>
  <c r="P102" i="3" s="1"/>
  <c r="L101" i="3"/>
  <c r="P101" i="3" s="1"/>
  <c r="L100" i="3"/>
  <c r="P100" i="3" s="1"/>
  <c r="L99" i="3"/>
  <c r="P99" i="3" s="1"/>
  <c r="L98" i="3"/>
  <c r="P98" i="3" s="1"/>
  <c r="L97" i="3"/>
  <c r="P97" i="3" s="1"/>
  <c r="L96" i="3"/>
  <c r="P96" i="3" s="1"/>
  <c r="L95" i="3"/>
  <c r="P95" i="3" s="1"/>
  <c r="L94" i="3"/>
  <c r="P94" i="3" s="1"/>
  <c r="L93" i="3"/>
  <c r="P93" i="3" s="1"/>
  <c r="L92" i="3"/>
  <c r="P92" i="3" s="1"/>
  <c r="L91" i="3"/>
  <c r="P91" i="3" s="1"/>
  <c r="L90" i="3"/>
  <c r="P90" i="3" s="1"/>
  <c r="L89" i="3"/>
  <c r="P89" i="3" s="1"/>
  <c r="L88" i="3"/>
  <c r="P88" i="3" s="1"/>
  <c r="L87" i="3"/>
  <c r="P87" i="3" s="1"/>
  <c r="L86" i="3"/>
  <c r="P86" i="3" s="1"/>
  <c r="L85" i="3"/>
  <c r="P85" i="3" s="1"/>
  <c r="L84" i="3"/>
  <c r="P84" i="3" s="1"/>
  <c r="L83" i="3"/>
  <c r="P83" i="3" s="1"/>
  <c r="L82" i="3"/>
  <c r="P82" i="3" s="1"/>
  <c r="L81" i="3"/>
  <c r="P81" i="3" s="1"/>
  <c r="L80" i="3"/>
  <c r="P80" i="3" s="1"/>
  <c r="L79" i="3"/>
  <c r="P79" i="3" s="1"/>
  <c r="L78" i="3"/>
  <c r="P78" i="3" s="1"/>
  <c r="L77" i="3"/>
  <c r="P77" i="3" s="1"/>
  <c r="L76" i="3"/>
  <c r="P76" i="3" s="1"/>
  <c r="L75" i="3"/>
  <c r="P75" i="3" s="1"/>
  <c r="L74" i="3"/>
  <c r="P74" i="3" s="1"/>
  <c r="L73" i="3"/>
  <c r="P73" i="3" s="1"/>
  <c r="L72" i="3"/>
  <c r="P72" i="3" s="1"/>
  <c r="L71" i="3"/>
  <c r="P71" i="3" s="1"/>
  <c r="L70" i="3"/>
  <c r="P70" i="3" s="1"/>
  <c r="L69" i="3"/>
  <c r="P69" i="3" s="1"/>
  <c r="L68" i="3"/>
  <c r="P68" i="3" s="1"/>
  <c r="L67" i="3"/>
  <c r="P67" i="3" s="1"/>
  <c r="L66" i="3"/>
  <c r="P66" i="3" s="1"/>
  <c r="L65" i="3"/>
  <c r="P65" i="3" s="1"/>
  <c r="L64" i="3"/>
  <c r="P64" i="3" s="1"/>
  <c r="L63" i="3"/>
  <c r="P63" i="3" s="1"/>
  <c r="L62" i="3"/>
  <c r="P62" i="3" s="1"/>
  <c r="L61" i="3"/>
  <c r="P61" i="3" s="1"/>
  <c r="L60" i="3"/>
  <c r="P60" i="3" s="1"/>
  <c r="L59" i="3"/>
  <c r="P59" i="3" s="1"/>
  <c r="L58" i="3"/>
  <c r="P58" i="3" s="1"/>
  <c r="L57" i="3"/>
  <c r="P57" i="3" s="1"/>
  <c r="L56" i="3"/>
  <c r="P56" i="3" s="1"/>
  <c r="L55" i="3"/>
  <c r="P55" i="3" s="1"/>
  <c r="L54" i="3"/>
  <c r="P54" i="3" s="1"/>
  <c r="L53" i="3"/>
  <c r="P53" i="3" s="1"/>
  <c r="L52" i="3"/>
  <c r="P52" i="3" s="1"/>
  <c r="L51" i="3"/>
  <c r="P51" i="3" s="1"/>
  <c r="L50" i="3"/>
  <c r="P50" i="3" s="1"/>
  <c r="L49" i="3"/>
  <c r="P49" i="3" s="1"/>
  <c r="L48" i="3"/>
  <c r="P48" i="3" s="1"/>
  <c r="L47" i="3"/>
  <c r="P47" i="3" s="1"/>
  <c r="L46" i="3"/>
  <c r="P46" i="3" s="1"/>
  <c r="L45" i="3"/>
  <c r="P45" i="3" s="1"/>
  <c r="L44" i="3"/>
  <c r="P44" i="3" s="1"/>
  <c r="L43" i="3"/>
  <c r="P43" i="3" s="1"/>
  <c r="L42" i="3"/>
  <c r="P42" i="3" s="1"/>
  <c r="L41" i="3"/>
  <c r="P41" i="3" s="1"/>
  <c r="L40" i="3"/>
  <c r="P40" i="3" s="1"/>
  <c r="L39" i="3"/>
  <c r="P39" i="3" s="1"/>
  <c r="L38" i="3"/>
  <c r="P38" i="3" s="1"/>
  <c r="L37" i="3"/>
  <c r="P37" i="3" s="1"/>
  <c r="L36" i="3"/>
  <c r="P36" i="3" s="1"/>
  <c r="L35" i="3"/>
  <c r="P35" i="3" s="1"/>
  <c r="L34" i="3"/>
  <c r="P34" i="3" s="1"/>
  <c r="L33" i="3"/>
  <c r="P33" i="3" s="1"/>
  <c r="L32" i="3"/>
  <c r="P32" i="3" s="1"/>
  <c r="L31" i="3"/>
  <c r="P31" i="3" s="1"/>
  <c r="L30" i="3"/>
  <c r="P30" i="3" s="1"/>
  <c r="L29" i="3"/>
  <c r="P29" i="3" s="1"/>
  <c r="L28" i="3"/>
  <c r="P28" i="3" s="1"/>
  <c r="L27" i="3"/>
  <c r="P27" i="3" s="1"/>
  <c r="L26" i="3"/>
  <c r="P26" i="3" s="1"/>
  <c r="L25" i="3"/>
  <c r="P25" i="3" s="1"/>
  <c r="L24" i="3"/>
  <c r="P24" i="3" s="1"/>
  <c r="L23" i="3"/>
  <c r="P23" i="3" s="1"/>
  <c r="L22" i="3"/>
  <c r="P22" i="3" s="1"/>
  <c r="L21" i="3"/>
  <c r="P21" i="3" s="1"/>
  <c r="L20" i="3"/>
  <c r="P20" i="3" s="1"/>
  <c r="L19" i="3"/>
  <c r="P19" i="3" s="1"/>
  <c r="L18" i="3"/>
  <c r="P18" i="3" s="1"/>
  <c r="L17" i="3"/>
  <c r="P17" i="3" s="1"/>
  <c r="L16" i="3"/>
  <c r="P16" i="3" s="1"/>
  <c r="L15" i="3"/>
  <c r="P15" i="3" s="1"/>
  <c r="L14" i="3"/>
  <c r="P14" i="3" s="1"/>
  <c r="L13" i="3"/>
  <c r="P13" i="3" s="1"/>
  <c r="L12" i="3"/>
  <c r="P12" i="3" s="1"/>
  <c r="L11" i="3"/>
  <c r="P11" i="3" s="1"/>
  <c r="L10" i="3"/>
  <c r="P10" i="3" s="1"/>
  <c r="L9" i="3"/>
  <c r="P9" i="3" s="1"/>
  <c r="L8" i="3"/>
  <c r="P8" i="3" s="1"/>
  <c r="L7" i="3"/>
  <c r="P7" i="3" s="1"/>
  <c r="L6" i="3"/>
  <c r="P6" i="3" s="1"/>
  <c r="L5" i="3"/>
  <c r="P5" i="3" s="1"/>
  <c r="L4" i="3"/>
  <c r="P4" i="3" s="1"/>
  <c r="K201" i="3"/>
  <c r="O201" i="3" s="1"/>
  <c r="K200" i="3"/>
  <c r="O200" i="3" s="1"/>
  <c r="K199" i="3"/>
  <c r="O199" i="3" s="1"/>
  <c r="K198" i="3"/>
  <c r="O198" i="3" s="1"/>
  <c r="K197" i="3"/>
  <c r="O197" i="3" s="1"/>
  <c r="K196" i="3"/>
  <c r="O196" i="3" s="1"/>
  <c r="K195" i="3"/>
  <c r="O195" i="3" s="1"/>
  <c r="K194" i="3"/>
  <c r="O194" i="3" s="1"/>
  <c r="K193" i="3"/>
  <c r="O193" i="3" s="1"/>
  <c r="K192" i="3"/>
  <c r="O192" i="3" s="1"/>
  <c r="K191" i="3"/>
  <c r="O191" i="3" s="1"/>
  <c r="K190" i="3"/>
  <c r="O190" i="3" s="1"/>
  <c r="K189" i="3"/>
  <c r="O189" i="3" s="1"/>
  <c r="K188" i="3"/>
  <c r="O188" i="3" s="1"/>
  <c r="K187" i="3"/>
  <c r="O187" i="3" s="1"/>
  <c r="K186" i="3"/>
  <c r="O186" i="3" s="1"/>
  <c r="K185" i="3"/>
  <c r="O185" i="3" s="1"/>
  <c r="K184" i="3"/>
  <c r="O184" i="3" s="1"/>
  <c r="K183" i="3"/>
  <c r="O183" i="3" s="1"/>
  <c r="K182" i="3"/>
  <c r="O182" i="3" s="1"/>
  <c r="K181" i="3"/>
  <c r="O181" i="3" s="1"/>
  <c r="K180" i="3"/>
  <c r="O180" i="3" s="1"/>
  <c r="K179" i="3"/>
  <c r="O179" i="3" s="1"/>
  <c r="K178" i="3"/>
  <c r="O178" i="3" s="1"/>
  <c r="K177" i="3"/>
  <c r="O177" i="3" s="1"/>
  <c r="K176" i="3"/>
  <c r="O176" i="3" s="1"/>
  <c r="K175" i="3"/>
  <c r="O175" i="3" s="1"/>
  <c r="K174" i="3"/>
  <c r="O174" i="3" s="1"/>
  <c r="K173" i="3"/>
  <c r="O173" i="3" s="1"/>
  <c r="K172" i="3"/>
  <c r="O172" i="3" s="1"/>
  <c r="K171" i="3"/>
  <c r="O171" i="3" s="1"/>
  <c r="K170" i="3"/>
  <c r="O170" i="3" s="1"/>
  <c r="K169" i="3"/>
  <c r="O169" i="3" s="1"/>
  <c r="K168" i="3"/>
  <c r="O168" i="3" s="1"/>
  <c r="K167" i="3"/>
  <c r="O167" i="3" s="1"/>
  <c r="K166" i="3"/>
  <c r="O166" i="3" s="1"/>
  <c r="K165" i="3"/>
  <c r="O165" i="3" s="1"/>
  <c r="K164" i="3"/>
  <c r="O164" i="3" s="1"/>
  <c r="K163" i="3"/>
  <c r="O163" i="3" s="1"/>
  <c r="K162" i="3"/>
  <c r="O162" i="3" s="1"/>
  <c r="K161" i="3"/>
  <c r="O161" i="3" s="1"/>
  <c r="K160" i="3"/>
  <c r="O160" i="3" s="1"/>
  <c r="K159" i="3"/>
  <c r="O159" i="3" s="1"/>
  <c r="K158" i="3"/>
  <c r="O158" i="3" s="1"/>
  <c r="K157" i="3"/>
  <c r="O157" i="3" s="1"/>
  <c r="K156" i="3"/>
  <c r="O156" i="3" s="1"/>
  <c r="K155" i="3"/>
  <c r="O155" i="3" s="1"/>
  <c r="K154" i="3"/>
  <c r="O154" i="3" s="1"/>
  <c r="K153" i="3"/>
  <c r="O153" i="3" s="1"/>
  <c r="K152" i="3"/>
  <c r="O152" i="3" s="1"/>
  <c r="K151" i="3"/>
  <c r="O151" i="3" s="1"/>
  <c r="K150" i="3"/>
  <c r="O150" i="3" s="1"/>
  <c r="K149" i="3"/>
  <c r="O149" i="3" s="1"/>
  <c r="K148" i="3"/>
  <c r="O148" i="3" s="1"/>
  <c r="K147" i="3"/>
  <c r="O147" i="3" s="1"/>
  <c r="K146" i="3"/>
  <c r="O146" i="3" s="1"/>
  <c r="K145" i="3"/>
  <c r="O145" i="3" s="1"/>
  <c r="K144" i="3"/>
  <c r="O144" i="3" s="1"/>
  <c r="K143" i="3"/>
  <c r="O143" i="3" s="1"/>
  <c r="K142" i="3"/>
  <c r="O142" i="3" s="1"/>
  <c r="K141" i="3"/>
  <c r="O141" i="3" s="1"/>
  <c r="K140" i="3"/>
  <c r="O140" i="3" s="1"/>
  <c r="K139" i="3"/>
  <c r="O139" i="3" s="1"/>
  <c r="K138" i="3"/>
  <c r="O138" i="3" s="1"/>
  <c r="K137" i="3"/>
  <c r="O137" i="3" s="1"/>
  <c r="K136" i="3"/>
  <c r="O136" i="3" s="1"/>
  <c r="K135" i="3"/>
  <c r="O135" i="3" s="1"/>
  <c r="K134" i="3"/>
  <c r="O134" i="3" s="1"/>
  <c r="K133" i="3"/>
  <c r="O133" i="3" s="1"/>
  <c r="K132" i="3"/>
  <c r="O132" i="3" s="1"/>
  <c r="K131" i="3"/>
  <c r="O131" i="3" s="1"/>
  <c r="K130" i="3"/>
  <c r="O130" i="3" s="1"/>
  <c r="K129" i="3"/>
  <c r="O129" i="3" s="1"/>
  <c r="K128" i="3"/>
  <c r="O128" i="3" s="1"/>
  <c r="K127" i="3"/>
  <c r="O127" i="3" s="1"/>
  <c r="K126" i="3"/>
  <c r="O126" i="3" s="1"/>
  <c r="K125" i="3"/>
  <c r="O125" i="3" s="1"/>
  <c r="K124" i="3"/>
  <c r="O124" i="3" s="1"/>
  <c r="K123" i="3"/>
  <c r="O123" i="3" s="1"/>
  <c r="K122" i="3"/>
  <c r="O122" i="3" s="1"/>
  <c r="K121" i="3"/>
  <c r="O121" i="3" s="1"/>
  <c r="K120" i="3"/>
  <c r="O120" i="3" s="1"/>
  <c r="K119" i="3"/>
  <c r="O119" i="3" s="1"/>
  <c r="K118" i="3"/>
  <c r="O118" i="3" s="1"/>
  <c r="K117" i="3"/>
  <c r="O117" i="3" s="1"/>
  <c r="K116" i="3"/>
  <c r="O116" i="3" s="1"/>
  <c r="K115" i="3"/>
  <c r="O115" i="3" s="1"/>
  <c r="K114" i="3"/>
  <c r="O114" i="3" s="1"/>
  <c r="K113" i="3"/>
  <c r="O113" i="3" s="1"/>
  <c r="K112" i="3"/>
  <c r="O112" i="3" s="1"/>
  <c r="K111" i="3"/>
  <c r="O111" i="3" s="1"/>
  <c r="K110" i="3"/>
  <c r="O110" i="3" s="1"/>
  <c r="K109" i="3"/>
  <c r="O109" i="3" s="1"/>
  <c r="K108" i="3"/>
  <c r="O108" i="3" s="1"/>
  <c r="K107" i="3"/>
  <c r="O107" i="3" s="1"/>
  <c r="K106" i="3"/>
  <c r="O106" i="3" s="1"/>
  <c r="K105" i="3"/>
  <c r="O105" i="3" s="1"/>
  <c r="K104" i="3"/>
  <c r="O104" i="3" s="1"/>
  <c r="K103" i="3"/>
  <c r="O103" i="3" s="1"/>
  <c r="K102" i="3"/>
  <c r="O102" i="3" s="1"/>
  <c r="K101" i="3"/>
  <c r="O101" i="3" s="1"/>
  <c r="K100" i="3"/>
  <c r="O100" i="3" s="1"/>
  <c r="K99" i="3"/>
  <c r="O99" i="3" s="1"/>
  <c r="K98" i="3"/>
  <c r="O98" i="3" s="1"/>
  <c r="K97" i="3"/>
  <c r="O97" i="3" s="1"/>
  <c r="K96" i="3"/>
  <c r="O96" i="3" s="1"/>
  <c r="K95" i="3"/>
  <c r="O95" i="3" s="1"/>
  <c r="K94" i="3"/>
  <c r="O94" i="3" s="1"/>
  <c r="K93" i="3"/>
  <c r="O93" i="3" s="1"/>
  <c r="K92" i="3"/>
  <c r="O92" i="3" s="1"/>
  <c r="K91" i="3"/>
  <c r="O91" i="3" s="1"/>
  <c r="K90" i="3"/>
  <c r="O90" i="3" s="1"/>
  <c r="K89" i="3"/>
  <c r="O89" i="3" s="1"/>
  <c r="K88" i="3"/>
  <c r="O88" i="3" s="1"/>
  <c r="K87" i="3"/>
  <c r="O87" i="3" s="1"/>
  <c r="K86" i="3"/>
  <c r="O86" i="3" s="1"/>
  <c r="K85" i="3"/>
  <c r="O85" i="3" s="1"/>
  <c r="K84" i="3"/>
  <c r="O84" i="3" s="1"/>
  <c r="K83" i="3"/>
  <c r="O83" i="3" s="1"/>
  <c r="K82" i="3"/>
  <c r="O82" i="3" s="1"/>
  <c r="K81" i="3"/>
  <c r="O81" i="3" s="1"/>
  <c r="K80" i="3"/>
  <c r="O80" i="3" s="1"/>
  <c r="K79" i="3"/>
  <c r="O79" i="3" s="1"/>
  <c r="K78" i="3"/>
  <c r="O78" i="3" s="1"/>
  <c r="K77" i="3"/>
  <c r="O77" i="3" s="1"/>
  <c r="K76" i="3"/>
  <c r="O76" i="3" s="1"/>
  <c r="K75" i="3"/>
  <c r="O75" i="3" s="1"/>
  <c r="K74" i="3"/>
  <c r="O74" i="3" s="1"/>
  <c r="K73" i="3"/>
  <c r="O73" i="3" s="1"/>
  <c r="K72" i="3"/>
  <c r="O72" i="3" s="1"/>
  <c r="K71" i="3"/>
  <c r="O71" i="3" s="1"/>
  <c r="K70" i="3"/>
  <c r="O70" i="3" s="1"/>
  <c r="K69" i="3"/>
  <c r="O69" i="3" s="1"/>
  <c r="K68" i="3"/>
  <c r="O68" i="3" s="1"/>
  <c r="K67" i="3"/>
  <c r="O67" i="3" s="1"/>
  <c r="K66" i="3"/>
  <c r="O66" i="3" s="1"/>
  <c r="K65" i="3"/>
  <c r="O65" i="3" s="1"/>
  <c r="K64" i="3"/>
  <c r="O64" i="3" s="1"/>
  <c r="K63" i="3"/>
  <c r="O63" i="3" s="1"/>
  <c r="K62" i="3"/>
  <c r="O62" i="3" s="1"/>
  <c r="K61" i="3"/>
  <c r="O61" i="3" s="1"/>
  <c r="K60" i="3"/>
  <c r="O60" i="3" s="1"/>
  <c r="K59" i="3"/>
  <c r="O59" i="3" s="1"/>
  <c r="K58" i="3"/>
  <c r="O58" i="3" s="1"/>
  <c r="K57" i="3"/>
  <c r="O57" i="3" s="1"/>
  <c r="K56" i="3"/>
  <c r="O56" i="3" s="1"/>
  <c r="K55" i="3"/>
  <c r="O55" i="3" s="1"/>
  <c r="K54" i="3"/>
  <c r="O54" i="3" s="1"/>
  <c r="K53" i="3"/>
  <c r="O53" i="3" s="1"/>
  <c r="K52" i="3"/>
  <c r="O52" i="3" s="1"/>
  <c r="K51" i="3"/>
  <c r="O51" i="3" s="1"/>
  <c r="K50" i="3"/>
  <c r="O50" i="3" s="1"/>
  <c r="K49" i="3"/>
  <c r="O49" i="3" s="1"/>
  <c r="K48" i="3"/>
  <c r="O48" i="3" s="1"/>
  <c r="K47" i="3"/>
  <c r="O47" i="3" s="1"/>
  <c r="K46" i="3"/>
  <c r="O46" i="3" s="1"/>
  <c r="K45" i="3"/>
  <c r="O45" i="3" s="1"/>
  <c r="K44" i="3"/>
  <c r="O44" i="3" s="1"/>
  <c r="K43" i="3"/>
  <c r="O43" i="3" s="1"/>
  <c r="K42" i="3"/>
  <c r="O42" i="3" s="1"/>
  <c r="K41" i="3"/>
  <c r="O41" i="3" s="1"/>
  <c r="K40" i="3"/>
  <c r="O40" i="3" s="1"/>
  <c r="K39" i="3"/>
  <c r="O39" i="3" s="1"/>
  <c r="K38" i="3"/>
  <c r="O38" i="3" s="1"/>
  <c r="K37" i="3"/>
  <c r="O37" i="3" s="1"/>
  <c r="K36" i="3"/>
  <c r="O36" i="3" s="1"/>
  <c r="K35" i="3"/>
  <c r="O35" i="3" s="1"/>
  <c r="K34" i="3"/>
  <c r="O34" i="3" s="1"/>
  <c r="K33" i="3"/>
  <c r="O33" i="3" s="1"/>
  <c r="K32" i="3"/>
  <c r="O32" i="3" s="1"/>
  <c r="K31" i="3"/>
  <c r="O31" i="3" s="1"/>
  <c r="K30" i="3"/>
  <c r="O30" i="3" s="1"/>
  <c r="K29" i="3"/>
  <c r="O29" i="3" s="1"/>
  <c r="K28" i="3"/>
  <c r="O28" i="3" s="1"/>
  <c r="K27" i="3"/>
  <c r="O27" i="3" s="1"/>
  <c r="K26" i="3"/>
  <c r="O26" i="3" s="1"/>
  <c r="K25" i="3"/>
  <c r="O25" i="3" s="1"/>
  <c r="K24" i="3"/>
  <c r="O24" i="3" s="1"/>
  <c r="K23" i="3"/>
  <c r="O23" i="3" s="1"/>
  <c r="K22" i="3"/>
  <c r="O22" i="3" s="1"/>
  <c r="K21" i="3"/>
  <c r="O21" i="3" s="1"/>
  <c r="K20" i="3"/>
  <c r="O20" i="3" s="1"/>
  <c r="K19" i="3"/>
  <c r="O19" i="3" s="1"/>
  <c r="K18" i="3"/>
  <c r="O18" i="3" s="1"/>
  <c r="K17" i="3"/>
  <c r="O17" i="3" s="1"/>
  <c r="K16" i="3"/>
  <c r="O16" i="3" s="1"/>
  <c r="K15" i="3"/>
  <c r="O15" i="3" s="1"/>
  <c r="K14" i="3"/>
  <c r="O14" i="3" s="1"/>
  <c r="K13" i="3"/>
  <c r="O13" i="3" s="1"/>
  <c r="K12" i="3"/>
  <c r="O12" i="3" s="1"/>
  <c r="K11" i="3"/>
  <c r="O11" i="3" s="1"/>
  <c r="K10" i="3"/>
  <c r="O10" i="3" s="1"/>
  <c r="K9" i="3"/>
  <c r="O9" i="3" s="1"/>
  <c r="K8" i="3"/>
  <c r="O8" i="3" s="1"/>
  <c r="K7" i="3"/>
  <c r="O7" i="3" s="1"/>
  <c r="K6" i="3"/>
  <c r="O6" i="3" s="1"/>
  <c r="K5" i="3"/>
  <c r="O5" i="3" s="1"/>
  <c r="K4" i="3"/>
  <c r="O4" i="3" s="1"/>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 r="G201" i="3"/>
  <c r="F201" i="3"/>
  <c r="G200" i="3"/>
  <c r="F200" i="3"/>
  <c r="G199" i="3"/>
  <c r="F199" i="3"/>
  <c r="G198" i="3"/>
  <c r="F198" i="3"/>
  <c r="G197" i="3"/>
  <c r="F197" i="3"/>
  <c r="G196" i="3"/>
  <c r="F196" i="3"/>
  <c r="G195" i="3"/>
  <c r="F195" i="3"/>
  <c r="G194" i="3"/>
  <c r="F194" i="3"/>
  <c r="G193" i="3"/>
  <c r="F193" i="3"/>
  <c r="G192" i="3"/>
  <c r="F192" i="3"/>
  <c r="G191" i="3"/>
  <c r="F191" i="3"/>
  <c r="G190" i="3"/>
  <c r="F190" i="3"/>
  <c r="G189" i="3"/>
  <c r="F189" i="3"/>
  <c r="G188" i="3"/>
  <c r="F188" i="3"/>
  <c r="G187" i="3"/>
  <c r="F187" i="3"/>
  <c r="G186" i="3"/>
  <c r="F186" i="3"/>
  <c r="G185" i="3"/>
  <c r="F185" i="3"/>
  <c r="G184" i="3"/>
  <c r="F184" i="3"/>
  <c r="G183" i="3"/>
  <c r="F183" i="3"/>
  <c r="G182" i="3"/>
  <c r="F182" i="3"/>
  <c r="G181" i="3"/>
  <c r="F181" i="3"/>
  <c r="G180" i="3"/>
  <c r="F180" i="3"/>
  <c r="G179" i="3"/>
  <c r="F179" i="3"/>
  <c r="G178" i="3"/>
  <c r="F178" i="3"/>
  <c r="G177" i="3"/>
  <c r="F177" i="3"/>
  <c r="G176" i="3"/>
  <c r="F176" i="3"/>
  <c r="G175" i="3"/>
  <c r="F175" i="3"/>
  <c r="G174" i="3"/>
  <c r="F174" i="3"/>
  <c r="G173" i="3"/>
  <c r="F173" i="3"/>
  <c r="G172" i="3"/>
  <c r="F172" i="3"/>
  <c r="G171" i="3"/>
  <c r="F171" i="3"/>
  <c r="G170" i="3"/>
  <c r="F170" i="3"/>
  <c r="G169" i="3"/>
  <c r="F169" i="3"/>
  <c r="G168" i="3"/>
  <c r="F168" i="3"/>
  <c r="G167" i="3"/>
  <c r="F167" i="3"/>
  <c r="G166" i="3"/>
  <c r="F166" i="3"/>
  <c r="G165" i="3"/>
  <c r="F165" i="3"/>
  <c r="G164" i="3"/>
  <c r="F164" i="3"/>
  <c r="G163" i="3"/>
  <c r="F163" i="3"/>
  <c r="G162" i="3"/>
  <c r="F162" i="3"/>
  <c r="G161" i="3"/>
  <c r="F161" i="3"/>
  <c r="G160" i="3"/>
  <c r="F160" i="3"/>
  <c r="G159" i="3"/>
  <c r="F159" i="3"/>
  <c r="G158" i="3"/>
  <c r="F158" i="3"/>
  <c r="G157" i="3"/>
  <c r="F157" i="3"/>
  <c r="G156" i="3"/>
  <c r="F156" i="3"/>
  <c r="G155" i="3"/>
  <c r="F155"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F2" i="3"/>
  <c r="E2" i="3"/>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E663" i="1"/>
  <c r="E662" i="1"/>
  <c r="E661" i="1"/>
  <c r="E660" i="1"/>
  <c r="E659" i="1"/>
  <c r="E658" i="1"/>
  <c r="E657" i="1"/>
  <c r="E656" i="1"/>
  <c r="E655" i="1"/>
  <c r="E654" i="1"/>
  <c r="E633" i="1"/>
  <c r="E632" i="1"/>
  <c r="E631" i="1"/>
  <c r="E630" i="1"/>
  <c r="E629" i="1"/>
  <c r="E628" i="1"/>
  <c r="E627" i="1"/>
  <c r="E626" i="1"/>
  <c r="E625" i="1"/>
  <c r="E624" i="1"/>
  <c r="E603" i="1"/>
  <c r="E602" i="1"/>
  <c r="E601" i="1"/>
  <c r="E600" i="1"/>
  <c r="E599" i="1"/>
  <c r="E598" i="1"/>
  <c r="E597" i="1"/>
  <c r="E596" i="1"/>
  <c r="E595" i="1"/>
  <c r="E594" i="1"/>
  <c r="E573" i="1"/>
  <c r="E572" i="1"/>
  <c r="E571" i="1"/>
  <c r="E570" i="1"/>
  <c r="E569" i="1"/>
  <c r="E568" i="1"/>
  <c r="E567" i="1"/>
  <c r="E566" i="1"/>
  <c r="E565" i="1"/>
  <c r="E564" i="1"/>
  <c r="E543" i="1"/>
  <c r="E542" i="1"/>
  <c r="E541" i="1"/>
  <c r="E540" i="1"/>
  <c r="E539" i="1"/>
  <c r="E538" i="1"/>
  <c r="E537" i="1"/>
  <c r="E536" i="1"/>
  <c r="E535" i="1"/>
  <c r="E534" i="1"/>
  <c r="E513" i="1"/>
  <c r="E512" i="1"/>
  <c r="E511" i="1"/>
  <c r="E510" i="1"/>
  <c r="E509" i="1"/>
  <c r="E508" i="1"/>
  <c r="E507" i="1"/>
  <c r="E506" i="1"/>
  <c r="E505" i="1"/>
  <c r="E504" i="1"/>
  <c r="E483" i="1"/>
  <c r="E482" i="1"/>
  <c r="E481" i="1"/>
  <c r="E480" i="1"/>
  <c r="E479" i="1"/>
  <c r="E478" i="1"/>
  <c r="E477" i="1"/>
  <c r="E476" i="1"/>
  <c r="E475" i="1"/>
  <c r="E474" i="1"/>
  <c r="E453" i="1"/>
  <c r="E452" i="1"/>
  <c r="E451" i="1"/>
  <c r="E450" i="1"/>
  <c r="E449" i="1"/>
  <c r="E448" i="1"/>
  <c r="E447" i="1"/>
  <c r="E446" i="1"/>
  <c r="E445" i="1"/>
  <c r="E444" i="1"/>
  <c r="E423" i="1"/>
  <c r="E422" i="1"/>
  <c r="E421" i="1"/>
  <c r="E420" i="1"/>
  <c r="E419" i="1"/>
  <c r="E418" i="1"/>
  <c r="E417" i="1"/>
  <c r="E416" i="1"/>
  <c r="E415" i="1"/>
  <c r="E414" i="1"/>
  <c r="E393" i="1"/>
  <c r="E392" i="1"/>
  <c r="E391" i="1"/>
  <c r="E390" i="1"/>
  <c r="E389" i="1"/>
  <c r="E388" i="1"/>
  <c r="E387" i="1"/>
  <c r="E386" i="1"/>
  <c r="E385" i="1"/>
  <c r="E384" i="1"/>
  <c r="E363" i="1"/>
  <c r="E362" i="1"/>
  <c r="E361" i="1"/>
  <c r="E360" i="1"/>
  <c r="E359" i="1"/>
  <c r="E358" i="1"/>
  <c r="E357" i="1"/>
  <c r="E356" i="1"/>
  <c r="E355" i="1"/>
  <c r="E354" i="1"/>
  <c r="E333" i="1"/>
  <c r="E332" i="1"/>
  <c r="E331" i="1"/>
  <c r="E330" i="1"/>
  <c r="E329" i="1"/>
  <c r="E328" i="1"/>
  <c r="E327" i="1"/>
  <c r="E326" i="1"/>
  <c r="E325" i="1"/>
  <c r="E324" i="1"/>
  <c r="E303" i="1"/>
  <c r="E302" i="1"/>
  <c r="E301" i="1"/>
  <c r="E300" i="1"/>
  <c r="E299" i="1"/>
  <c r="E298" i="1"/>
  <c r="E297" i="1"/>
  <c r="E296" i="1"/>
  <c r="E295" i="1"/>
  <c r="E294" i="1"/>
  <c r="E273" i="1"/>
  <c r="E272" i="1"/>
  <c r="E271" i="1"/>
  <c r="E270" i="1"/>
  <c r="E269" i="1"/>
  <c r="E268" i="1"/>
  <c r="E267" i="1"/>
  <c r="E266" i="1"/>
  <c r="E265" i="1"/>
  <c r="E264" i="1"/>
  <c r="E243" i="1"/>
  <c r="E242" i="1"/>
  <c r="E241" i="1"/>
  <c r="E240" i="1"/>
  <c r="E239" i="1"/>
  <c r="E238" i="1"/>
  <c r="E237" i="1"/>
  <c r="E236" i="1"/>
  <c r="E235" i="1"/>
  <c r="E234" i="1"/>
  <c r="E213" i="1"/>
  <c r="E212" i="1"/>
  <c r="E211" i="1"/>
  <c r="E210" i="1"/>
  <c r="E209" i="1"/>
  <c r="E208" i="1"/>
  <c r="E207" i="1"/>
  <c r="E206" i="1"/>
  <c r="E205" i="1"/>
  <c r="E204" i="1"/>
  <c r="E183" i="1"/>
  <c r="E182" i="1"/>
  <c r="E181" i="1"/>
  <c r="E180" i="1"/>
  <c r="E179" i="1"/>
  <c r="E178" i="1"/>
  <c r="E177" i="1"/>
  <c r="E176" i="1"/>
  <c r="E175" i="1"/>
  <c r="E174" i="1"/>
  <c r="E153" i="1"/>
  <c r="E152" i="1"/>
  <c r="E151" i="1"/>
  <c r="E150" i="1"/>
  <c r="E149" i="1"/>
  <c r="E148" i="1"/>
  <c r="E147" i="1"/>
  <c r="E146" i="1"/>
  <c r="E145" i="1"/>
  <c r="E144" i="1"/>
  <c r="E123" i="1"/>
  <c r="E122" i="1"/>
  <c r="E121" i="1"/>
  <c r="E120" i="1"/>
  <c r="E119" i="1"/>
  <c r="E118" i="1"/>
  <c r="E117" i="1"/>
  <c r="E116" i="1"/>
  <c r="E115" i="1"/>
  <c r="E114" i="1"/>
  <c r="E93" i="1"/>
  <c r="E92" i="1"/>
  <c r="E91" i="1"/>
  <c r="E90" i="1"/>
  <c r="E89" i="1"/>
  <c r="E88" i="1"/>
  <c r="E87" i="1"/>
  <c r="E86" i="1"/>
  <c r="E85" i="1"/>
  <c r="E84" i="1"/>
  <c r="E63" i="1"/>
  <c r="E62" i="1"/>
  <c r="E61" i="1"/>
  <c r="E60" i="1"/>
  <c r="E59" i="1"/>
  <c r="E58" i="1"/>
  <c r="E57" i="1"/>
  <c r="E56" i="1"/>
  <c r="E55" i="1"/>
  <c r="E54" i="1"/>
  <c r="E33" i="1"/>
  <c r="E32" i="1"/>
  <c r="E31" i="1"/>
  <c r="E30" i="1"/>
  <c r="E29" i="1"/>
  <c r="E28" i="1"/>
  <c r="E27" i="1"/>
  <c r="E26" i="1"/>
  <c r="E25" i="1"/>
  <c r="E24" i="1"/>
  <c r="E653" i="1"/>
  <c r="E2" i="1"/>
  <c r="F663" i="1"/>
  <c r="F662" i="1"/>
  <c r="F661" i="1"/>
  <c r="F660" i="1"/>
  <c r="F659" i="1"/>
  <c r="F658" i="1"/>
  <c r="F657" i="1"/>
  <c r="F656" i="1"/>
  <c r="F655" i="1"/>
  <c r="F654" i="1"/>
  <c r="F633" i="1"/>
  <c r="F632" i="1"/>
  <c r="F631" i="1"/>
  <c r="F630" i="1"/>
  <c r="F629" i="1"/>
  <c r="F628" i="1"/>
  <c r="F627" i="1"/>
  <c r="F626" i="1"/>
  <c r="F625" i="1"/>
  <c r="F624" i="1"/>
  <c r="F603" i="1"/>
  <c r="F602" i="1"/>
  <c r="F601" i="1"/>
  <c r="F600" i="1"/>
  <c r="F599" i="1"/>
  <c r="F598" i="1"/>
  <c r="F597" i="1"/>
  <c r="F596" i="1"/>
  <c r="F595" i="1"/>
  <c r="F594" i="1"/>
  <c r="F573" i="1"/>
  <c r="F572" i="1"/>
  <c r="F571" i="1"/>
  <c r="F570" i="1"/>
  <c r="F569" i="1"/>
  <c r="F568" i="1"/>
  <c r="F567" i="1"/>
  <c r="F566" i="1"/>
  <c r="F565" i="1"/>
  <c r="F564" i="1"/>
  <c r="F543" i="1"/>
  <c r="F542" i="1"/>
  <c r="F541" i="1"/>
  <c r="F540" i="1"/>
  <c r="F539" i="1"/>
  <c r="F538" i="1"/>
  <c r="F537" i="1"/>
  <c r="F536" i="1"/>
  <c r="F535" i="1"/>
  <c r="F534" i="1"/>
  <c r="F513" i="1"/>
  <c r="F512" i="1"/>
  <c r="F511" i="1"/>
  <c r="F510" i="1"/>
  <c r="F509" i="1"/>
  <c r="F508" i="1"/>
  <c r="F507" i="1"/>
  <c r="F506" i="1"/>
  <c r="F505" i="1"/>
  <c r="F504" i="1"/>
  <c r="F483" i="1"/>
  <c r="F482" i="1"/>
  <c r="F481" i="1"/>
  <c r="F480" i="1"/>
  <c r="F479" i="1"/>
  <c r="F478" i="1"/>
  <c r="F477" i="1"/>
  <c r="F476" i="1"/>
  <c r="F475" i="1"/>
  <c r="F474" i="1"/>
  <c r="F453" i="1"/>
  <c r="F452" i="1"/>
  <c r="F451" i="1"/>
  <c r="F450" i="1"/>
  <c r="F449" i="1"/>
  <c r="F448" i="1"/>
  <c r="F447" i="1"/>
  <c r="F446" i="1"/>
  <c r="F445" i="1"/>
  <c r="F444" i="1"/>
  <c r="F423" i="1"/>
  <c r="F422" i="1"/>
  <c r="F421" i="1"/>
  <c r="F420" i="1"/>
  <c r="F419" i="1"/>
  <c r="F418" i="1"/>
  <c r="F417" i="1"/>
  <c r="F416" i="1"/>
  <c r="F415" i="1"/>
  <c r="F414" i="1"/>
  <c r="F393" i="1"/>
  <c r="F392" i="1"/>
  <c r="F391" i="1"/>
  <c r="F390" i="1"/>
  <c r="F389" i="1"/>
  <c r="F388" i="1"/>
  <c r="F387" i="1"/>
  <c r="F386" i="1"/>
  <c r="F385" i="1"/>
  <c r="F384" i="1"/>
  <c r="F363" i="1"/>
  <c r="F362" i="1"/>
  <c r="F361" i="1"/>
  <c r="F360" i="1"/>
  <c r="F359" i="1"/>
  <c r="F358" i="1"/>
  <c r="F357" i="1"/>
  <c r="F356" i="1"/>
  <c r="F355" i="1"/>
  <c r="F354" i="1"/>
  <c r="F333" i="1"/>
  <c r="F332" i="1"/>
  <c r="F331" i="1"/>
  <c r="F330" i="1"/>
  <c r="F329" i="1"/>
  <c r="F328" i="1"/>
  <c r="F327" i="1"/>
  <c r="F326" i="1"/>
  <c r="F325" i="1"/>
  <c r="F324" i="1"/>
  <c r="F303" i="1"/>
  <c r="F302" i="1"/>
  <c r="F301" i="1"/>
  <c r="F300" i="1"/>
  <c r="F299" i="1"/>
  <c r="F298" i="1"/>
  <c r="F297" i="1"/>
  <c r="F296" i="1"/>
  <c r="F295" i="1"/>
  <c r="F294" i="1"/>
  <c r="F273" i="1"/>
  <c r="F272" i="1"/>
  <c r="F271" i="1"/>
  <c r="F270" i="1"/>
  <c r="F269" i="1"/>
  <c r="F268" i="1"/>
  <c r="F267" i="1"/>
  <c r="F266" i="1"/>
  <c r="F265" i="1"/>
  <c r="F264" i="1"/>
  <c r="F243" i="1"/>
  <c r="F242" i="1"/>
  <c r="F241" i="1"/>
  <c r="F240" i="1"/>
  <c r="F239" i="1"/>
  <c r="F238" i="1"/>
  <c r="F237" i="1"/>
  <c r="F236" i="1"/>
  <c r="F235" i="1"/>
  <c r="F234" i="1"/>
  <c r="F213" i="1"/>
  <c r="F212" i="1"/>
  <c r="F211" i="1"/>
  <c r="F210" i="1"/>
  <c r="F209" i="1"/>
  <c r="F208" i="1"/>
  <c r="F207" i="1"/>
  <c r="F206" i="1"/>
  <c r="F205" i="1"/>
  <c r="F204" i="1"/>
  <c r="F183" i="1"/>
  <c r="F182" i="1"/>
  <c r="F181" i="1"/>
  <c r="F180" i="1"/>
  <c r="F179" i="1"/>
  <c r="F178" i="1"/>
  <c r="F177" i="1"/>
  <c r="F176" i="1"/>
  <c r="F175" i="1"/>
  <c r="F174" i="1"/>
  <c r="F153" i="1"/>
  <c r="F152" i="1"/>
  <c r="F151" i="1"/>
  <c r="F150" i="1"/>
  <c r="F149" i="1"/>
  <c r="F148" i="1"/>
  <c r="F147" i="1"/>
  <c r="F146" i="1"/>
  <c r="F145" i="1"/>
  <c r="F144" i="1"/>
  <c r="F123" i="1"/>
  <c r="F122" i="1"/>
  <c r="F121" i="1"/>
  <c r="F120" i="1"/>
  <c r="F119" i="1"/>
  <c r="F118" i="1"/>
  <c r="F117" i="1"/>
  <c r="F116" i="1"/>
  <c r="F115" i="1"/>
  <c r="F114" i="1"/>
  <c r="F93" i="1"/>
  <c r="F92" i="1"/>
  <c r="F91" i="1"/>
  <c r="F90" i="1"/>
  <c r="F89" i="1"/>
  <c r="F88" i="1"/>
  <c r="F87" i="1"/>
  <c r="F86" i="1"/>
  <c r="F85" i="1"/>
  <c r="F84" i="1"/>
  <c r="F63" i="1"/>
  <c r="F62" i="1"/>
  <c r="F61" i="1"/>
  <c r="F60" i="1"/>
  <c r="F59" i="1"/>
  <c r="F58" i="1"/>
  <c r="F57" i="1"/>
  <c r="F56" i="1"/>
  <c r="F55" i="1"/>
  <c r="F54" i="1"/>
  <c r="F33" i="1"/>
  <c r="F32" i="1"/>
  <c r="F31" i="1"/>
  <c r="F30" i="1"/>
  <c r="F29" i="1"/>
  <c r="F28" i="1"/>
  <c r="F27" i="1"/>
  <c r="F26" i="1"/>
  <c r="F25" i="1"/>
  <c r="F24" i="1"/>
  <c r="F652" i="1"/>
  <c r="F651" i="1"/>
  <c r="F650" i="1"/>
  <c r="F649" i="1"/>
  <c r="F648" i="1"/>
  <c r="F647" i="1"/>
  <c r="F646" i="1"/>
  <c r="F645" i="1"/>
  <c r="F644" i="1"/>
  <c r="F643" i="1"/>
  <c r="F642" i="1"/>
  <c r="F641" i="1"/>
  <c r="F640" i="1"/>
  <c r="F639" i="1"/>
  <c r="F638" i="1"/>
  <c r="F637" i="1"/>
  <c r="F636" i="1"/>
  <c r="F635" i="1"/>
  <c r="F634" i="1"/>
  <c r="F623" i="1"/>
  <c r="F622" i="1"/>
  <c r="F621" i="1"/>
  <c r="F620" i="1"/>
  <c r="F619" i="1"/>
  <c r="F618" i="1"/>
  <c r="F617" i="1"/>
  <c r="F616" i="1"/>
  <c r="F615" i="1"/>
  <c r="F614" i="1"/>
  <c r="F613" i="1"/>
  <c r="F612" i="1"/>
  <c r="F611" i="1"/>
  <c r="F610" i="1"/>
  <c r="F609" i="1"/>
  <c r="F608" i="1"/>
  <c r="F607" i="1"/>
  <c r="F606" i="1"/>
  <c r="F605" i="1"/>
  <c r="F604" i="1"/>
  <c r="F593" i="1"/>
  <c r="F592" i="1"/>
  <c r="F591" i="1"/>
  <c r="F590" i="1"/>
  <c r="F589" i="1"/>
  <c r="F588" i="1"/>
  <c r="F587" i="1"/>
  <c r="F586" i="1"/>
  <c r="F585" i="1"/>
  <c r="F584" i="1"/>
  <c r="F583" i="1"/>
  <c r="F582" i="1"/>
  <c r="F581" i="1"/>
  <c r="F580" i="1"/>
  <c r="F579" i="1"/>
  <c r="F578" i="1"/>
  <c r="F577" i="1"/>
  <c r="F576" i="1"/>
  <c r="F575" i="1"/>
  <c r="F574" i="1"/>
  <c r="F563" i="1"/>
  <c r="F562" i="1"/>
  <c r="F561" i="1"/>
  <c r="F560" i="1"/>
  <c r="F559" i="1"/>
  <c r="F558" i="1"/>
  <c r="F557" i="1"/>
  <c r="F556" i="1"/>
  <c r="F555" i="1"/>
  <c r="F554" i="1"/>
  <c r="F553" i="1"/>
  <c r="F552" i="1"/>
  <c r="F551" i="1"/>
  <c r="F550" i="1"/>
  <c r="F549" i="1"/>
  <c r="F548" i="1"/>
  <c r="F547" i="1"/>
  <c r="F546" i="1"/>
  <c r="F545" i="1"/>
  <c r="F544" i="1"/>
  <c r="F533" i="1"/>
  <c r="F532" i="1"/>
  <c r="F531" i="1"/>
  <c r="F530" i="1"/>
  <c r="F529" i="1"/>
  <c r="F528" i="1"/>
  <c r="F527" i="1"/>
  <c r="F526" i="1"/>
  <c r="F525" i="1"/>
  <c r="F524" i="1"/>
  <c r="F523" i="1"/>
  <c r="F522" i="1"/>
  <c r="F521" i="1"/>
  <c r="F520" i="1"/>
  <c r="F519" i="1"/>
  <c r="F518" i="1"/>
  <c r="F517" i="1"/>
  <c r="F516" i="1"/>
  <c r="F515" i="1"/>
  <c r="F514" i="1"/>
  <c r="F503" i="1"/>
  <c r="F502" i="1"/>
  <c r="F501" i="1"/>
  <c r="F500" i="1"/>
  <c r="F499" i="1"/>
  <c r="F498" i="1"/>
  <c r="F497" i="1"/>
  <c r="F496" i="1"/>
  <c r="F495" i="1"/>
  <c r="F494" i="1"/>
  <c r="F493" i="1"/>
  <c r="F492" i="1"/>
  <c r="F491" i="1"/>
  <c r="F490" i="1"/>
  <c r="F489" i="1"/>
  <c r="F488" i="1"/>
  <c r="F487" i="1"/>
  <c r="F486" i="1"/>
  <c r="F485" i="1"/>
  <c r="F484" i="1"/>
  <c r="F473" i="1"/>
  <c r="F472" i="1"/>
  <c r="F471" i="1"/>
  <c r="F470" i="1"/>
  <c r="F469" i="1"/>
  <c r="F468" i="1"/>
  <c r="F467" i="1"/>
  <c r="F466" i="1"/>
  <c r="F465" i="1"/>
  <c r="F464" i="1"/>
  <c r="F463" i="1"/>
  <c r="F462" i="1"/>
  <c r="F461" i="1"/>
  <c r="F460" i="1"/>
  <c r="F459" i="1"/>
  <c r="F458" i="1"/>
  <c r="F457" i="1"/>
  <c r="F456" i="1"/>
  <c r="F455" i="1"/>
  <c r="F454" i="1"/>
  <c r="F443" i="1"/>
  <c r="F442" i="1"/>
  <c r="F441" i="1"/>
  <c r="F440" i="1"/>
  <c r="F439" i="1"/>
  <c r="F438" i="1"/>
  <c r="F437" i="1"/>
  <c r="F436" i="1"/>
  <c r="F435" i="1"/>
  <c r="F434" i="1"/>
  <c r="F433" i="1"/>
  <c r="F432" i="1"/>
  <c r="F431" i="1"/>
  <c r="F430" i="1"/>
  <c r="F429" i="1"/>
  <c r="F428" i="1"/>
  <c r="F427" i="1"/>
  <c r="F426" i="1"/>
  <c r="F425" i="1"/>
  <c r="F424" i="1"/>
  <c r="F413" i="1"/>
  <c r="F412" i="1"/>
  <c r="F411" i="1"/>
  <c r="F410" i="1"/>
  <c r="F409" i="1"/>
  <c r="F408" i="1"/>
  <c r="F407" i="1"/>
  <c r="F406" i="1"/>
  <c r="F405" i="1"/>
  <c r="F404" i="1"/>
  <c r="F403" i="1"/>
  <c r="F402" i="1"/>
  <c r="F401" i="1"/>
  <c r="F400" i="1"/>
  <c r="F399" i="1"/>
  <c r="F398" i="1"/>
  <c r="F397" i="1"/>
  <c r="F396" i="1"/>
  <c r="F395" i="1"/>
  <c r="F394" i="1"/>
  <c r="F383" i="1"/>
  <c r="F382" i="1"/>
  <c r="F381" i="1"/>
  <c r="F380" i="1"/>
  <c r="F379" i="1"/>
  <c r="F378" i="1"/>
  <c r="F377" i="1"/>
  <c r="F376" i="1"/>
  <c r="F375" i="1"/>
  <c r="F374" i="1"/>
  <c r="F373" i="1"/>
  <c r="F372" i="1"/>
  <c r="F371" i="1"/>
  <c r="F370" i="1"/>
  <c r="F369" i="1"/>
  <c r="F368" i="1"/>
  <c r="F367" i="1"/>
  <c r="F366" i="1"/>
  <c r="F365" i="1"/>
  <c r="F364" i="1"/>
  <c r="F353" i="1"/>
  <c r="F352" i="1"/>
  <c r="F351" i="1"/>
  <c r="F350" i="1"/>
  <c r="F349" i="1"/>
  <c r="F348" i="1"/>
  <c r="F347" i="1"/>
  <c r="F346" i="1"/>
  <c r="F345" i="1"/>
  <c r="F344" i="1"/>
  <c r="F343" i="1"/>
  <c r="F342" i="1"/>
  <c r="F341" i="1"/>
  <c r="F340" i="1"/>
  <c r="F339" i="1"/>
  <c r="F338" i="1"/>
  <c r="F337" i="1"/>
  <c r="F336" i="1"/>
  <c r="F335" i="1"/>
  <c r="F334" i="1"/>
  <c r="F323" i="1"/>
  <c r="F322" i="1"/>
  <c r="F321" i="1"/>
  <c r="F320" i="1"/>
  <c r="F319" i="1"/>
  <c r="F318" i="1"/>
  <c r="F317" i="1"/>
  <c r="F316" i="1"/>
  <c r="F315" i="1"/>
  <c r="F314" i="1"/>
  <c r="F313" i="1"/>
  <c r="F312" i="1"/>
  <c r="F311" i="1"/>
  <c r="F310" i="1"/>
  <c r="F309" i="1"/>
  <c r="F308" i="1"/>
  <c r="F307" i="1"/>
  <c r="F306" i="1"/>
  <c r="F305" i="1"/>
  <c r="F304" i="1"/>
  <c r="F293" i="1"/>
  <c r="F292" i="1"/>
  <c r="F291" i="1"/>
  <c r="F290" i="1"/>
  <c r="F289" i="1"/>
  <c r="F288" i="1"/>
  <c r="F287" i="1"/>
  <c r="F286" i="1"/>
  <c r="F285" i="1"/>
  <c r="F284" i="1"/>
  <c r="F283" i="1"/>
  <c r="F282" i="1"/>
  <c r="F281" i="1"/>
  <c r="F280" i="1"/>
  <c r="F279" i="1"/>
  <c r="F278" i="1"/>
  <c r="F277" i="1"/>
  <c r="F276" i="1"/>
  <c r="F275" i="1"/>
  <c r="F274" i="1"/>
  <c r="F263" i="1"/>
  <c r="F262" i="1"/>
  <c r="F261" i="1"/>
  <c r="F260" i="1"/>
  <c r="F259" i="1"/>
  <c r="F258" i="1"/>
  <c r="F257" i="1"/>
  <c r="F256" i="1"/>
  <c r="F255" i="1"/>
  <c r="F254" i="1"/>
  <c r="F253" i="1"/>
  <c r="F252" i="1"/>
  <c r="F251" i="1"/>
  <c r="F250" i="1"/>
  <c r="F249" i="1"/>
  <c r="F248" i="1"/>
  <c r="F247" i="1"/>
  <c r="F246" i="1"/>
  <c r="F245" i="1"/>
  <c r="F244" i="1"/>
  <c r="F233" i="1"/>
  <c r="F232" i="1"/>
  <c r="F231" i="1"/>
  <c r="F230" i="1"/>
  <c r="F229" i="1"/>
  <c r="F228" i="1"/>
  <c r="F227" i="1"/>
  <c r="F226" i="1"/>
  <c r="F225" i="1"/>
  <c r="F224" i="1"/>
  <c r="F223" i="1"/>
  <c r="F222" i="1"/>
  <c r="F221" i="1"/>
  <c r="F220" i="1"/>
  <c r="F219" i="1"/>
  <c r="F218" i="1"/>
  <c r="F217" i="1"/>
  <c r="F216" i="1"/>
  <c r="F215" i="1"/>
  <c r="F214" i="1"/>
  <c r="F203" i="1"/>
  <c r="F202" i="1"/>
  <c r="F201" i="1"/>
  <c r="F200" i="1"/>
  <c r="F199" i="1"/>
  <c r="F198" i="1"/>
  <c r="F197" i="1"/>
  <c r="F196" i="1"/>
  <c r="F195" i="1"/>
  <c r="F194" i="1"/>
  <c r="F193" i="1"/>
  <c r="F192" i="1"/>
  <c r="F191" i="1"/>
  <c r="F190" i="1"/>
  <c r="F189" i="1"/>
  <c r="F188" i="1"/>
  <c r="F187" i="1"/>
  <c r="F186" i="1"/>
  <c r="F185" i="1"/>
  <c r="F184" i="1"/>
  <c r="F173" i="1"/>
  <c r="F172" i="1"/>
  <c r="F171" i="1"/>
  <c r="F170" i="1"/>
  <c r="F169" i="1"/>
  <c r="F168" i="1"/>
  <c r="F167" i="1"/>
  <c r="F166" i="1"/>
  <c r="F165" i="1"/>
  <c r="F164" i="1"/>
  <c r="F163" i="1"/>
  <c r="F162" i="1"/>
  <c r="F161" i="1"/>
  <c r="F160" i="1"/>
  <c r="F159" i="1"/>
  <c r="F158" i="1"/>
  <c r="F157" i="1"/>
  <c r="F156" i="1"/>
  <c r="F155" i="1"/>
  <c r="F154" i="1"/>
  <c r="F143" i="1"/>
  <c r="F142" i="1"/>
  <c r="F141" i="1"/>
  <c r="F140" i="1"/>
  <c r="F139" i="1"/>
  <c r="F138" i="1"/>
  <c r="F137" i="1"/>
  <c r="F136" i="1"/>
  <c r="F135" i="1"/>
  <c r="F134" i="1"/>
  <c r="F133" i="1"/>
  <c r="F132" i="1"/>
  <c r="F131" i="1"/>
  <c r="F130" i="1"/>
  <c r="F129" i="1"/>
  <c r="F128" i="1"/>
  <c r="F127" i="1"/>
  <c r="F126" i="1"/>
  <c r="F125" i="1"/>
  <c r="F124" i="1"/>
  <c r="F113" i="1"/>
  <c r="F112" i="1"/>
  <c r="F111" i="1"/>
  <c r="F110" i="1"/>
  <c r="F109" i="1"/>
  <c r="F108" i="1"/>
  <c r="F107" i="1"/>
  <c r="F106" i="1"/>
  <c r="F105" i="1"/>
  <c r="F104" i="1"/>
  <c r="F103" i="1"/>
  <c r="F102" i="1"/>
  <c r="F101" i="1"/>
  <c r="F100" i="1"/>
  <c r="F99" i="1"/>
  <c r="F98" i="1"/>
  <c r="F97" i="1"/>
  <c r="F96" i="1"/>
  <c r="F95" i="1"/>
  <c r="F94" i="1"/>
  <c r="F83" i="1"/>
  <c r="F82" i="1"/>
  <c r="F81" i="1"/>
  <c r="F80" i="1"/>
  <c r="F79" i="1"/>
  <c r="F78" i="1"/>
  <c r="F77" i="1"/>
  <c r="F76" i="1"/>
  <c r="F75" i="1"/>
  <c r="F74" i="1"/>
  <c r="F73" i="1"/>
  <c r="F72" i="1"/>
  <c r="F71" i="1"/>
  <c r="F70" i="1"/>
  <c r="F69" i="1"/>
  <c r="F68" i="1"/>
  <c r="F67" i="1"/>
  <c r="F66" i="1"/>
  <c r="F65" i="1"/>
  <c r="F64" i="1"/>
  <c r="F53" i="1"/>
  <c r="F52" i="1"/>
  <c r="F51" i="1"/>
  <c r="F50" i="1"/>
  <c r="F49" i="1"/>
  <c r="F48" i="1"/>
  <c r="F47" i="1"/>
  <c r="F46" i="1"/>
  <c r="F45" i="1"/>
  <c r="F44" i="1"/>
  <c r="F43" i="1"/>
  <c r="F42" i="1"/>
  <c r="F41" i="1"/>
  <c r="F40" i="1"/>
  <c r="F39" i="1"/>
  <c r="F38" i="1"/>
  <c r="F37" i="1"/>
  <c r="F36" i="1"/>
  <c r="F35" i="1"/>
  <c r="F34" i="1"/>
  <c r="F23" i="1"/>
  <c r="F22" i="1"/>
  <c r="F21" i="1"/>
  <c r="F20" i="1"/>
  <c r="F19" i="1"/>
  <c r="F18" i="1"/>
  <c r="F17" i="1"/>
  <c r="F16" i="1"/>
  <c r="F15" i="1"/>
  <c r="F14" i="1"/>
  <c r="F13" i="1"/>
  <c r="F12" i="1"/>
  <c r="F11" i="1"/>
  <c r="F10" i="1"/>
  <c r="F9" i="1"/>
  <c r="F8" i="1"/>
  <c r="F7" i="1"/>
  <c r="F6" i="1"/>
  <c r="F5" i="1"/>
  <c r="F4" i="1"/>
  <c r="F653" i="1"/>
  <c r="F2" i="1"/>
  <c r="E652" i="1"/>
  <c r="E651" i="1"/>
  <c r="E650" i="1"/>
  <c r="E649" i="1"/>
  <c r="E648" i="1"/>
  <c r="E647" i="1"/>
  <c r="E646" i="1"/>
  <c r="E645" i="1"/>
  <c r="E644" i="1"/>
  <c r="E643" i="1"/>
  <c r="E642" i="1"/>
  <c r="E641" i="1"/>
  <c r="E640" i="1"/>
  <c r="E639" i="1"/>
  <c r="E638" i="1"/>
  <c r="E637" i="1"/>
  <c r="E636" i="1"/>
  <c r="E635" i="1"/>
  <c r="E634" i="1"/>
  <c r="E623" i="1"/>
  <c r="E622" i="1"/>
  <c r="E621" i="1"/>
  <c r="E620" i="1"/>
  <c r="E619" i="1"/>
  <c r="E618" i="1"/>
  <c r="E617" i="1"/>
  <c r="E616" i="1"/>
  <c r="E615" i="1"/>
  <c r="E614" i="1"/>
  <c r="E613" i="1"/>
  <c r="E612" i="1"/>
  <c r="E611" i="1"/>
  <c r="E610" i="1"/>
  <c r="E609" i="1"/>
  <c r="E608" i="1"/>
  <c r="E607" i="1"/>
  <c r="E606" i="1"/>
  <c r="E605" i="1"/>
  <c r="E604" i="1"/>
  <c r="E593" i="1"/>
  <c r="E592" i="1"/>
  <c r="E591" i="1"/>
  <c r="E590" i="1"/>
  <c r="E589" i="1"/>
  <c r="E588" i="1"/>
  <c r="E587" i="1"/>
  <c r="E586" i="1"/>
  <c r="E585" i="1"/>
  <c r="E584" i="1"/>
  <c r="E583" i="1"/>
  <c r="E582" i="1"/>
  <c r="E581" i="1"/>
  <c r="E580" i="1"/>
  <c r="E579" i="1"/>
  <c r="E578" i="1"/>
  <c r="E577" i="1"/>
  <c r="E576" i="1"/>
  <c r="E575" i="1"/>
  <c r="E574" i="1"/>
  <c r="E563" i="1"/>
  <c r="E562" i="1"/>
  <c r="E561" i="1"/>
  <c r="E560" i="1"/>
  <c r="E559" i="1"/>
  <c r="E558" i="1"/>
  <c r="E557" i="1"/>
  <c r="E556" i="1"/>
  <c r="E555" i="1"/>
  <c r="E554" i="1"/>
  <c r="E553" i="1"/>
  <c r="E552" i="1"/>
  <c r="E551" i="1"/>
  <c r="E550" i="1"/>
  <c r="E549" i="1"/>
  <c r="E548" i="1"/>
  <c r="E547" i="1"/>
  <c r="E546" i="1"/>
  <c r="E545" i="1"/>
  <c r="E544" i="1"/>
  <c r="E533" i="1"/>
  <c r="E532" i="1"/>
  <c r="E531" i="1"/>
  <c r="E530" i="1"/>
  <c r="E529" i="1"/>
  <c r="E528" i="1"/>
  <c r="E527" i="1"/>
  <c r="E526" i="1"/>
  <c r="E525" i="1"/>
  <c r="E524" i="1"/>
  <c r="E523" i="1"/>
  <c r="E522" i="1"/>
  <c r="E521" i="1"/>
  <c r="E520" i="1"/>
  <c r="E519" i="1"/>
  <c r="E518" i="1"/>
  <c r="E517" i="1"/>
  <c r="E516" i="1"/>
  <c r="E515" i="1"/>
  <c r="E514" i="1"/>
  <c r="E503" i="1"/>
  <c r="E502" i="1"/>
  <c r="E501" i="1"/>
  <c r="E500" i="1"/>
  <c r="E499" i="1"/>
  <c r="E498" i="1"/>
  <c r="E497" i="1"/>
  <c r="E496" i="1"/>
  <c r="E495" i="1"/>
  <c r="E494" i="1"/>
  <c r="E493" i="1"/>
  <c r="E492" i="1"/>
  <c r="E491" i="1"/>
  <c r="E490" i="1"/>
  <c r="E489" i="1"/>
  <c r="E488" i="1"/>
  <c r="E487" i="1"/>
  <c r="E486" i="1"/>
  <c r="E485" i="1"/>
  <c r="E484" i="1"/>
  <c r="E473" i="1"/>
  <c r="E472" i="1"/>
  <c r="E471" i="1"/>
  <c r="E470" i="1"/>
  <c r="E469" i="1"/>
  <c r="E468" i="1"/>
  <c r="E467" i="1"/>
  <c r="E466" i="1"/>
  <c r="E465" i="1"/>
  <c r="E464" i="1"/>
  <c r="E463" i="1"/>
  <c r="E462" i="1"/>
  <c r="E461" i="1"/>
  <c r="E460" i="1"/>
  <c r="E459" i="1"/>
  <c r="E458" i="1"/>
  <c r="E457" i="1"/>
  <c r="E456" i="1"/>
  <c r="E455" i="1"/>
  <c r="E454" i="1"/>
  <c r="E443" i="1"/>
  <c r="E442" i="1"/>
  <c r="E441" i="1"/>
  <c r="E440" i="1"/>
  <c r="E439" i="1"/>
  <c r="E438" i="1"/>
  <c r="E437" i="1"/>
  <c r="E436" i="1"/>
  <c r="E435" i="1"/>
  <c r="E434" i="1"/>
  <c r="E433" i="1"/>
  <c r="E432" i="1"/>
  <c r="E431" i="1"/>
  <c r="E430" i="1"/>
  <c r="E429" i="1"/>
  <c r="E428" i="1"/>
  <c r="E427" i="1"/>
  <c r="E426" i="1"/>
  <c r="E425" i="1"/>
  <c r="E424" i="1"/>
  <c r="E413" i="1"/>
  <c r="E412" i="1"/>
  <c r="E411" i="1"/>
  <c r="E410" i="1"/>
  <c r="E409" i="1"/>
  <c r="E408" i="1"/>
  <c r="E407" i="1"/>
  <c r="E406" i="1"/>
  <c r="E405" i="1"/>
  <c r="E404" i="1"/>
  <c r="E403" i="1"/>
  <c r="E402" i="1"/>
  <c r="E401" i="1"/>
  <c r="E400" i="1"/>
  <c r="E399" i="1"/>
  <c r="E398" i="1"/>
  <c r="E397" i="1"/>
  <c r="E396" i="1"/>
  <c r="E395" i="1"/>
  <c r="E394" i="1"/>
  <c r="E383" i="1"/>
  <c r="E382" i="1"/>
  <c r="E381" i="1"/>
  <c r="E380" i="1"/>
  <c r="E379" i="1"/>
  <c r="E378" i="1"/>
  <c r="E377" i="1"/>
  <c r="E376" i="1"/>
  <c r="E375" i="1"/>
  <c r="E374" i="1"/>
  <c r="E373" i="1"/>
  <c r="E372" i="1"/>
  <c r="E371" i="1"/>
  <c r="E370" i="1"/>
  <c r="E369" i="1"/>
  <c r="E368" i="1"/>
  <c r="E367" i="1"/>
  <c r="E366" i="1"/>
  <c r="E365" i="1"/>
  <c r="E364" i="1"/>
  <c r="E353" i="1"/>
  <c r="E352" i="1"/>
  <c r="E351" i="1"/>
  <c r="E350" i="1"/>
  <c r="E349" i="1"/>
  <c r="E348" i="1"/>
  <c r="E347" i="1"/>
  <c r="E346" i="1"/>
  <c r="E345" i="1"/>
  <c r="E344" i="1"/>
  <c r="E343" i="1"/>
  <c r="E342" i="1"/>
  <c r="E341" i="1"/>
  <c r="E340" i="1"/>
  <c r="E339" i="1"/>
  <c r="E338" i="1"/>
  <c r="E337" i="1"/>
  <c r="E336" i="1"/>
  <c r="E335" i="1"/>
  <c r="E334" i="1"/>
  <c r="E323" i="1"/>
  <c r="E322" i="1"/>
  <c r="E321" i="1"/>
  <c r="E320" i="1"/>
  <c r="E319" i="1"/>
  <c r="E318" i="1"/>
  <c r="E317" i="1"/>
  <c r="E316" i="1"/>
  <c r="E315" i="1"/>
  <c r="E314" i="1"/>
  <c r="E313" i="1"/>
  <c r="E312" i="1"/>
  <c r="E311" i="1"/>
  <c r="E310" i="1"/>
  <c r="E309" i="1"/>
  <c r="E308" i="1"/>
  <c r="E307" i="1"/>
  <c r="E306" i="1"/>
  <c r="E305" i="1"/>
  <c r="E304" i="1"/>
  <c r="E293" i="1"/>
  <c r="E292" i="1"/>
  <c r="E291" i="1"/>
  <c r="E290" i="1"/>
  <c r="E289" i="1"/>
  <c r="E288" i="1"/>
  <c r="E287" i="1"/>
  <c r="E286" i="1"/>
  <c r="E285" i="1"/>
  <c r="E284" i="1"/>
  <c r="E283" i="1"/>
  <c r="E282" i="1"/>
  <c r="E281" i="1"/>
  <c r="E280" i="1"/>
  <c r="E279" i="1"/>
  <c r="E278" i="1"/>
  <c r="E277" i="1"/>
  <c r="E276" i="1"/>
  <c r="E275" i="1"/>
  <c r="E274" i="1"/>
  <c r="E263" i="1"/>
  <c r="E262" i="1"/>
  <c r="E261" i="1"/>
  <c r="E260" i="1"/>
  <c r="E259" i="1"/>
  <c r="E258" i="1"/>
  <c r="E257" i="1"/>
  <c r="E256" i="1"/>
  <c r="E255" i="1"/>
  <c r="E254" i="1"/>
  <c r="E253" i="1"/>
  <c r="E252" i="1"/>
  <c r="E251" i="1"/>
  <c r="E250" i="1"/>
  <c r="E249" i="1"/>
  <c r="E248" i="1"/>
  <c r="E247" i="1"/>
  <c r="E246" i="1"/>
  <c r="E245" i="1"/>
  <c r="E244" i="1"/>
  <c r="E233" i="1"/>
  <c r="E232" i="1"/>
  <c r="E231" i="1"/>
  <c r="E230" i="1"/>
  <c r="E229" i="1"/>
  <c r="E228" i="1"/>
  <c r="E227" i="1"/>
  <c r="E226" i="1"/>
  <c r="E225" i="1"/>
  <c r="E224" i="1"/>
  <c r="E223" i="1"/>
  <c r="E222" i="1"/>
  <c r="E221" i="1"/>
  <c r="E220" i="1"/>
  <c r="E219" i="1"/>
  <c r="E218" i="1"/>
  <c r="E217" i="1"/>
  <c r="E216" i="1"/>
  <c r="E215" i="1"/>
  <c r="E214" i="1"/>
  <c r="E203" i="1"/>
  <c r="E202" i="1"/>
  <c r="E201" i="1"/>
  <c r="E200" i="1"/>
  <c r="E199" i="1"/>
  <c r="E198" i="1"/>
  <c r="E197" i="1"/>
  <c r="E196" i="1"/>
  <c r="E195" i="1"/>
  <c r="E194" i="1"/>
  <c r="E193" i="1"/>
  <c r="E192" i="1"/>
  <c r="E191" i="1"/>
  <c r="E190" i="1"/>
  <c r="E189" i="1"/>
  <c r="E188" i="1"/>
  <c r="E187" i="1"/>
  <c r="E186" i="1"/>
  <c r="E185" i="1"/>
  <c r="E184" i="1"/>
  <c r="E173" i="1"/>
  <c r="E172" i="1"/>
  <c r="E171" i="1"/>
  <c r="E170" i="1"/>
  <c r="E169" i="1"/>
  <c r="E168" i="1"/>
  <c r="E167" i="1"/>
  <c r="E166" i="1"/>
  <c r="E165" i="1"/>
  <c r="E164" i="1"/>
  <c r="E163" i="1"/>
  <c r="E162" i="1"/>
  <c r="E161" i="1"/>
  <c r="E160" i="1"/>
  <c r="E159" i="1"/>
  <c r="E158" i="1"/>
  <c r="E157" i="1"/>
  <c r="E156" i="1"/>
  <c r="E155" i="1"/>
  <c r="E154" i="1"/>
  <c r="E143" i="1"/>
  <c r="E142" i="1"/>
  <c r="E141" i="1"/>
  <c r="E140" i="1"/>
  <c r="E139" i="1"/>
  <c r="E138" i="1"/>
  <c r="E137" i="1"/>
  <c r="E136" i="1"/>
  <c r="E135" i="1"/>
  <c r="E134" i="1"/>
  <c r="E133" i="1"/>
  <c r="E132" i="1"/>
  <c r="E131" i="1"/>
  <c r="E130" i="1"/>
  <c r="E129" i="1"/>
  <c r="E128" i="1"/>
  <c r="E127" i="1"/>
  <c r="E126" i="1"/>
  <c r="E125" i="1"/>
  <c r="E124" i="1"/>
  <c r="E113" i="1"/>
  <c r="E112" i="1"/>
  <c r="E111" i="1"/>
  <c r="E110" i="1"/>
  <c r="E109" i="1"/>
  <c r="E108" i="1"/>
  <c r="E107" i="1"/>
  <c r="E106" i="1"/>
  <c r="E105" i="1"/>
  <c r="E104" i="1"/>
  <c r="E103" i="1"/>
  <c r="E102" i="1"/>
  <c r="E101" i="1"/>
  <c r="E100" i="1"/>
  <c r="E99" i="1"/>
  <c r="E98" i="1"/>
  <c r="E97" i="1"/>
  <c r="E96" i="1"/>
  <c r="E95" i="1"/>
  <c r="E94" i="1"/>
  <c r="E83" i="1"/>
  <c r="E82" i="1"/>
  <c r="E81" i="1"/>
  <c r="E80" i="1"/>
  <c r="E79" i="1"/>
  <c r="E78" i="1"/>
  <c r="E77" i="1"/>
  <c r="E76" i="1"/>
  <c r="E75" i="1"/>
  <c r="E74" i="1"/>
  <c r="E73" i="1"/>
  <c r="E72" i="1"/>
  <c r="E71" i="1"/>
  <c r="E70" i="1"/>
  <c r="E69" i="1"/>
  <c r="E68" i="1"/>
  <c r="E67" i="1"/>
  <c r="E66" i="1"/>
  <c r="E65" i="1"/>
  <c r="E64" i="1"/>
  <c r="E53" i="1"/>
  <c r="E52" i="1"/>
  <c r="E51" i="1"/>
  <c r="E50" i="1"/>
  <c r="E49" i="1"/>
  <c r="E48" i="1"/>
  <c r="E47" i="1"/>
  <c r="E46" i="1"/>
  <c r="E45" i="1"/>
  <c r="E44" i="1"/>
  <c r="E43" i="1"/>
  <c r="E42" i="1"/>
  <c r="E41" i="1"/>
  <c r="E40" i="1"/>
  <c r="E39" i="1"/>
  <c r="E38" i="1"/>
  <c r="E37" i="1"/>
  <c r="E36" i="1"/>
  <c r="E35" i="1"/>
  <c r="E34" i="1"/>
  <c r="E23" i="1"/>
  <c r="E22" i="1"/>
  <c r="E21" i="1"/>
  <c r="E20" i="1"/>
  <c r="E19" i="1"/>
  <c r="E18" i="1"/>
  <c r="E17" i="1"/>
  <c r="E16" i="1"/>
  <c r="E15" i="1"/>
  <c r="E14" i="1"/>
  <c r="E13" i="1"/>
  <c r="E12" i="1"/>
  <c r="E11" i="1"/>
  <c r="E10" i="1"/>
  <c r="E9" i="1"/>
  <c r="E8" i="1"/>
  <c r="E7" i="1"/>
  <c r="E6" i="1"/>
  <c r="E5" i="1"/>
  <c r="E4" i="1"/>
</calcChain>
</file>

<file path=xl/sharedStrings.xml><?xml version="1.0" encoding="utf-8"?>
<sst xmlns="http://schemas.openxmlformats.org/spreadsheetml/2006/main" count="3830" uniqueCount="83">
  <si>
    <t>Val idag (PSU), procent efter mätmånad, kön och parti</t>
  </si>
  <si>
    <t>mätmånad</t>
  </si>
  <si>
    <t>kön</t>
  </si>
  <si>
    <t>parti</t>
  </si>
  <si>
    <t>Val idag (PSU), procent</t>
  </si>
  <si>
    <t>2014M05</t>
  </si>
  <si>
    <t>män</t>
  </si>
  <si>
    <t>M</t>
  </si>
  <si>
    <t>C</t>
  </si>
  <si>
    <t>L</t>
  </si>
  <si>
    <t>KD</t>
  </si>
  <si>
    <t>NYD</t>
  </si>
  <si>
    <t>MP</t>
  </si>
  <si>
    <t>S</t>
  </si>
  <si>
    <t>V</t>
  </si>
  <si>
    <t>SD</t>
  </si>
  <si>
    <t>övriga</t>
  </si>
  <si>
    <t>kvinnor</t>
  </si>
  <si>
    <t>2014M11</t>
  </si>
  <si>
    <t>2015M05</t>
  </si>
  <si>
    <t>2015M11</t>
  </si>
  <si>
    <t>2016M05</t>
  </si>
  <si>
    <t>2016M11</t>
  </si>
  <si>
    <t>2017M05</t>
  </si>
  <si>
    <t>2017M11</t>
  </si>
  <si>
    <t>2018M05</t>
  </si>
  <si>
    <t>2018M11</t>
  </si>
  <si>
    <t>2019M05</t>
  </si>
  <si>
    <t>2019M11</t>
  </si>
  <si>
    <t>2020M05</t>
  </si>
  <si>
    <t>2020M11</t>
  </si>
  <si>
    <t>2021M05</t>
  </si>
  <si>
    <t>2021M11</t>
  </si>
  <si>
    <t>2022M05</t>
  </si>
  <si>
    <t>2022M11</t>
  </si>
  <si>
    <t>2023M05</t>
  </si>
  <si>
    <t>2024M05</t>
  </si>
  <si>
    <t>2025M05</t>
  </si>
  <si>
    <t>2026M05</t>
  </si>
  <si>
    <t>parameter</t>
  </si>
  <si>
    <t>,,</t>
  </si>
  <si>
    <t>ÅrMånad</t>
  </si>
  <si>
    <t>MänMinus</t>
  </si>
  <si>
    <t>Column Labels</t>
  </si>
  <si>
    <t>Grand Total</t>
  </si>
  <si>
    <t>Row Labels</t>
  </si>
  <si>
    <t>2014</t>
  </si>
  <si>
    <t>2015</t>
  </si>
  <si>
    <t>2016</t>
  </si>
  <si>
    <t>2017</t>
  </si>
  <si>
    <t>2018</t>
  </si>
  <si>
    <t>2019</t>
  </si>
  <si>
    <t>2020</t>
  </si>
  <si>
    <t>2021</t>
  </si>
  <si>
    <t>2022</t>
  </si>
  <si>
    <t>2023</t>
  </si>
  <si>
    <t>2024</t>
  </si>
  <si>
    <t>2025</t>
  </si>
  <si>
    <t>2026</t>
  </si>
  <si>
    <t>Sum of MänMinus</t>
  </si>
  <si>
    <t>May</t>
  </si>
  <si>
    <t>Years (ÅrMånad)</t>
  </si>
  <si>
    <t>Months (ÅrMånad)</t>
  </si>
  <si>
    <t>totalt</t>
  </si>
  <si>
    <t>Ref</t>
  </si>
  <si>
    <t>pctDiffMän</t>
  </si>
  <si>
    <t>pctDiffKvinnor</t>
  </si>
  <si>
    <t>ÖverviktadeKvinnor</t>
  </si>
  <si>
    <t>ÖverviktadeMän</t>
  </si>
  <si>
    <t>AndelÖverviktadeKvinnor</t>
  </si>
  <si>
    <t>AndelÖverviktadeMän</t>
  </si>
  <si>
    <t>Sum of pctDiffKvinnor</t>
  </si>
  <si>
    <t>Sum of Val idag (PSU), procent</t>
  </si>
  <si>
    <t>Block</t>
  </si>
  <si>
    <t>M + SD + Kd + L</t>
  </si>
  <si>
    <t>S + V +Mp + C</t>
  </si>
  <si>
    <t>Sum of män</t>
  </si>
  <si>
    <t>Sum of kvinnor</t>
  </si>
  <si>
    <t>Total</t>
  </si>
  <si>
    <t>DiffFrånTotalMän</t>
  </si>
  <si>
    <t>DiffMänKvinnor</t>
  </si>
  <si>
    <t>År</t>
  </si>
  <si>
    <t>Sum of DiffMänKvinnor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</si>
</sst>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17" fillId="33" borderId="0" xfId="0" applyFont="1" applyFill="1"/>
    <xf numFmtId="14" fontId="0" fillId="0" borderId="0" xfId="0" applyNumberFormat="1"/>
    <xf numFmtId="0" fontId="0" fillId="0" borderId="0" xfId="0" pivotButton="1"/>
    <xf numFmtId="0" fontId="0" fillId="0" borderId="0" xfId="0" applyNumberFormat="1"/>
    <xf numFmtId="0" fontId="0" fillId="0" borderId="0" xfId="0" applyAlignment="1">
      <alignment horizontal="left"/>
    </xf>
    <xf numFmtId="9" fontId="0" fillId="0" borderId="0" xfId="1" applyFont="1"/>
    <xf numFmtId="9" fontId="0" fillId="0" borderId="0" xfId="0" applyNumberForma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7E6000"/>
      <color rgb="FFFFC000"/>
      <color rgb="FFDB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4.xml"/><Relationship Id="rId18" Type="http://schemas.microsoft.com/office/2007/relationships/slicerCache" Target="slicerCaches/slicerCache5.xml"/><Relationship Id="rId26" Type="http://schemas.microsoft.com/office/2007/relationships/slicerCache" Target="slicerCaches/slicerCache13.xml"/><Relationship Id="rId3" Type="http://schemas.openxmlformats.org/officeDocument/2006/relationships/worksheet" Target="worksheets/sheet3.xml"/><Relationship Id="rId21" Type="http://schemas.microsoft.com/office/2007/relationships/slicerCache" Target="slicerCaches/slicerCache8.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microsoft.com/office/2007/relationships/slicerCache" Target="slicerCaches/slicerCache4.xml"/><Relationship Id="rId25" Type="http://schemas.microsoft.com/office/2007/relationships/slicerCache" Target="slicerCaches/slicerCache12.xml"/><Relationship Id="rId33" Type="http://schemas.openxmlformats.org/officeDocument/2006/relationships/customXml" Target="../customXml/item3.xml"/><Relationship Id="rId2" Type="http://schemas.openxmlformats.org/officeDocument/2006/relationships/worksheet" Target="worksheets/sheet2.xml"/><Relationship Id="rId16" Type="http://schemas.microsoft.com/office/2007/relationships/slicerCache" Target="slicerCaches/slicerCache3.xml"/><Relationship Id="rId20" Type="http://schemas.microsoft.com/office/2007/relationships/slicerCache" Target="slicerCaches/slicerCache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24" Type="http://schemas.microsoft.com/office/2007/relationships/slicerCache" Target="slicerCaches/slicerCache11.xml"/><Relationship Id="rId32" Type="http://schemas.openxmlformats.org/officeDocument/2006/relationships/customXml" Target="../customXml/item2.xml"/><Relationship Id="rId5" Type="http://schemas.openxmlformats.org/officeDocument/2006/relationships/worksheet" Target="worksheets/sheet5.xml"/><Relationship Id="rId15" Type="http://schemas.microsoft.com/office/2007/relationships/slicerCache" Target="slicerCaches/slicerCache2.xml"/><Relationship Id="rId23" Type="http://schemas.microsoft.com/office/2007/relationships/slicerCache" Target="slicerCaches/slicerCache10.xml"/><Relationship Id="rId28" Type="http://schemas.openxmlformats.org/officeDocument/2006/relationships/styles" Target="styles.xml"/><Relationship Id="rId10" Type="http://schemas.openxmlformats.org/officeDocument/2006/relationships/pivotCacheDefinition" Target="pivotCache/pivotCacheDefinition1.xml"/><Relationship Id="rId19" Type="http://schemas.microsoft.com/office/2007/relationships/slicerCache" Target="slicerCaches/slicerCache6.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 Id="rId22" Type="http://schemas.microsoft.com/office/2007/relationships/slicerCache" Target="slicerCaches/slicerCache9.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[RösterMänKvinnorSverige.xlsx]UtvecklingDiffBlock!PivotTable2</c:name>
    <c:fmtId val="2"/>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tx2">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3">
                <a:lumMod val="75000"/>
              </a:schemeClr>
            </a:solidFill>
            <a:round/>
          </a:ln>
          <a:effectLst/>
        </c:spPr>
        <c:marker>
          <c:symbol val="none"/>
        </c:marker>
      </c:pivotFmt>
      <c:pivotFmt>
        <c:idx val="17"/>
        <c:spPr>
          <a:solidFill>
            <a:schemeClr val="accent1"/>
          </a:solidFill>
          <a:ln w="28575" cap="rnd">
            <a:solidFill>
              <a:schemeClr val="accent3">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tx2">
                <a:lumMod val="25000"/>
                <a:lumOff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rgbClr val="DBD600"/>
            </a:solidFill>
            <a:round/>
          </a:ln>
          <a:effectLst/>
        </c:spPr>
        <c:marker>
          <c:symbol val="none"/>
        </c:marker>
      </c:pivotFmt>
      <c:pivotFmt>
        <c:idx val="2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6"/>
        <c:spPr>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7"/>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8"/>
        <c:spPr>
          <a:ln w="28575" cap="rnd">
            <a:solidFill>
              <a:schemeClr val="accent3">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9"/>
        <c:spPr>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0"/>
        <c:spPr>
          <a:ln w="28575" cap="rnd">
            <a:solidFill>
              <a:schemeClr val="tx2">
                <a:lumMod val="25000"/>
                <a:lumOff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1"/>
        <c:spPr>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3"/>
        <c:spPr>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7"/>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8"/>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9"/>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0"/>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1"/>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50"/>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6"/>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7"/>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5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0"/>
        <c:spPr>
          <a:ln w="28575" cap="rnd">
            <a:solidFill>
              <a:schemeClr val="accent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2"/>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3"/>
        <c:spPr>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5"/>
        <c:spPr>
          <a:ln w="28575" cap="rnd">
            <a:solidFill>
              <a:schemeClr val="accent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6"/>
        <c:spPr>
          <a:ln w="28575" cap="rnd">
            <a:solidFill>
              <a:schemeClr val="accent2"/>
            </a:solidFill>
            <a:prstDash val="dash"/>
            <a:round/>
          </a:ln>
          <a:effectLst/>
        </c:spPr>
        <c:marker>
          <c:symbol val="none"/>
        </c:marker>
      </c:pivotFmt>
    </c:pivotFmts>
    <c:plotArea>
      <c:layout/>
      <c:lineChart>
        <c:grouping val="standard"/>
        <c:varyColors val="0"/>
        <c:ser>
          <c:idx val="0"/>
          <c:order val="0"/>
          <c:tx>
            <c:strRef>
              <c:f>UtvecklingDiffBlock!$E$10:$E$13</c:f>
              <c:strCache>
                <c:ptCount val="1"/>
                <c:pt idx="0">
                  <c:v>M + SD + Kd + L -  - Sum of kvinnor</c:v>
                </c:pt>
              </c:strCache>
            </c:strRef>
          </c:tx>
          <c:spPr>
            <a:ln w="28575" cap="rnd">
              <a:solidFill>
                <a:schemeClr val="accent1"/>
              </a:solidFill>
              <a:round/>
            </a:ln>
            <a:effectLst/>
          </c:spPr>
          <c:marker>
            <c:symbol val="none"/>
          </c:marker>
          <c:cat>
            <c:strRef>
              <c:f>UtvecklingDiffBlock!$D$14:$D$27</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UtvecklingDiffBlock!$E$14:$E$27</c:f>
              <c:numCache>
                <c:formatCode>General</c:formatCode>
                <c:ptCount val="13"/>
                <c:pt idx="0">
                  <c:v>36</c:v>
                </c:pt>
                <c:pt idx="1">
                  <c:v>43.5</c:v>
                </c:pt>
                <c:pt idx="2">
                  <c:v>46.7</c:v>
                </c:pt>
                <c:pt idx="3">
                  <c:v>39.5</c:v>
                </c:pt>
                <c:pt idx="4">
                  <c:v>41</c:v>
                </c:pt>
                <c:pt idx="5">
                  <c:v>42</c:v>
                </c:pt>
                <c:pt idx="6">
                  <c:v>38.900000000000006</c:v>
                </c:pt>
                <c:pt idx="7">
                  <c:v>40.200000000000003</c:v>
                </c:pt>
                <c:pt idx="8">
                  <c:v>40.200000000000003</c:v>
                </c:pt>
                <c:pt idx="9">
                  <c:v>37.399999999999991</c:v>
                </c:pt>
                <c:pt idx="10">
                  <c:v>38.200000000000003</c:v>
                </c:pt>
                <c:pt idx="11">
                  <c:v>35.099999999999994</c:v>
                </c:pt>
                <c:pt idx="12">
                  <c:v>34.6</c:v>
                </c:pt>
              </c:numCache>
            </c:numRef>
          </c:val>
          <c:smooth val="0"/>
          <c:extLst>
            <c:ext xmlns:c16="http://schemas.microsoft.com/office/drawing/2014/chart" uri="{C3380CC4-5D6E-409C-BE32-E72D297353CC}">
              <c16:uniqueId val="{00000000-89DD-4D95-8B71-FA1453F00232}"/>
            </c:ext>
          </c:extLst>
        </c:ser>
        <c:ser>
          <c:idx val="1"/>
          <c:order val="1"/>
          <c:tx>
            <c:strRef>
              <c:f>UtvecklingDiffBlock!$F$10:$F$13</c:f>
              <c:strCache>
                <c:ptCount val="1"/>
                <c:pt idx="0">
                  <c:v>M + SD + Kd + L -  - Sum of män</c:v>
                </c:pt>
              </c:strCache>
            </c:strRef>
          </c:tx>
          <c:spPr>
            <a:ln w="28575" cap="rnd">
              <a:solidFill>
                <a:schemeClr val="accent2"/>
              </a:solidFill>
              <a:prstDash val="dash"/>
              <a:round/>
            </a:ln>
            <a:effectLst/>
          </c:spPr>
          <c:marker>
            <c:symbol val="none"/>
          </c:marker>
          <c:cat>
            <c:strRef>
              <c:f>UtvecklingDiffBlock!$D$14:$D$27</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UtvecklingDiffBlock!$F$14:$F$27</c:f>
              <c:numCache>
                <c:formatCode>General</c:formatCode>
                <c:ptCount val="13"/>
                <c:pt idx="0">
                  <c:v>43.2</c:v>
                </c:pt>
                <c:pt idx="1">
                  <c:v>55.5</c:v>
                </c:pt>
                <c:pt idx="2">
                  <c:v>56.8</c:v>
                </c:pt>
                <c:pt idx="3">
                  <c:v>49.900000000000006</c:v>
                </c:pt>
                <c:pt idx="4">
                  <c:v>56.900000000000006</c:v>
                </c:pt>
                <c:pt idx="5">
                  <c:v>58.3</c:v>
                </c:pt>
                <c:pt idx="6">
                  <c:v>54.9</c:v>
                </c:pt>
                <c:pt idx="7">
                  <c:v>56.3</c:v>
                </c:pt>
                <c:pt idx="8">
                  <c:v>53.8</c:v>
                </c:pt>
                <c:pt idx="9">
                  <c:v>51.1</c:v>
                </c:pt>
                <c:pt idx="10">
                  <c:v>52.6</c:v>
                </c:pt>
                <c:pt idx="11">
                  <c:v>49.8</c:v>
                </c:pt>
                <c:pt idx="12">
                  <c:v>50.9</c:v>
                </c:pt>
              </c:numCache>
            </c:numRef>
          </c:val>
          <c:smooth val="0"/>
          <c:extLst>
            <c:ext xmlns:c16="http://schemas.microsoft.com/office/drawing/2014/chart" uri="{C3380CC4-5D6E-409C-BE32-E72D297353CC}">
              <c16:uniqueId val="{00000009-89DD-4D95-8B71-FA1453F00232}"/>
            </c:ext>
          </c:extLst>
        </c:ser>
        <c:ser>
          <c:idx val="2"/>
          <c:order val="2"/>
          <c:tx>
            <c:strRef>
              <c:f>UtvecklingDiffBlock!$G$10:$G$13</c:f>
              <c:strCache>
                <c:ptCount val="1"/>
                <c:pt idx="0">
                  <c:v>S + V +Mp + C -  - Sum of kvinnor</c:v>
                </c:pt>
              </c:strCache>
            </c:strRef>
          </c:tx>
          <c:spPr>
            <a:ln w="28575" cap="rnd">
              <a:solidFill>
                <a:schemeClr val="accent3"/>
              </a:solidFill>
              <a:round/>
            </a:ln>
            <a:effectLst/>
          </c:spPr>
          <c:marker>
            <c:symbol val="none"/>
          </c:marker>
          <c:cat>
            <c:strRef>
              <c:f>UtvecklingDiffBlock!$D$14:$D$27</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UtvecklingDiffBlock!$G$14:$G$27</c:f>
              <c:numCache>
                <c:formatCode>General</c:formatCode>
                <c:ptCount val="13"/>
                <c:pt idx="0">
                  <c:v>59.3</c:v>
                </c:pt>
                <c:pt idx="1">
                  <c:v>53.5</c:v>
                </c:pt>
                <c:pt idx="2">
                  <c:v>50.6</c:v>
                </c:pt>
                <c:pt idx="3">
                  <c:v>57.8</c:v>
                </c:pt>
                <c:pt idx="4">
                  <c:v>55.800000000000004</c:v>
                </c:pt>
                <c:pt idx="5">
                  <c:v>57.000000000000007</c:v>
                </c:pt>
                <c:pt idx="6">
                  <c:v>60</c:v>
                </c:pt>
                <c:pt idx="7">
                  <c:v>58.800000000000004</c:v>
                </c:pt>
                <c:pt idx="8">
                  <c:v>58.300000000000004</c:v>
                </c:pt>
                <c:pt idx="9">
                  <c:v>61.899999999999991</c:v>
                </c:pt>
                <c:pt idx="10">
                  <c:v>61.300000000000004</c:v>
                </c:pt>
                <c:pt idx="11">
                  <c:v>63.7</c:v>
                </c:pt>
                <c:pt idx="12">
                  <c:v>64.400000000000006</c:v>
                </c:pt>
              </c:numCache>
            </c:numRef>
          </c:val>
          <c:smooth val="0"/>
          <c:extLst>
            <c:ext xmlns:c16="http://schemas.microsoft.com/office/drawing/2014/chart" uri="{C3380CC4-5D6E-409C-BE32-E72D297353CC}">
              <c16:uniqueId val="{0000001D-89DD-4D95-8B71-FA1453F00232}"/>
            </c:ext>
          </c:extLst>
        </c:ser>
        <c:ser>
          <c:idx val="3"/>
          <c:order val="3"/>
          <c:tx>
            <c:strRef>
              <c:f>UtvecklingDiffBlock!$H$10:$H$13</c:f>
              <c:strCache>
                <c:ptCount val="1"/>
                <c:pt idx="0">
                  <c:v>S + V +Mp + C -  - Sum of män</c:v>
                </c:pt>
              </c:strCache>
            </c:strRef>
          </c:tx>
          <c:spPr>
            <a:ln w="28575" cap="rnd">
              <a:solidFill>
                <a:schemeClr val="accent4"/>
              </a:solidFill>
              <a:prstDash val="dash"/>
              <a:round/>
            </a:ln>
            <a:effectLst/>
          </c:spPr>
          <c:marker>
            <c:symbol val="none"/>
          </c:marker>
          <c:cat>
            <c:strRef>
              <c:f>UtvecklingDiffBlock!$D$14:$D$27</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UtvecklingDiffBlock!$H$14:$H$27</c:f>
              <c:numCache>
                <c:formatCode>General</c:formatCode>
                <c:ptCount val="13"/>
                <c:pt idx="0">
                  <c:v>53.9</c:v>
                </c:pt>
                <c:pt idx="1">
                  <c:v>43.4</c:v>
                </c:pt>
                <c:pt idx="2">
                  <c:v>41.5</c:v>
                </c:pt>
                <c:pt idx="3">
                  <c:v>48</c:v>
                </c:pt>
                <c:pt idx="4">
                  <c:v>40.5</c:v>
                </c:pt>
                <c:pt idx="5">
                  <c:v>40</c:v>
                </c:pt>
                <c:pt idx="6">
                  <c:v>43.9</c:v>
                </c:pt>
                <c:pt idx="7">
                  <c:v>41.9</c:v>
                </c:pt>
                <c:pt idx="8">
                  <c:v>43.699999999999996</c:v>
                </c:pt>
                <c:pt idx="9">
                  <c:v>46</c:v>
                </c:pt>
                <c:pt idx="10">
                  <c:v>44.499999999999993</c:v>
                </c:pt>
                <c:pt idx="11">
                  <c:v>46.9</c:v>
                </c:pt>
                <c:pt idx="12">
                  <c:v>45.900000000000006</c:v>
                </c:pt>
              </c:numCache>
            </c:numRef>
          </c:val>
          <c:smooth val="0"/>
          <c:extLst>
            <c:ext xmlns:c16="http://schemas.microsoft.com/office/drawing/2014/chart" uri="{C3380CC4-5D6E-409C-BE32-E72D297353CC}">
              <c16:uniqueId val="{0000001E-89DD-4D95-8B71-FA1453F00232}"/>
            </c:ext>
          </c:extLst>
        </c:ser>
        <c:dLbls>
          <c:showLegendKey val="0"/>
          <c:showVal val="0"/>
          <c:showCatName val="0"/>
          <c:showSerName val="0"/>
          <c:showPercent val="0"/>
          <c:showBubbleSize val="0"/>
        </c:dLbls>
        <c:smooth val="0"/>
        <c:axId val="1670399231"/>
        <c:axId val="1670394431"/>
      </c:lineChart>
      <c:catAx>
        <c:axId val="1670399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70394431"/>
        <c:crosses val="autoZero"/>
        <c:auto val="1"/>
        <c:lblAlgn val="ctr"/>
        <c:lblOffset val="100"/>
        <c:noMultiLvlLbl val="0"/>
      </c:catAx>
      <c:valAx>
        <c:axId val="1670394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703992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[RösterMänKvinnorSverige.xlsx]UtvecklingDiffProcent!PivotTable2</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tx2">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3"/>
        <c:spPr>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5"/>
        <c:spPr>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6"/>
        <c:spPr>
          <a:ln w="28575" cap="rnd">
            <a:solidFill>
              <a:schemeClr val="accent3">
                <a:lumMod val="75000"/>
              </a:schemeClr>
            </a:solidFill>
            <a:round/>
          </a:ln>
          <a:effectLst/>
        </c:spPr>
        <c:marker>
          <c:symbol val="none"/>
        </c:marker>
      </c:pivotFmt>
      <c:pivotFmt>
        <c:idx val="17"/>
        <c:spPr>
          <a:ln w="28575" cap="rnd">
            <a:solidFill>
              <a:schemeClr val="accent3">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8"/>
        <c:spPr>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9"/>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0"/>
        <c:spPr>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1"/>
        <c:spPr>
          <a:ln w="28575" cap="rnd">
            <a:solidFill>
              <a:schemeClr val="tx2">
                <a:lumMod val="25000"/>
                <a:lumOff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2"/>
        <c:spPr>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3"/>
        <c:spPr>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4"/>
        <c:spPr>
          <a:ln w="28575" cap="rnd">
            <a:solidFill>
              <a:srgbClr val="DBD600"/>
            </a:solidFill>
            <a:round/>
          </a:ln>
          <a:effectLst/>
        </c:spPr>
        <c:marker>
          <c:symbol val="none"/>
        </c:marker>
      </c:pivotFmt>
      <c:pivotFmt>
        <c:idx val="2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UtvecklingDiffProcent!$E$10:$E$11</c:f>
              <c:strCache>
                <c:ptCount val="1"/>
                <c:pt idx="0">
                  <c:v>V</c:v>
                </c:pt>
              </c:strCache>
            </c:strRef>
          </c:tx>
          <c:spPr>
            <a:ln w="28575" cap="rnd">
              <a:solidFill>
                <a:srgbClr val="C00000"/>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UtvecklingDiffProcent!$E$12:$E$25</c:f>
              <c:numCache>
                <c:formatCode>0%</c:formatCode>
                <c:ptCount val="13"/>
                <c:pt idx="0">
                  <c:v>6.578947368421062E-2</c:v>
                </c:pt>
                <c:pt idx="1">
                  <c:v>-1.6666666666666607E-2</c:v>
                </c:pt>
                <c:pt idx="2">
                  <c:v>6.0606060606060552E-2</c:v>
                </c:pt>
                <c:pt idx="3">
                  <c:v>6.25E-2</c:v>
                </c:pt>
                <c:pt idx="4">
                  <c:v>0.13513513513513509</c:v>
                </c:pt>
                <c:pt idx="5">
                  <c:v>0.17073170731707332</c:v>
                </c:pt>
                <c:pt idx="6">
                  <c:v>4.8780487804878092E-2</c:v>
                </c:pt>
                <c:pt idx="7">
                  <c:v>0.24719101123595499</c:v>
                </c:pt>
                <c:pt idx="8">
                  <c:v>8.9743589743589869E-2</c:v>
                </c:pt>
                <c:pt idx="9">
                  <c:v>0.16438356164383561</c:v>
                </c:pt>
                <c:pt idx="10">
                  <c:v>0.24390243902439024</c:v>
                </c:pt>
                <c:pt idx="11">
                  <c:v>0.14084507042253525</c:v>
                </c:pt>
                <c:pt idx="12">
                  <c:v>0.17441860465116288</c:v>
                </c:pt>
              </c:numCache>
            </c:numRef>
          </c:val>
          <c:smooth val="0"/>
          <c:extLst>
            <c:ext xmlns:c16="http://schemas.microsoft.com/office/drawing/2014/chart" uri="{C3380CC4-5D6E-409C-BE32-E72D297353CC}">
              <c16:uniqueId val="{00000000-5F5D-4368-834B-C7B2A166A0C5}"/>
            </c:ext>
          </c:extLst>
        </c:ser>
        <c:ser>
          <c:idx val="1"/>
          <c:order val="1"/>
          <c:tx>
            <c:strRef>
              <c:f>UtvecklingDiffProcent!$F$10:$F$11</c:f>
              <c:strCache>
                <c:ptCount val="1"/>
                <c:pt idx="0">
                  <c:v>S</c:v>
                </c:pt>
              </c:strCache>
            </c:strRef>
          </c:tx>
          <c:spPr>
            <a:ln w="28575" cap="rnd">
              <a:solidFill>
                <a:srgbClr val="FF0000"/>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UtvecklingDiffProcent!$F$12:$F$25</c:f>
              <c:numCache>
                <c:formatCode>0%</c:formatCode>
                <c:ptCount val="13"/>
                <c:pt idx="0">
                  <c:v>3.0726256983240274E-2</c:v>
                </c:pt>
                <c:pt idx="1">
                  <c:v>7.1672354948805417E-2</c:v>
                </c:pt>
                <c:pt idx="2">
                  <c:v>7.1174377224199281E-2</c:v>
                </c:pt>
                <c:pt idx="3">
                  <c:v>3.9735099337748325E-2</c:v>
                </c:pt>
                <c:pt idx="4">
                  <c:v>0.11469534050179231</c:v>
                </c:pt>
                <c:pt idx="5">
                  <c:v>0.16176470588235303</c:v>
                </c:pt>
                <c:pt idx="6">
                  <c:v>0.15133531157270008</c:v>
                </c:pt>
                <c:pt idx="7">
                  <c:v>0.15248226950354615</c:v>
                </c:pt>
                <c:pt idx="8">
                  <c:v>0.14714714714714727</c:v>
                </c:pt>
                <c:pt idx="9">
                  <c:v>0.13471502590673556</c:v>
                </c:pt>
                <c:pt idx="10">
                  <c:v>0.13714285714285701</c:v>
                </c:pt>
                <c:pt idx="11">
                  <c:v>0.15193370165745845</c:v>
                </c:pt>
                <c:pt idx="12">
                  <c:v>0.15339233038348099</c:v>
                </c:pt>
              </c:numCache>
            </c:numRef>
          </c:val>
          <c:smooth val="0"/>
          <c:extLst>
            <c:ext xmlns:c16="http://schemas.microsoft.com/office/drawing/2014/chart" uri="{C3380CC4-5D6E-409C-BE32-E72D297353CC}">
              <c16:uniqueId val="{00000001-5F5D-4368-834B-C7B2A166A0C5}"/>
            </c:ext>
          </c:extLst>
        </c:ser>
        <c:ser>
          <c:idx val="2"/>
          <c:order val="2"/>
          <c:tx>
            <c:strRef>
              <c:f>UtvecklingDiffProcent!$G$10:$G$11</c:f>
              <c:strCache>
                <c:ptCount val="1"/>
                <c:pt idx="0">
                  <c:v>MP</c:v>
                </c:pt>
              </c:strCache>
            </c:strRef>
          </c:tx>
          <c:spPr>
            <a:ln w="28575" cap="rnd">
              <a:solidFill>
                <a:schemeClr val="accent3">
                  <a:lumMod val="75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UtvecklingDiffProcent!$G$12:$G$25</c:f>
              <c:numCache>
                <c:formatCode>0%</c:formatCode>
                <c:ptCount val="13"/>
                <c:pt idx="0">
                  <c:v>0.22891566265060215</c:v>
                </c:pt>
                <c:pt idx="1">
                  <c:v>0.31343283582089554</c:v>
                </c:pt>
                <c:pt idx="2">
                  <c:v>0.1875</c:v>
                </c:pt>
                <c:pt idx="3">
                  <c:v>0.37777777777777777</c:v>
                </c:pt>
                <c:pt idx="4">
                  <c:v>0.35714285714285721</c:v>
                </c:pt>
                <c:pt idx="5">
                  <c:v>0.21052631578947367</c:v>
                </c:pt>
                <c:pt idx="6">
                  <c:v>0.43902439024390261</c:v>
                </c:pt>
                <c:pt idx="7">
                  <c:v>0.23684210526315796</c:v>
                </c:pt>
                <c:pt idx="8">
                  <c:v>0.12121212121212133</c:v>
                </c:pt>
                <c:pt idx="9">
                  <c:v>0.17073170731707332</c:v>
                </c:pt>
                <c:pt idx="10">
                  <c:v>0.26923076923076916</c:v>
                </c:pt>
                <c:pt idx="11">
                  <c:v>0.21538461538461551</c:v>
                </c:pt>
                <c:pt idx="12">
                  <c:v>0.31818181818181812</c:v>
                </c:pt>
              </c:numCache>
            </c:numRef>
          </c:val>
          <c:smooth val="0"/>
          <c:extLst>
            <c:ext xmlns:c16="http://schemas.microsoft.com/office/drawing/2014/chart" uri="{C3380CC4-5D6E-409C-BE32-E72D297353CC}">
              <c16:uniqueId val="{00000002-5F5D-4368-834B-C7B2A166A0C5}"/>
            </c:ext>
          </c:extLst>
        </c:ser>
        <c:ser>
          <c:idx val="3"/>
          <c:order val="3"/>
          <c:tx>
            <c:strRef>
              <c:f>UtvecklingDiffProcent!$H$10:$H$11</c:f>
              <c:strCache>
                <c:ptCount val="1"/>
                <c:pt idx="0">
                  <c:v>C</c:v>
                </c:pt>
              </c:strCache>
            </c:strRef>
          </c:tx>
          <c:spPr>
            <a:ln w="28575" cap="rnd">
              <a:solidFill>
                <a:schemeClr val="accent3">
                  <a:lumMod val="40000"/>
                  <a:lumOff val="60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UtvecklingDiffProcent!$H$12:$H$25</c:f>
              <c:numCache>
                <c:formatCode>0%</c:formatCode>
                <c:ptCount val="13"/>
                <c:pt idx="0">
                  <c:v>-0.16326530612244916</c:v>
                </c:pt>
                <c:pt idx="1">
                  <c:v>0.13846153846153841</c:v>
                </c:pt>
                <c:pt idx="2">
                  <c:v>0.18181818181818188</c:v>
                </c:pt>
                <c:pt idx="3">
                  <c:v>0.14529914529914545</c:v>
                </c:pt>
                <c:pt idx="4">
                  <c:v>0.20454545454545436</c:v>
                </c:pt>
                <c:pt idx="5">
                  <c:v>0.21917808219178081</c:v>
                </c:pt>
                <c:pt idx="6">
                  <c:v>0.1166666666666667</c:v>
                </c:pt>
                <c:pt idx="7">
                  <c:v>0.10526315789473695</c:v>
                </c:pt>
                <c:pt idx="8">
                  <c:v>0.17910447761194037</c:v>
                </c:pt>
                <c:pt idx="9">
                  <c:v>0.14285714285714279</c:v>
                </c:pt>
                <c:pt idx="10">
                  <c:v>4.4444444444444509E-2</c:v>
                </c:pt>
                <c:pt idx="11">
                  <c:v>9.0909090909090828E-2</c:v>
                </c:pt>
                <c:pt idx="12">
                  <c:v>6.5573770491803351E-2</c:v>
                </c:pt>
              </c:numCache>
            </c:numRef>
          </c:val>
          <c:smooth val="0"/>
          <c:extLst>
            <c:ext xmlns:c16="http://schemas.microsoft.com/office/drawing/2014/chart" uri="{C3380CC4-5D6E-409C-BE32-E72D297353CC}">
              <c16:uniqueId val="{00000003-5F5D-4368-834B-C7B2A166A0C5}"/>
            </c:ext>
          </c:extLst>
        </c:ser>
        <c:ser>
          <c:idx val="4"/>
          <c:order val="4"/>
          <c:tx>
            <c:strRef>
              <c:f>UtvecklingDiffProcent!$I$10:$I$11</c:f>
              <c:strCache>
                <c:ptCount val="1"/>
                <c:pt idx="0">
                  <c:v>L</c:v>
                </c:pt>
              </c:strCache>
            </c:strRef>
          </c:tx>
          <c:spPr>
            <a:ln w="28575" cap="rnd">
              <a:solidFill>
                <a:schemeClr val="tx2">
                  <a:lumMod val="25000"/>
                  <a:lumOff val="75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UtvecklingDiffProcent!$I$12:$I$25</c:f>
              <c:numCache>
                <c:formatCode>0%</c:formatCode>
                <c:ptCount val="13"/>
                <c:pt idx="0">
                  <c:v>0.11764705882352944</c:v>
                </c:pt>
                <c:pt idx="1">
                  <c:v>-4.3478260869565077E-2</c:v>
                </c:pt>
                <c:pt idx="2">
                  <c:v>-5.5555555555555691E-2</c:v>
                </c:pt>
                <c:pt idx="3">
                  <c:v>0.14000000000000012</c:v>
                </c:pt>
                <c:pt idx="4">
                  <c:v>8.1632653061224358E-2</c:v>
                </c:pt>
                <c:pt idx="5">
                  <c:v>0.125</c:v>
                </c:pt>
                <c:pt idx="6">
                  <c:v>0</c:v>
                </c:pt>
                <c:pt idx="7">
                  <c:v>0</c:v>
                </c:pt>
                <c:pt idx="8">
                  <c:v>5.8823529411764719E-2</c:v>
                </c:pt>
                <c:pt idx="9">
                  <c:v>0</c:v>
                </c:pt>
                <c:pt idx="10">
                  <c:v>0</c:v>
                </c:pt>
                <c:pt idx="11">
                  <c:v>0</c:v>
                </c:pt>
                <c:pt idx="12">
                  <c:v>-0.15999999999999992</c:v>
                </c:pt>
              </c:numCache>
            </c:numRef>
          </c:val>
          <c:smooth val="0"/>
          <c:extLst>
            <c:ext xmlns:c16="http://schemas.microsoft.com/office/drawing/2014/chart" uri="{C3380CC4-5D6E-409C-BE32-E72D297353CC}">
              <c16:uniqueId val="{00000004-5F5D-4368-834B-C7B2A166A0C5}"/>
            </c:ext>
          </c:extLst>
        </c:ser>
        <c:ser>
          <c:idx val="5"/>
          <c:order val="5"/>
          <c:tx>
            <c:strRef>
              <c:f>UtvecklingDiffProcent!$J$10:$J$11</c:f>
              <c:strCache>
                <c:ptCount val="1"/>
                <c:pt idx="0">
                  <c:v>KD</c:v>
                </c:pt>
              </c:strCache>
            </c:strRef>
          </c:tx>
          <c:spPr>
            <a:ln w="28575" cap="rnd">
              <a:solidFill>
                <a:schemeClr val="accent4">
                  <a:lumMod val="60000"/>
                  <a:lumOff val="40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UtvecklingDiffProcent!$J$12:$J$25</c:f>
              <c:numCache>
                <c:formatCode>0%</c:formatCode>
                <c:ptCount val="13"/>
                <c:pt idx="0">
                  <c:v>0.10256410256410264</c:v>
                </c:pt>
                <c:pt idx="1">
                  <c:v>7.8947368421052655E-2</c:v>
                </c:pt>
                <c:pt idx="2">
                  <c:v>9.375E-2</c:v>
                </c:pt>
                <c:pt idx="3">
                  <c:v>0.1515151515151516</c:v>
                </c:pt>
                <c:pt idx="4">
                  <c:v>6.6666666666666652E-2</c:v>
                </c:pt>
                <c:pt idx="5">
                  <c:v>-1.5873015873015817E-2</c:v>
                </c:pt>
                <c:pt idx="6">
                  <c:v>-3.125E-2</c:v>
                </c:pt>
                <c:pt idx="7">
                  <c:v>2.2222222222222143E-2</c:v>
                </c:pt>
                <c:pt idx="8">
                  <c:v>5.7692307692307709E-2</c:v>
                </c:pt>
                <c:pt idx="9">
                  <c:v>0.10810810810810789</c:v>
                </c:pt>
                <c:pt idx="10">
                  <c:v>7.1428571428571397E-2</c:v>
                </c:pt>
                <c:pt idx="11">
                  <c:v>0.14705882352941169</c:v>
                </c:pt>
                <c:pt idx="12">
                  <c:v>-4.4444444444444509E-2</c:v>
                </c:pt>
              </c:numCache>
            </c:numRef>
          </c:val>
          <c:smooth val="0"/>
          <c:extLst>
            <c:ext xmlns:c16="http://schemas.microsoft.com/office/drawing/2014/chart" uri="{C3380CC4-5D6E-409C-BE32-E72D297353CC}">
              <c16:uniqueId val="{00000005-5F5D-4368-834B-C7B2A166A0C5}"/>
            </c:ext>
          </c:extLst>
        </c:ser>
        <c:ser>
          <c:idx val="6"/>
          <c:order val="6"/>
          <c:tx>
            <c:strRef>
              <c:f>UtvecklingDiffProcent!$K$10:$K$11</c:f>
              <c:strCache>
                <c:ptCount val="1"/>
                <c:pt idx="0">
                  <c:v>M</c:v>
                </c:pt>
              </c:strCache>
            </c:strRef>
          </c:tx>
          <c:spPr>
            <a:ln w="28575" cap="rnd">
              <a:solidFill>
                <a:schemeClr val="accent1">
                  <a:lumMod val="60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UtvecklingDiffProcent!$K$12:$K$25</c:f>
              <c:numCache>
                <c:formatCode>0%</c:formatCode>
                <c:ptCount val="13"/>
                <c:pt idx="0">
                  <c:v>-6.1135371179039222E-2</c:v>
                </c:pt>
                <c:pt idx="1">
                  <c:v>-1.9083969465648831E-2</c:v>
                </c:pt>
                <c:pt idx="2">
                  <c:v>1.1673151750972721E-2</c:v>
                </c:pt>
                <c:pt idx="3">
                  <c:v>-1.6216216216216273E-2</c:v>
                </c:pt>
                <c:pt idx="4">
                  <c:v>-0.108108108108108</c:v>
                </c:pt>
                <c:pt idx="5">
                  <c:v>-0.15384615384615374</c:v>
                </c:pt>
                <c:pt idx="6">
                  <c:v>-8.9552238805970186E-2</c:v>
                </c:pt>
                <c:pt idx="7">
                  <c:v>-4.4642857142855874E-3</c:v>
                </c:pt>
                <c:pt idx="8">
                  <c:v>-6.1032863849765251E-2</c:v>
                </c:pt>
                <c:pt idx="9">
                  <c:v>-7.3298429319371805E-2</c:v>
                </c:pt>
                <c:pt idx="10">
                  <c:v>-4.0404040404040442E-2</c:v>
                </c:pt>
                <c:pt idx="11">
                  <c:v>-8.7431693989071135E-2</c:v>
                </c:pt>
                <c:pt idx="12">
                  <c:v>-6.3583815028901869E-2</c:v>
                </c:pt>
              </c:numCache>
            </c:numRef>
          </c:val>
          <c:smooth val="0"/>
          <c:extLst>
            <c:ext xmlns:c16="http://schemas.microsoft.com/office/drawing/2014/chart" uri="{C3380CC4-5D6E-409C-BE32-E72D297353CC}">
              <c16:uniqueId val="{00000006-5F5D-4368-834B-C7B2A166A0C5}"/>
            </c:ext>
          </c:extLst>
        </c:ser>
        <c:ser>
          <c:idx val="7"/>
          <c:order val="7"/>
          <c:tx>
            <c:strRef>
              <c:f>UtvecklingDiffProcent!$L$10:$L$11</c:f>
              <c:strCache>
                <c:ptCount val="1"/>
                <c:pt idx="0">
                  <c:v>SD</c:v>
                </c:pt>
              </c:strCache>
            </c:strRef>
          </c:tx>
          <c:spPr>
            <a:ln w="28575" cap="rnd">
              <a:solidFill>
                <a:srgbClr val="DBD600"/>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UtvecklingDiffProcent!$L$12:$L$25</c:f>
              <c:numCache>
                <c:formatCode>0%</c:formatCode>
                <c:ptCount val="13"/>
                <c:pt idx="0">
                  <c:v>-0.41558441558441561</c:v>
                </c:pt>
                <c:pt idx="1">
                  <c:v>-0.3716216216216216</c:v>
                </c:pt>
                <c:pt idx="2">
                  <c:v>-0.30857142857142861</c:v>
                </c:pt>
                <c:pt idx="3">
                  <c:v>-0.34078212290502785</c:v>
                </c:pt>
                <c:pt idx="4">
                  <c:v>-0.32446808510638303</c:v>
                </c:pt>
                <c:pt idx="5">
                  <c:v>-0.32758620689655171</c:v>
                </c:pt>
                <c:pt idx="6">
                  <c:v>-0.35087719298245623</c:v>
                </c:pt>
                <c:pt idx="7">
                  <c:v>-0.42857142857142849</c:v>
                </c:pt>
                <c:pt idx="8">
                  <c:v>-0.34705882352941175</c:v>
                </c:pt>
                <c:pt idx="9">
                  <c:v>-0.3222222222222223</c:v>
                </c:pt>
                <c:pt idx="10">
                  <c:v>-0.33333333333333337</c:v>
                </c:pt>
                <c:pt idx="11">
                  <c:v>-0.35000000000000009</c:v>
                </c:pt>
                <c:pt idx="12">
                  <c:v>-0.34426229508196726</c:v>
                </c:pt>
              </c:numCache>
            </c:numRef>
          </c:val>
          <c:smooth val="0"/>
          <c:extLst>
            <c:ext xmlns:c16="http://schemas.microsoft.com/office/drawing/2014/chart" uri="{C3380CC4-5D6E-409C-BE32-E72D297353CC}">
              <c16:uniqueId val="{00000007-5F5D-4368-834B-C7B2A166A0C5}"/>
            </c:ext>
          </c:extLst>
        </c:ser>
        <c:dLbls>
          <c:showLegendKey val="0"/>
          <c:showVal val="0"/>
          <c:showCatName val="0"/>
          <c:showSerName val="0"/>
          <c:showPercent val="0"/>
          <c:showBubbleSize val="0"/>
        </c:dLbls>
        <c:smooth val="0"/>
        <c:axId val="1670399231"/>
        <c:axId val="1670394431"/>
      </c:lineChart>
      <c:catAx>
        <c:axId val="1670399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70394431"/>
        <c:crosses val="autoZero"/>
        <c:auto val="1"/>
        <c:lblAlgn val="ctr"/>
        <c:lblOffset val="100"/>
        <c:noMultiLvlLbl val="0"/>
      </c:catAx>
      <c:valAx>
        <c:axId val="16703944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703992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[RösterMänKvinnorSverige.xlsx]UtvecklingDiffProcent!PivotTable2</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Relativ differens</a:t>
            </a:r>
            <a:r>
              <a:rPr lang="sv-SE" baseline="0"/>
              <a:t> mellan kvinnors och mäns röster per parti</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tx2">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3">
                <a:lumMod val="75000"/>
              </a:schemeClr>
            </a:solidFill>
            <a:round/>
          </a:ln>
          <a:effectLst/>
        </c:spPr>
        <c:marker>
          <c:symbol val="none"/>
        </c:marker>
      </c:pivotFmt>
      <c:pivotFmt>
        <c:idx val="17"/>
        <c:spPr>
          <a:solidFill>
            <a:schemeClr val="accent1"/>
          </a:solidFill>
          <a:ln w="28575" cap="rnd">
            <a:solidFill>
              <a:schemeClr val="accent3">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tx2">
                <a:lumMod val="25000"/>
                <a:lumOff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rgbClr val="DBD600"/>
            </a:solidFill>
            <a:round/>
          </a:ln>
          <a:effectLst/>
        </c:spPr>
        <c:marker>
          <c:symbol val="none"/>
        </c:marker>
      </c:pivotFmt>
      <c:pivotFmt>
        <c:idx val="2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3">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tx2">
                <a:lumMod val="25000"/>
                <a:lumOff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4"/>
        <c:spPr>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5"/>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6"/>
        <c:spPr>
          <a:ln w="28575" cap="rnd">
            <a:solidFill>
              <a:schemeClr val="accent3">
                <a:lumMod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7"/>
        <c:spPr>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8"/>
        <c:spPr>
          <a:ln w="28575" cap="rnd">
            <a:solidFill>
              <a:schemeClr val="tx2">
                <a:lumMod val="25000"/>
                <a:lumOff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9"/>
        <c:spPr>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1"/>
        <c:spPr>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8203489746962272E-2"/>
          <c:y val="9.5205939338130527E-2"/>
          <c:w val="0.86985009091762222"/>
          <c:h val="0.8454520171508656"/>
        </c:manualLayout>
      </c:layout>
      <c:lineChart>
        <c:grouping val="standard"/>
        <c:varyColors val="0"/>
        <c:ser>
          <c:idx val="0"/>
          <c:order val="0"/>
          <c:tx>
            <c:strRef>
              <c:f>UtvecklingDiffProcent!$E$10:$E$11</c:f>
              <c:strCache>
                <c:ptCount val="1"/>
                <c:pt idx="0">
                  <c:v>V</c:v>
                </c:pt>
              </c:strCache>
            </c:strRef>
          </c:tx>
          <c:spPr>
            <a:ln w="28575" cap="rnd">
              <a:solidFill>
                <a:srgbClr val="C00000"/>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UtvecklingDiffProcent!$E$12:$E$25</c:f>
              <c:numCache>
                <c:formatCode>0%</c:formatCode>
                <c:ptCount val="13"/>
                <c:pt idx="0">
                  <c:v>6.578947368421062E-2</c:v>
                </c:pt>
                <c:pt idx="1">
                  <c:v>-1.6666666666666607E-2</c:v>
                </c:pt>
                <c:pt idx="2">
                  <c:v>6.0606060606060552E-2</c:v>
                </c:pt>
                <c:pt idx="3">
                  <c:v>6.25E-2</c:v>
                </c:pt>
                <c:pt idx="4">
                  <c:v>0.13513513513513509</c:v>
                </c:pt>
                <c:pt idx="5">
                  <c:v>0.17073170731707332</c:v>
                </c:pt>
                <c:pt idx="6">
                  <c:v>4.8780487804878092E-2</c:v>
                </c:pt>
                <c:pt idx="7">
                  <c:v>0.24719101123595499</c:v>
                </c:pt>
                <c:pt idx="8">
                  <c:v>8.9743589743589869E-2</c:v>
                </c:pt>
                <c:pt idx="9">
                  <c:v>0.16438356164383561</c:v>
                </c:pt>
                <c:pt idx="10">
                  <c:v>0.24390243902439024</c:v>
                </c:pt>
                <c:pt idx="11">
                  <c:v>0.14084507042253525</c:v>
                </c:pt>
                <c:pt idx="12">
                  <c:v>0.17441860465116288</c:v>
                </c:pt>
              </c:numCache>
            </c:numRef>
          </c:val>
          <c:smooth val="0"/>
          <c:extLst>
            <c:ext xmlns:c16="http://schemas.microsoft.com/office/drawing/2014/chart" uri="{C3380CC4-5D6E-409C-BE32-E72D297353CC}">
              <c16:uniqueId val="{00000000-DF2E-48BF-B368-E005E443F1B2}"/>
            </c:ext>
          </c:extLst>
        </c:ser>
        <c:ser>
          <c:idx val="1"/>
          <c:order val="1"/>
          <c:tx>
            <c:strRef>
              <c:f>UtvecklingDiffProcent!$F$10:$F$11</c:f>
              <c:strCache>
                <c:ptCount val="1"/>
                <c:pt idx="0">
                  <c:v>S</c:v>
                </c:pt>
              </c:strCache>
            </c:strRef>
          </c:tx>
          <c:spPr>
            <a:ln w="28575" cap="rnd">
              <a:solidFill>
                <a:srgbClr val="FF0000"/>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UtvecklingDiffProcent!$F$12:$F$25</c:f>
              <c:numCache>
                <c:formatCode>0%</c:formatCode>
                <c:ptCount val="13"/>
                <c:pt idx="0">
                  <c:v>3.0726256983240274E-2</c:v>
                </c:pt>
                <c:pt idx="1">
                  <c:v>7.1672354948805417E-2</c:v>
                </c:pt>
                <c:pt idx="2">
                  <c:v>7.1174377224199281E-2</c:v>
                </c:pt>
                <c:pt idx="3">
                  <c:v>3.9735099337748325E-2</c:v>
                </c:pt>
                <c:pt idx="4">
                  <c:v>0.11469534050179231</c:v>
                </c:pt>
                <c:pt idx="5">
                  <c:v>0.16176470588235303</c:v>
                </c:pt>
                <c:pt idx="6">
                  <c:v>0.15133531157270008</c:v>
                </c:pt>
                <c:pt idx="7">
                  <c:v>0.15248226950354615</c:v>
                </c:pt>
                <c:pt idx="8">
                  <c:v>0.14714714714714727</c:v>
                </c:pt>
                <c:pt idx="9">
                  <c:v>0.13471502590673556</c:v>
                </c:pt>
                <c:pt idx="10">
                  <c:v>0.13714285714285701</c:v>
                </c:pt>
                <c:pt idx="11">
                  <c:v>0.15193370165745845</c:v>
                </c:pt>
                <c:pt idx="12">
                  <c:v>0.15339233038348099</c:v>
                </c:pt>
              </c:numCache>
            </c:numRef>
          </c:val>
          <c:smooth val="0"/>
          <c:extLst>
            <c:ext xmlns:c16="http://schemas.microsoft.com/office/drawing/2014/chart" uri="{C3380CC4-5D6E-409C-BE32-E72D297353CC}">
              <c16:uniqueId val="{00000001-DF2E-48BF-B368-E005E443F1B2}"/>
            </c:ext>
          </c:extLst>
        </c:ser>
        <c:ser>
          <c:idx val="2"/>
          <c:order val="2"/>
          <c:tx>
            <c:strRef>
              <c:f>UtvecklingDiffProcent!$G$10:$G$11</c:f>
              <c:strCache>
                <c:ptCount val="1"/>
                <c:pt idx="0">
                  <c:v>MP</c:v>
                </c:pt>
              </c:strCache>
            </c:strRef>
          </c:tx>
          <c:spPr>
            <a:ln w="28575" cap="rnd">
              <a:solidFill>
                <a:schemeClr val="accent3">
                  <a:lumMod val="75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UtvecklingDiffProcent!$G$12:$G$25</c:f>
              <c:numCache>
                <c:formatCode>0%</c:formatCode>
                <c:ptCount val="13"/>
                <c:pt idx="0">
                  <c:v>0.22891566265060215</c:v>
                </c:pt>
                <c:pt idx="1">
                  <c:v>0.31343283582089554</c:v>
                </c:pt>
                <c:pt idx="2">
                  <c:v>0.1875</c:v>
                </c:pt>
                <c:pt idx="3">
                  <c:v>0.37777777777777777</c:v>
                </c:pt>
                <c:pt idx="4">
                  <c:v>0.35714285714285721</c:v>
                </c:pt>
                <c:pt idx="5">
                  <c:v>0.21052631578947367</c:v>
                </c:pt>
                <c:pt idx="6">
                  <c:v>0.43902439024390261</c:v>
                </c:pt>
                <c:pt idx="7">
                  <c:v>0.23684210526315796</c:v>
                </c:pt>
                <c:pt idx="8">
                  <c:v>0.12121212121212133</c:v>
                </c:pt>
                <c:pt idx="9">
                  <c:v>0.17073170731707332</c:v>
                </c:pt>
                <c:pt idx="10">
                  <c:v>0.26923076923076916</c:v>
                </c:pt>
                <c:pt idx="11">
                  <c:v>0.21538461538461551</c:v>
                </c:pt>
                <c:pt idx="12">
                  <c:v>0.31818181818181812</c:v>
                </c:pt>
              </c:numCache>
            </c:numRef>
          </c:val>
          <c:smooth val="0"/>
          <c:extLst>
            <c:ext xmlns:c16="http://schemas.microsoft.com/office/drawing/2014/chart" uri="{C3380CC4-5D6E-409C-BE32-E72D297353CC}">
              <c16:uniqueId val="{00000002-DF2E-48BF-B368-E005E443F1B2}"/>
            </c:ext>
          </c:extLst>
        </c:ser>
        <c:ser>
          <c:idx val="3"/>
          <c:order val="3"/>
          <c:tx>
            <c:strRef>
              <c:f>UtvecklingDiffProcent!$H$10:$H$11</c:f>
              <c:strCache>
                <c:ptCount val="1"/>
                <c:pt idx="0">
                  <c:v>C</c:v>
                </c:pt>
              </c:strCache>
            </c:strRef>
          </c:tx>
          <c:spPr>
            <a:ln w="28575" cap="rnd">
              <a:solidFill>
                <a:schemeClr val="accent3">
                  <a:lumMod val="40000"/>
                  <a:lumOff val="60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UtvecklingDiffProcent!$H$12:$H$25</c:f>
              <c:numCache>
                <c:formatCode>0%</c:formatCode>
                <c:ptCount val="13"/>
                <c:pt idx="0">
                  <c:v>-0.16326530612244916</c:v>
                </c:pt>
                <c:pt idx="1">
                  <c:v>0.13846153846153841</c:v>
                </c:pt>
                <c:pt idx="2">
                  <c:v>0.18181818181818188</c:v>
                </c:pt>
                <c:pt idx="3">
                  <c:v>0.14529914529914545</c:v>
                </c:pt>
                <c:pt idx="4">
                  <c:v>0.20454545454545436</c:v>
                </c:pt>
                <c:pt idx="5">
                  <c:v>0.21917808219178081</c:v>
                </c:pt>
                <c:pt idx="6">
                  <c:v>0.1166666666666667</c:v>
                </c:pt>
                <c:pt idx="7">
                  <c:v>0.10526315789473695</c:v>
                </c:pt>
                <c:pt idx="8">
                  <c:v>0.17910447761194037</c:v>
                </c:pt>
                <c:pt idx="9">
                  <c:v>0.14285714285714279</c:v>
                </c:pt>
                <c:pt idx="10">
                  <c:v>4.4444444444444509E-2</c:v>
                </c:pt>
                <c:pt idx="11">
                  <c:v>9.0909090909090828E-2</c:v>
                </c:pt>
                <c:pt idx="12">
                  <c:v>6.5573770491803351E-2</c:v>
                </c:pt>
              </c:numCache>
            </c:numRef>
          </c:val>
          <c:smooth val="0"/>
          <c:extLst>
            <c:ext xmlns:c16="http://schemas.microsoft.com/office/drawing/2014/chart" uri="{C3380CC4-5D6E-409C-BE32-E72D297353CC}">
              <c16:uniqueId val="{00000003-DF2E-48BF-B368-E005E443F1B2}"/>
            </c:ext>
          </c:extLst>
        </c:ser>
        <c:ser>
          <c:idx val="4"/>
          <c:order val="4"/>
          <c:tx>
            <c:strRef>
              <c:f>UtvecklingDiffProcent!$I$10:$I$11</c:f>
              <c:strCache>
                <c:ptCount val="1"/>
                <c:pt idx="0">
                  <c:v>L</c:v>
                </c:pt>
              </c:strCache>
            </c:strRef>
          </c:tx>
          <c:spPr>
            <a:ln w="28575" cap="rnd">
              <a:solidFill>
                <a:schemeClr val="tx2">
                  <a:lumMod val="25000"/>
                  <a:lumOff val="75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UtvecklingDiffProcent!$I$12:$I$25</c:f>
              <c:numCache>
                <c:formatCode>0%</c:formatCode>
                <c:ptCount val="13"/>
                <c:pt idx="0">
                  <c:v>0.11764705882352944</c:v>
                </c:pt>
                <c:pt idx="1">
                  <c:v>-4.3478260869565077E-2</c:v>
                </c:pt>
                <c:pt idx="2">
                  <c:v>-5.5555555555555691E-2</c:v>
                </c:pt>
                <c:pt idx="3">
                  <c:v>0.14000000000000012</c:v>
                </c:pt>
                <c:pt idx="4">
                  <c:v>8.1632653061224358E-2</c:v>
                </c:pt>
                <c:pt idx="5">
                  <c:v>0.125</c:v>
                </c:pt>
                <c:pt idx="6">
                  <c:v>0</c:v>
                </c:pt>
                <c:pt idx="7">
                  <c:v>0</c:v>
                </c:pt>
                <c:pt idx="8">
                  <c:v>5.8823529411764719E-2</c:v>
                </c:pt>
                <c:pt idx="9">
                  <c:v>0</c:v>
                </c:pt>
                <c:pt idx="10">
                  <c:v>0</c:v>
                </c:pt>
                <c:pt idx="11">
                  <c:v>0</c:v>
                </c:pt>
                <c:pt idx="12">
                  <c:v>-0.15999999999999992</c:v>
                </c:pt>
              </c:numCache>
            </c:numRef>
          </c:val>
          <c:smooth val="0"/>
          <c:extLst>
            <c:ext xmlns:c16="http://schemas.microsoft.com/office/drawing/2014/chart" uri="{C3380CC4-5D6E-409C-BE32-E72D297353CC}">
              <c16:uniqueId val="{00000004-DF2E-48BF-B368-E005E443F1B2}"/>
            </c:ext>
          </c:extLst>
        </c:ser>
        <c:ser>
          <c:idx val="5"/>
          <c:order val="5"/>
          <c:tx>
            <c:strRef>
              <c:f>UtvecklingDiffProcent!$J$10:$J$11</c:f>
              <c:strCache>
                <c:ptCount val="1"/>
                <c:pt idx="0">
                  <c:v>KD</c:v>
                </c:pt>
              </c:strCache>
            </c:strRef>
          </c:tx>
          <c:spPr>
            <a:ln w="28575" cap="rnd">
              <a:solidFill>
                <a:schemeClr val="accent4">
                  <a:lumMod val="60000"/>
                  <a:lumOff val="40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UtvecklingDiffProcent!$J$12:$J$25</c:f>
              <c:numCache>
                <c:formatCode>0%</c:formatCode>
                <c:ptCount val="13"/>
                <c:pt idx="0">
                  <c:v>0.10256410256410264</c:v>
                </c:pt>
                <c:pt idx="1">
                  <c:v>7.8947368421052655E-2</c:v>
                </c:pt>
                <c:pt idx="2">
                  <c:v>9.375E-2</c:v>
                </c:pt>
                <c:pt idx="3">
                  <c:v>0.1515151515151516</c:v>
                </c:pt>
                <c:pt idx="4">
                  <c:v>6.6666666666666652E-2</c:v>
                </c:pt>
                <c:pt idx="5">
                  <c:v>-1.5873015873015817E-2</c:v>
                </c:pt>
                <c:pt idx="6">
                  <c:v>-3.125E-2</c:v>
                </c:pt>
                <c:pt idx="7">
                  <c:v>2.2222222222222143E-2</c:v>
                </c:pt>
                <c:pt idx="8">
                  <c:v>5.7692307692307709E-2</c:v>
                </c:pt>
                <c:pt idx="9">
                  <c:v>0.10810810810810789</c:v>
                </c:pt>
                <c:pt idx="10">
                  <c:v>7.1428571428571397E-2</c:v>
                </c:pt>
                <c:pt idx="11">
                  <c:v>0.14705882352941169</c:v>
                </c:pt>
                <c:pt idx="12">
                  <c:v>-4.4444444444444509E-2</c:v>
                </c:pt>
              </c:numCache>
            </c:numRef>
          </c:val>
          <c:smooth val="0"/>
          <c:extLst>
            <c:ext xmlns:c16="http://schemas.microsoft.com/office/drawing/2014/chart" uri="{C3380CC4-5D6E-409C-BE32-E72D297353CC}">
              <c16:uniqueId val="{00000005-DF2E-48BF-B368-E005E443F1B2}"/>
            </c:ext>
          </c:extLst>
        </c:ser>
        <c:ser>
          <c:idx val="6"/>
          <c:order val="6"/>
          <c:tx>
            <c:strRef>
              <c:f>UtvecklingDiffProcent!$K$10:$K$11</c:f>
              <c:strCache>
                <c:ptCount val="1"/>
                <c:pt idx="0">
                  <c:v>M</c:v>
                </c:pt>
              </c:strCache>
            </c:strRef>
          </c:tx>
          <c:spPr>
            <a:ln w="28575" cap="rnd">
              <a:solidFill>
                <a:schemeClr val="accent1">
                  <a:lumMod val="60000"/>
                </a:schemeClr>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UtvecklingDiffProcent!$K$12:$K$25</c:f>
              <c:numCache>
                <c:formatCode>0%</c:formatCode>
                <c:ptCount val="13"/>
                <c:pt idx="0">
                  <c:v>-6.1135371179039222E-2</c:v>
                </c:pt>
                <c:pt idx="1">
                  <c:v>-1.9083969465648831E-2</c:v>
                </c:pt>
                <c:pt idx="2">
                  <c:v>1.1673151750972721E-2</c:v>
                </c:pt>
                <c:pt idx="3">
                  <c:v>-1.6216216216216273E-2</c:v>
                </c:pt>
                <c:pt idx="4">
                  <c:v>-0.108108108108108</c:v>
                </c:pt>
                <c:pt idx="5">
                  <c:v>-0.15384615384615374</c:v>
                </c:pt>
                <c:pt idx="6">
                  <c:v>-8.9552238805970186E-2</c:v>
                </c:pt>
                <c:pt idx="7">
                  <c:v>-4.4642857142855874E-3</c:v>
                </c:pt>
                <c:pt idx="8">
                  <c:v>-6.1032863849765251E-2</c:v>
                </c:pt>
                <c:pt idx="9">
                  <c:v>-7.3298429319371805E-2</c:v>
                </c:pt>
                <c:pt idx="10">
                  <c:v>-4.0404040404040442E-2</c:v>
                </c:pt>
                <c:pt idx="11">
                  <c:v>-8.7431693989071135E-2</c:v>
                </c:pt>
                <c:pt idx="12">
                  <c:v>-6.3583815028901869E-2</c:v>
                </c:pt>
              </c:numCache>
            </c:numRef>
          </c:val>
          <c:smooth val="0"/>
          <c:extLst>
            <c:ext xmlns:c16="http://schemas.microsoft.com/office/drawing/2014/chart" uri="{C3380CC4-5D6E-409C-BE32-E72D297353CC}">
              <c16:uniqueId val="{00000006-DF2E-48BF-B368-E005E443F1B2}"/>
            </c:ext>
          </c:extLst>
        </c:ser>
        <c:ser>
          <c:idx val="7"/>
          <c:order val="7"/>
          <c:tx>
            <c:strRef>
              <c:f>UtvecklingDiffProcent!$L$10:$L$11</c:f>
              <c:strCache>
                <c:ptCount val="1"/>
                <c:pt idx="0">
                  <c:v>SD</c:v>
                </c:pt>
              </c:strCache>
            </c:strRef>
          </c:tx>
          <c:spPr>
            <a:ln w="28575" cap="rnd">
              <a:solidFill>
                <a:srgbClr val="DBD600"/>
              </a:solidFill>
              <a:round/>
            </a:ln>
            <a:effectLst/>
          </c:spPr>
          <c:marker>
            <c:symbol val="none"/>
          </c:marker>
          <c:cat>
            <c:strRef>
              <c:f>UtvecklingDiffProcent!$D$12:$D$25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UtvecklingDiffProcent!$L$12:$L$25</c:f>
              <c:numCache>
                <c:formatCode>0%</c:formatCode>
                <c:ptCount val="13"/>
                <c:pt idx="0">
                  <c:v>-0.41558441558441561</c:v>
                </c:pt>
                <c:pt idx="1">
                  <c:v>-0.3716216216216216</c:v>
                </c:pt>
                <c:pt idx="2">
                  <c:v>-0.30857142857142861</c:v>
                </c:pt>
                <c:pt idx="3">
                  <c:v>-0.34078212290502785</c:v>
                </c:pt>
                <c:pt idx="4">
                  <c:v>-0.32446808510638303</c:v>
                </c:pt>
                <c:pt idx="5">
                  <c:v>-0.32758620689655171</c:v>
                </c:pt>
                <c:pt idx="6">
                  <c:v>-0.35087719298245623</c:v>
                </c:pt>
                <c:pt idx="7">
                  <c:v>-0.42857142857142849</c:v>
                </c:pt>
                <c:pt idx="8">
                  <c:v>-0.34705882352941175</c:v>
                </c:pt>
                <c:pt idx="9">
                  <c:v>-0.3222222222222223</c:v>
                </c:pt>
                <c:pt idx="10">
                  <c:v>-0.33333333333333337</c:v>
                </c:pt>
                <c:pt idx="11">
                  <c:v>-0.35000000000000009</c:v>
                </c:pt>
                <c:pt idx="12">
                  <c:v>-0.34426229508196726</c:v>
                </c:pt>
              </c:numCache>
            </c:numRef>
          </c:val>
          <c:smooth val="0"/>
          <c:extLst>
            <c:ext xmlns:c16="http://schemas.microsoft.com/office/drawing/2014/chart" uri="{C3380CC4-5D6E-409C-BE32-E72D297353CC}">
              <c16:uniqueId val="{00000007-DF2E-48BF-B368-E005E443F1B2}"/>
            </c:ext>
          </c:extLst>
        </c:ser>
        <c:dLbls>
          <c:showLegendKey val="0"/>
          <c:showVal val="0"/>
          <c:showCatName val="0"/>
          <c:showSerName val="0"/>
          <c:showPercent val="0"/>
          <c:showBubbleSize val="0"/>
        </c:dLbls>
        <c:smooth val="0"/>
        <c:axId val="1670399231"/>
        <c:axId val="1670394431"/>
      </c:lineChart>
      <c:catAx>
        <c:axId val="1670399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70394431"/>
        <c:crosses val="autoZero"/>
        <c:auto val="1"/>
        <c:lblAlgn val="ctr"/>
        <c:lblOffset val="100"/>
        <c:noMultiLvlLbl val="0"/>
      </c:catAx>
      <c:valAx>
        <c:axId val="16703944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703992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[RösterMänKvinnorSverige.xlsx]PartiSympatiMänKvinnorSenaste!PivotTable2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Partisympatier</a:t>
            </a:r>
            <a:r>
              <a:rPr lang="sv-SE" baseline="0"/>
              <a:t> för män och kvinnor 2026-05</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3">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tx2">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4">
                <a:lumMod val="60000"/>
                <a:lumOff val="4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3"/>
            </a:solidFill>
            <a:round/>
          </a:ln>
          <a:effectLst/>
        </c:spPr>
        <c:marker>
          <c:symbol val="none"/>
        </c:marker>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lumMod val="40000"/>
              <a:lumOff val="60000"/>
            </a:schemeClr>
          </a:solidFill>
          <a:ln>
            <a:noFill/>
          </a:ln>
          <a:effectLst/>
        </c:spPr>
      </c:pivotFmt>
    </c:pivotFmts>
    <c:plotArea>
      <c:layout/>
      <c:barChart>
        <c:barDir val="col"/>
        <c:grouping val="clustered"/>
        <c:varyColors val="0"/>
        <c:ser>
          <c:idx val="0"/>
          <c:order val="0"/>
          <c:tx>
            <c:strRef>
              <c:f>PartiSympatiMänKvinnorSenaste!$E$10:$E$11</c:f>
              <c:strCache>
                <c:ptCount val="1"/>
                <c:pt idx="0">
                  <c:v>män</c:v>
                </c:pt>
              </c:strCache>
            </c:strRef>
          </c:tx>
          <c:spPr>
            <a:solidFill>
              <a:schemeClr val="accent1">
                <a:lumMod val="40000"/>
                <a:lumOff val="60000"/>
              </a:schemeClr>
            </a:solidFill>
            <a:ln>
              <a:noFill/>
            </a:ln>
            <a:effectLst/>
          </c:spPr>
          <c:invertIfNegative val="0"/>
          <c:cat>
            <c:strRef>
              <c:f>PartiSympatiMänKvinnorSenaste!$D$12:$D$20</c:f>
              <c:strCache>
                <c:ptCount val="8"/>
                <c:pt idx="0">
                  <c:v>V</c:v>
                </c:pt>
                <c:pt idx="1">
                  <c:v>S</c:v>
                </c:pt>
                <c:pt idx="2">
                  <c:v>MP</c:v>
                </c:pt>
                <c:pt idx="3">
                  <c:v>C</c:v>
                </c:pt>
                <c:pt idx="4">
                  <c:v>L</c:v>
                </c:pt>
                <c:pt idx="5">
                  <c:v>KD</c:v>
                </c:pt>
                <c:pt idx="6">
                  <c:v>M</c:v>
                </c:pt>
                <c:pt idx="7">
                  <c:v>SD</c:v>
                </c:pt>
              </c:strCache>
            </c:strRef>
          </c:cat>
          <c:val>
            <c:numRef>
              <c:f>PartiSympatiMänKvinnorSenaste!$E$12:$E$20</c:f>
              <c:numCache>
                <c:formatCode>General</c:formatCode>
                <c:ptCount val="8"/>
                <c:pt idx="0">
                  <c:v>7.1</c:v>
                </c:pt>
                <c:pt idx="1">
                  <c:v>28.6</c:v>
                </c:pt>
                <c:pt idx="2">
                  <c:v>4.5</c:v>
                </c:pt>
                <c:pt idx="3">
                  <c:v>5.7</c:v>
                </c:pt>
                <c:pt idx="4">
                  <c:v>3</c:v>
                </c:pt>
                <c:pt idx="5">
                  <c:v>4.7</c:v>
                </c:pt>
                <c:pt idx="6">
                  <c:v>18.5</c:v>
                </c:pt>
                <c:pt idx="7">
                  <c:v>24.7</c:v>
                </c:pt>
              </c:numCache>
            </c:numRef>
          </c:val>
          <c:extLst>
            <c:ext xmlns:c16="http://schemas.microsoft.com/office/drawing/2014/chart" uri="{C3380CC4-5D6E-409C-BE32-E72D297353CC}">
              <c16:uniqueId val="{00000008-73F8-462A-BE69-1B309B847F2F}"/>
            </c:ext>
          </c:extLst>
        </c:ser>
        <c:ser>
          <c:idx val="1"/>
          <c:order val="1"/>
          <c:tx>
            <c:strRef>
              <c:f>PartiSympatiMänKvinnorSenaste!$F$10:$F$11</c:f>
              <c:strCache>
                <c:ptCount val="1"/>
                <c:pt idx="0">
                  <c:v>kvinnor</c:v>
                </c:pt>
              </c:strCache>
            </c:strRef>
          </c:tx>
          <c:spPr>
            <a:solidFill>
              <a:schemeClr val="accent2">
                <a:lumMod val="60000"/>
                <a:lumOff val="40000"/>
              </a:schemeClr>
            </a:solidFill>
            <a:ln>
              <a:noFill/>
            </a:ln>
            <a:effectLst/>
          </c:spPr>
          <c:invertIfNegative val="0"/>
          <c:cat>
            <c:strRef>
              <c:f>PartiSympatiMänKvinnorSenaste!$D$12:$D$20</c:f>
              <c:strCache>
                <c:ptCount val="8"/>
                <c:pt idx="0">
                  <c:v>V</c:v>
                </c:pt>
                <c:pt idx="1">
                  <c:v>S</c:v>
                </c:pt>
                <c:pt idx="2">
                  <c:v>MP</c:v>
                </c:pt>
                <c:pt idx="3">
                  <c:v>C</c:v>
                </c:pt>
                <c:pt idx="4">
                  <c:v>L</c:v>
                </c:pt>
                <c:pt idx="5">
                  <c:v>KD</c:v>
                </c:pt>
                <c:pt idx="6">
                  <c:v>M</c:v>
                </c:pt>
                <c:pt idx="7">
                  <c:v>SD</c:v>
                </c:pt>
              </c:strCache>
            </c:strRef>
          </c:cat>
          <c:val>
            <c:numRef>
              <c:f>PartiSympatiMänKvinnorSenaste!$F$12:$F$20</c:f>
              <c:numCache>
                <c:formatCode>General</c:formatCode>
                <c:ptCount val="8"/>
                <c:pt idx="0">
                  <c:v>10.1</c:v>
                </c:pt>
                <c:pt idx="1">
                  <c:v>39.1</c:v>
                </c:pt>
                <c:pt idx="2">
                  <c:v>8.6999999999999993</c:v>
                </c:pt>
                <c:pt idx="3">
                  <c:v>6.5</c:v>
                </c:pt>
                <c:pt idx="4">
                  <c:v>2.1</c:v>
                </c:pt>
                <c:pt idx="5">
                  <c:v>4.3</c:v>
                </c:pt>
                <c:pt idx="6">
                  <c:v>16.2</c:v>
                </c:pt>
                <c:pt idx="7">
                  <c:v>12</c:v>
                </c:pt>
              </c:numCache>
            </c:numRef>
          </c:val>
          <c:extLst>
            <c:ext xmlns:c16="http://schemas.microsoft.com/office/drawing/2014/chart" uri="{C3380CC4-5D6E-409C-BE32-E72D297353CC}">
              <c16:uniqueId val="{0000000A-73F8-462A-BE69-1B309B847F2F}"/>
            </c:ext>
          </c:extLst>
        </c:ser>
        <c:dLbls>
          <c:showLegendKey val="0"/>
          <c:showVal val="0"/>
          <c:showCatName val="0"/>
          <c:showSerName val="0"/>
          <c:showPercent val="0"/>
          <c:showBubbleSize val="0"/>
        </c:dLbls>
        <c:gapWidth val="150"/>
        <c:axId val="1670399231"/>
        <c:axId val="1670394431"/>
      </c:barChart>
      <c:catAx>
        <c:axId val="1670399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70394431"/>
        <c:crosses val="autoZero"/>
        <c:auto val="1"/>
        <c:lblAlgn val="ctr"/>
        <c:lblOffset val="100"/>
        <c:noMultiLvlLbl val="0"/>
      </c:catAx>
      <c:valAx>
        <c:axId val="1670394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7039923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[RösterMänKvinnorSverige.xlsx]AnalysBlock!PivotTable3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sz="2000"/>
              <a:t>Differens</a:t>
            </a:r>
            <a:r>
              <a:rPr lang="sv-SE" sz="2000" baseline="0"/>
              <a:t> mellan kvinnor och mäns röster</a:t>
            </a:r>
            <a:endParaRPr lang="sv-SE" sz="2000"/>
          </a:p>
        </c:rich>
      </c:tx>
      <c:layout>
        <c:manualLayout>
          <c:xMode val="edge"/>
          <c:yMode val="edge"/>
          <c:x val="0.32241465183136309"/>
          <c:y val="1.4842870104628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102114331913276E-2"/>
          <c:y val="0.17977611940298505"/>
          <c:w val="0.87683952899532747"/>
          <c:h val="0.79534825870646764"/>
        </c:manualLayout>
      </c:layout>
      <c:lineChart>
        <c:grouping val="standard"/>
        <c:varyColors val="0"/>
        <c:ser>
          <c:idx val="0"/>
          <c:order val="0"/>
          <c:tx>
            <c:strRef>
              <c:f>AnalysBlock!$E$10:$E$11</c:f>
              <c:strCache>
                <c:ptCount val="1"/>
                <c:pt idx="0">
                  <c:v>M + SD + Kd + L</c:v>
                </c:pt>
              </c:strCache>
            </c:strRef>
          </c:tx>
          <c:spPr>
            <a:ln w="28575" cap="rnd">
              <a:solidFill>
                <a:schemeClr val="accent1"/>
              </a:solidFill>
              <a:round/>
            </a:ln>
            <a:effectLst/>
          </c:spPr>
          <c:marker>
            <c:symbol val="none"/>
          </c:marker>
          <c:cat>
            <c:strRef>
              <c:f>AnalysBlock!$D$12:$D$25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AnalysBlock!$E$12:$E$25</c:f>
              <c:numCache>
                <c:formatCode>General</c:formatCode>
                <c:ptCount val="13"/>
                <c:pt idx="0">
                  <c:v>-7.2000000000000028</c:v>
                </c:pt>
                <c:pt idx="1">
                  <c:v>-12</c:v>
                </c:pt>
                <c:pt idx="2">
                  <c:v>-10.099999999999994</c:v>
                </c:pt>
                <c:pt idx="3">
                  <c:v>-10.400000000000006</c:v>
                </c:pt>
                <c:pt idx="4">
                  <c:v>-15.900000000000006</c:v>
                </c:pt>
                <c:pt idx="5">
                  <c:v>-16.299999999999997</c:v>
                </c:pt>
                <c:pt idx="6">
                  <c:v>-16</c:v>
                </c:pt>
                <c:pt idx="7">
                  <c:v>-16.099999999999994</c:v>
                </c:pt>
                <c:pt idx="8">
                  <c:v>-13.599999999999994</c:v>
                </c:pt>
                <c:pt idx="9">
                  <c:v>-13.70000000000001</c:v>
                </c:pt>
                <c:pt idx="10">
                  <c:v>-14.399999999999999</c:v>
                </c:pt>
                <c:pt idx="11">
                  <c:v>-14.700000000000003</c:v>
                </c:pt>
                <c:pt idx="12">
                  <c:v>-16.299999999999997</c:v>
                </c:pt>
              </c:numCache>
            </c:numRef>
          </c:val>
          <c:smooth val="0"/>
          <c:extLst>
            <c:ext xmlns:c16="http://schemas.microsoft.com/office/drawing/2014/chart" uri="{C3380CC4-5D6E-409C-BE32-E72D297353CC}">
              <c16:uniqueId val="{00000000-5100-4BF7-A358-4DCC5D960613}"/>
            </c:ext>
          </c:extLst>
        </c:ser>
        <c:ser>
          <c:idx val="1"/>
          <c:order val="1"/>
          <c:tx>
            <c:strRef>
              <c:f>AnalysBlock!$F$10:$F$11</c:f>
              <c:strCache>
                <c:ptCount val="1"/>
                <c:pt idx="0">
                  <c:v>S + V +Mp + C</c:v>
                </c:pt>
              </c:strCache>
            </c:strRef>
          </c:tx>
          <c:spPr>
            <a:ln w="28575" cap="rnd">
              <a:solidFill>
                <a:srgbClr val="C00000"/>
              </a:solidFill>
              <a:round/>
            </a:ln>
            <a:effectLst/>
          </c:spPr>
          <c:marker>
            <c:symbol val="none"/>
          </c:marker>
          <c:cat>
            <c:strRef>
              <c:f>AnalysBlock!$D$12:$D$25</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AnalysBlock!$F$12:$F$25</c:f>
              <c:numCache>
                <c:formatCode>General</c:formatCode>
                <c:ptCount val="13"/>
                <c:pt idx="0">
                  <c:v>5.3999999999999986</c:v>
                </c:pt>
                <c:pt idx="1">
                  <c:v>10.100000000000001</c:v>
                </c:pt>
                <c:pt idx="2">
                  <c:v>9.1000000000000014</c:v>
                </c:pt>
                <c:pt idx="3">
                  <c:v>9.7999999999999972</c:v>
                </c:pt>
                <c:pt idx="4">
                  <c:v>15.300000000000004</c:v>
                </c:pt>
                <c:pt idx="5">
                  <c:v>17.000000000000007</c:v>
                </c:pt>
                <c:pt idx="6">
                  <c:v>16.099999999999994</c:v>
                </c:pt>
                <c:pt idx="7">
                  <c:v>16.899999999999999</c:v>
                </c:pt>
                <c:pt idx="8">
                  <c:v>14.600000000000001</c:v>
                </c:pt>
                <c:pt idx="9">
                  <c:v>15.899999999999999</c:v>
                </c:pt>
                <c:pt idx="10">
                  <c:v>16.799999999999997</c:v>
                </c:pt>
                <c:pt idx="11">
                  <c:v>16.800000000000004</c:v>
                </c:pt>
                <c:pt idx="12">
                  <c:v>18.499999999999993</c:v>
                </c:pt>
              </c:numCache>
            </c:numRef>
          </c:val>
          <c:smooth val="0"/>
          <c:extLst>
            <c:ext xmlns:c16="http://schemas.microsoft.com/office/drawing/2014/chart" uri="{C3380CC4-5D6E-409C-BE32-E72D297353CC}">
              <c16:uniqueId val="{00000001-5100-4BF7-A358-4DCC5D960613}"/>
            </c:ext>
          </c:extLst>
        </c:ser>
        <c:dLbls>
          <c:showLegendKey val="0"/>
          <c:showVal val="0"/>
          <c:showCatName val="0"/>
          <c:showSerName val="0"/>
          <c:showPercent val="0"/>
          <c:showBubbleSize val="0"/>
        </c:dLbls>
        <c:smooth val="0"/>
        <c:axId val="1008841487"/>
        <c:axId val="1008829487"/>
      </c:lineChart>
      <c:catAx>
        <c:axId val="100884148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008829487"/>
        <c:crosses val="autoZero"/>
        <c:auto val="1"/>
        <c:lblAlgn val="ctr"/>
        <c:lblOffset val="100"/>
        <c:noMultiLvlLbl val="0"/>
      </c:catAx>
      <c:valAx>
        <c:axId val="1008829487"/>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sv-SE"/>
                  <a:t>Övervikt kvinnor </a:t>
                </a:r>
                <a:r>
                  <a:rPr lang="sv-SE" sz="1000" b="0" i="0" u="none" strike="noStrike" kern="1200" spc="0" baseline="0">
                    <a:solidFill>
                      <a:sysClr val="windowText" lastClr="000000">
                        <a:lumMod val="65000"/>
                        <a:lumOff val="35000"/>
                      </a:sysClr>
                    </a:solidFill>
                  </a:rPr>
                  <a:t>(procentenheter)</a:t>
                </a:r>
              </a:p>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sv-SE"/>
                  <a:t> </a:t>
                </a: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008841487"/>
        <c:crosses val="autoZero"/>
        <c:crossBetween val="between"/>
      </c:valAx>
      <c:spPr>
        <a:noFill/>
        <a:ln>
          <a:noFill/>
        </a:ln>
        <a:effectLst/>
      </c:spPr>
    </c:plotArea>
    <c:legend>
      <c:legendPos val="r"/>
      <c:layout>
        <c:manualLayout>
          <c:xMode val="edge"/>
          <c:yMode val="edge"/>
          <c:x val="0.27619841871045908"/>
          <c:y val="0.10023144748370497"/>
          <c:w val="0.45313373780616345"/>
          <c:h val="5.87536118624529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[RösterMänKvinnorSverige.xlsx]SamtligaPartierDiff!PivotTable1</c:name>
    <c:fmtId val="0"/>
  </c:pivotSource>
  <c:chart>
    <c:autoTitleDeleted val="0"/>
    <c:pivotFmts>
      <c:pivotFmt>
        <c:idx val="0"/>
        <c:spPr>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rgbClr val="92D05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tx2">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tx2">
                <a:lumMod val="25000"/>
                <a:lumOff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tx2">
                <a:lumMod val="75000"/>
                <a:lumOff val="2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7"/>
        <c:spPr>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SamtligaPartierDiff!$G$35:$G$36</c:f>
              <c:strCache>
                <c:ptCount val="1"/>
                <c:pt idx="0">
                  <c:v>V</c:v>
                </c:pt>
              </c:strCache>
            </c:strRef>
          </c:tx>
          <c:spPr>
            <a:ln w="28575" cap="rnd">
              <a:solidFill>
                <a:srgbClr val="C00000"/>
              </a:solidFill>
              <a:round/>
            </a:ln>
            <a:effectLst/>
          </c:spPr>
          <c:marker>
            <c:symbol val="none"/>
          </c:marker>
          <c:cat>
            <c:multiLvlStrRef>
              <c:f>SamtligaPartierDiff!$D$37:$F$50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SamtligaPartierDiff!$G$37:$G$50</c:f>
              <c:numCache>
                <c:formatCode>General</c:formatCode>
                <c:ptCount val="13"/>
                <c:pt idx="0">
                  <c:v>1</c:v>
                </c:pt>
                <c:pt idx="1">
                  <c:v>-0.19999999999999929</c:v>
                </c:pt>
                <c:pt idx="2">
                  <c:v>0.79999999999999982</c:v>
                </c:pt>
                <c:pt idx="3">
                  <c:v>0.79999999999999982</c:v>
                </c:pt>
                <c:pt idx="4">
                  <c:v>2</c:v>
                </c:pt>
                <c:pt idx="5">
                  <c:v>2.8</c:v>
                </c:pt>
                <c:pt idx="6">
                  <c:v>0.89999999999999947</c:v>
                </c:pt>
                <c:pt idx="7">
                  <c:v>4.3999999999999995</c:v>
                </c:pt>
                <c:pt idx="8">
                  <c:v>1.4000000000000004</c:v>
                </c:pt>
                <c:pt idx="9">
                  <c:v>2.5</c:v>
                </c:pt>
                <c:pt idx="10">
                  <c:v>3.8999999999999995</c:v>
                </c:pt>
                <c:pt idx="11">
                  <c:v>2</c:v>
                </c:pt>
                <c:pt idx="12">
                  <c:v>3</c:v>
                </c:pt>
              </c:numCache>
            </c:numRef>
          </c:val>
          <c:smooth val="0"/>
          <c:extLst>
            <c:ext xmlns:c16="http://schemas.microsoft.com/office/drawing/2014/chart" uri="{C3380CC4-5D6E-409C-BE32-E72D297353CC}">
              <c16:uniqueId val="{00000000-AA1A-4F37-AA0D-9C7C94D463EB}"/>
            </c:ext>
          </c:extLst>
        </c:ser>
        <c:ser>
          <c:idx val="1"/>
          <c:order val="1"/>
          <c:tx>
            <c:strRef>
              <c:f>SamtligaPartierDiff!$H$35:$H$36</c:f>
              <c:strCache>
                <c:ptCount val="1"/>
                <c:pt idx="0">
                  <c:v>S</c:v>
                </c:pt>
              </c:strCache>
            </c:strRef>
          </c:tx>
          <c:spPr>
            <a:ln w="28575" cap="rnd">
              <a:solidFill>
                <a:srgbClr val="FF0000"/>
              </a:solidFill>
              <a:round/>
            </a:ln>
            <a:effectLst/>
          </c:spPr>
          <c:marker>
            <c:symbol val="none"/>
          </c:marker>
          <c:cat>
            <c:multiLvlStrRef>
              <c:f>SamtligaPartierDiff!$D$37:$F$50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SamtligaPartierDiff!$H$37:$H$50</c:f>
              <c:numCache>
                <c:formatCode>General</c:formatCode>
                <c:ptCount val="13"/>
                <c:pt idx="0">
                  <c:v>2.2999999999999972</c:v>
                </c:pt>
                <c:pt idx="1">
                  <c:v>4.2999999999999972</c:v>
                </c:pt>
                <c:pt idx="2">
                  <c:v>4.1000000000000014</c:v>
                </c:pt>
                <c:pt idx="3">
                  <c:v>2.2999999999999972</c:v>
                </c:pt>
                <c:pt idx="4">
                  <c:v>6.6000000000000014</c:v>
                </c:pt>
                <c:pt idx="5">
                  <c:v>8.8000000000000007</c:v>
                </c:pt>
                <c:pt idx="6">
                  <c:v>10.199999999999996</c:v>
                </c:pt>
                <c:pt idx="7">
                  <c:v>8.6999999999999993</c:v>
                </c:pt>
                <c:pt idx="8">
                  <c:v>10.000000000000004</c:v>
                </c:pt>
                <c:pt idx="9">
                  <c:v>10.599999999999994</c:v>
                </c:pt>
                <c:pt idx="10">
                  <c:v>9.6999999999999957</c:v>
                </c:pt>
                <c:pt idx="11">
                  <c:v>11.000000000000004</c:v>
                </c:pt>
                <c:pt idx="12">
                  <c:v>10.5</c:v>
                </c:pt>
              </c:numCache>
            </c:numRef>
          </c:val>
          <c:smooth val="0"/>
          <c:extLst>
            <c:ext xmlns:c16="http://schemas.microsoft.com/office/drawing/2014/chart" uri="{C3380CC4-5D6E-409C-BE32-E72D297353CC}">
              <c16:uniqueId val="{00000001-AA1A-4F37-AA0D-9C7C94D463EB}"/>
            </c:ext>
          </c:extLst>
        </c:ser>
        <c:ser>
          <c:idx val="2"/>
          <c:order val="2"/>
          <c:tx>
            <c:strRef>
              <c:f>SamtligaPartierDiff!$I$35:$I$36</c:f>
              <c:strCache>
                <c:ptCount val="1"/>
                <c:pt idx="0">
                  <c:v>MP</c:v>
                </c:pt>
              </c:strCache>
            </c:strRef>
          </c:tx>
          <c:spPr>
            <a:ln w="28575" cap="rnd">
              <a:solidFill>
                <a:schemeClr val="accent3"/>
              </a:solidFill>
              <a:round/>
            </a:ln>
            <a:effectLst/>
          </c:spPr>
          <c:marker>
            <c:symbol val="none"/>
          </c:marker>
          <c:cat>
            <c:multiLvlStrRef>
              <c:f>SamtligaPartierDiff!$D$37:$F$50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SamtligaPartierDiff!$I$37:$I$50</c:f>
              <c:numCache>
                <c:formatCode>General</c:formatCode>
                <c:ptCount val="13"/>
                <c:pt idx="0">
                  <c:v>3.7999999999999989</c:v>
                </c:pt>
                <c:pt idx="1">
                  <c:v>4.2000000000000011</c:v>
                </c:pt>
                <c:pt idx="2">
                  <c:v>1.7000000000000002</c:v>
                </c:pt>
                <c:pt idx="3">
                  <c:v>3.4000000000000004</c:v>
                </c:pt>
                <c:pt idx="4">
                  <c:v>3.1</c:v>
                </c:pt>
                <c:pt idx="5">
                  <c:v>2.3000000000000007</c:v>
                </c:pt>
                <c:pt idx="6">
                  <c:v>3.6000000000000005</c:v>
                </c:pt>
                <c:pt idx="7">
                  <c:v>1.8000000000000003</c:v>
                </c:pt>
                <c:pt idx="8">
                  <c:v>0.80000000000000027</c:v>
                </c:pt>
                <c:pt idx="9">
                  <c:v>1.4</c:v>
                </c:pt>
                <c:pt idx="10">
                  <c:v>2.8</c:v>
                </c:pt>
                <c:pt idx="11">
                  <c:v>2.8000000000000007</c:v>
                </c:pt>
                <c:pt idx="12">
                  <c:v>4.1999999999999993</c:v>
                </c:pt>
              </c:numCache>
            </c:numRef>
          </c:val>
          <c:smooth val="0"/>
          <c:extLst>
            <c:ext xmlns:c16="http://schemas.microsoft.com/office/drawing/2014/chart" uri="{C3380CC4-5D6E-409C-BE32-E72D297353CC}">
              <c16:uniqueId val="{00000002-AA1A-4F37-AA0D-9C7C94D463EB}"/>
            </c:ext>
          </c:extLst>
        </c:ser>
        <c:ser>
          <c:idx val="3"/>
          <c:order val="3"/>
          <c:tx>
            <c:strRef>
              <c:f>SamtligaPartierDiff!$J$35:$J$36</c:f>
              <c:strCache>
                <c:ptCount val="1"/>
                <c:pt idx="0">
                  <c:v>C</c:v>
                </c:pt>
              </c:strCache>
            </c:strRef>
          </c:tx>
          <c:spPr>
            <a:ln w="28575" cap="rnd">
              <a:solidFill>
                <a:srgbClr val="92D050"/>
              </a:solidFill>
              <a:round/>
            </a:ln>
            <a:effectLst/>
          </c:spPr>
          <c:marker>
            <c:symbol val="none"/>
          </c:marker>
          <c:cat>
            <c:multiLvlStrRef>
              <c:f>SamtligaPartierDiff!$D$37:$F$50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SamtligaPartierDiff!$J$37:$J$50</c:f>
              <c:numCache>
                <c:formatCode>General</c:formatCode>
                <c:ptCount val="13"/>
                <c:pt idx="0">
                  <c:v>-1.7000000000000002</c:v>
                </c:pt>
                <c:pt idx="1">
                  <c:v>1.8000000000000007</c:v>
                </c:pt>
                <c:pt idx="2">
                  <c:v>2.5</c:v>
                </c:pt>
                <c:pt idx="3">
                  <c:v>3.3000000000000007</c:v>
                </c:pt>
                <c:pt idx="4">
                  <c:v>3.5999999999999996</c:v>
                </c:pt>
                <c:pt idx="5">
                  <c:v>3.1000000000000005</c:v>
                </c:pt>
                <c:pt idx="6">
                  <c:v>1.4000000000000004</c:v>
                </c:pt>
                <c:pt idx="7">
                  <c:v>2</c:v>
                </c:pt>
                <c:pt idx="8">
                  <c:v>2.4000000000000004</c:v>
                </c:pt>
                <c:pt idx="9">
                  <c:v>1.4</c:v>
                </c:pt>
                <c:pt idx="10">
                  <c:v>0.40000000000000036</c:v>
                </c:pt>
                <c:pt idx="11">
                  <c:v>1</c:v>
                </c:pt>
                <c:pt idx="12">
                  <c:v>0.79999999999999982</c:v>
                </c:pt>
              </c:numCache>
            </c:numRef>
          </c:val>
          <c:smooth val="0"/>
          <c:extLst>
            <c:ext xmlns:c16="http://schemas.microsoft.com/office/drawing/2014/chart" uri="{C3380CC4-5D6E-409C-BE32-E72D297353CC}">
              <c16:uniqueId val="{00000003-AA1A-4F37-AA0D-9C7C94D463EB}"/>
            </c:ext>
          </c:extLst>
        </c:ser>
        <c:ser>
          <c:idx val="4"/>
          <c:order val="4"/>
          <c:tx>
            <c:strRef>
              <c:f>SamtligaPartierDiff!$K$35:$K$36</c:f>
              <c:strCache>
                <c:ptCount val="1"/>
                <c:pt idx="0">
                  <c:v>L</c:v>
                </c:pt>
              </c:strCache>
            </c:strRef>
          </c:tx>
          <c:spPr>
            <a:ln w="28575" cap="rnd">
              <a:solidFill>
                <a:schemeClr val="tx2">
                  <a:lumMod val="10000"/>
                  <a:lumOff val="90000"/>
                </a:schemeClr>
              </a:solidFill>
              <a:round/>
            </a:ln>
            <a:effectLst/>
          </c:spPr>
          <c:marker>
            <c:symbol val="none"/>
          </c:marker>
          <c:cat>
            <c:multiLvlStrRef>
              <c:f>SamtligaPartierDiff!$D$37:$F$50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SamtligaPartierDiff!$K$37:$K$50</c:f>
              <c:numCache>
                <c:formatCode>General</c:formatCode>
                <c:ptCount val="13"/>
                <c:pt idx="0">
                  <c:v>1.2999999999999998</c:v>
                </c:pt>
                <c:pt idx="1">
                  <c:v>-0.29999999999999982</c:v>
                </c:pt>
                <c:pt idx="2">
                  <c:v>-0.5</c:v>
                </c:pt>
                <c:pt idx="3">
                  <c:v>1.4000000000000004</c:v>
                </c:pt>
                <c:pt idx="4">
                  <c:v>0.89999999999999947</c:v>
                </c:pt>
                <c:pt idx="5">
                  <c:v>0.70000000000000018</c:v>
                </c:pt>
                <c:pt idx="6">
                  <c:v>0</c:v>
                </c:pt>
                <c:pt idx="7">
                  <c:v>0</c:v>
                </c:pt>
                <c:pt idx="8">
                  <c:v>0.39999999999999991</c:v>
                </c:pt>
                <c:pt idx="9">
                  <c:v>0.10000000000000009</c:v>
                </c:pt>
                <c:pt idx="10">
                  <c:v>0</c:v>
                </c:pt>
                <c:pt idx="11">
                  <c:v>9.9999999999999645E-2</c:v>
                </c:pt>
                <c:pt idx="12">
                  <c:v>-0.89999999999999991</c:v>
                </c:pt>
              </c:numCache>
            </c:numRef>
          </c:val>
          <c:smooth val="0"/>
          <c:extLst>
            <c:ext xmlns:c16="http://schemas.microsoft.com/office/drawing/2014/chart" uri="{C3380CC4-5D6E-409C-BE32-E72D297353CC}">
              <c16:uniqueId val="{00000004-AA1A-4F37-AA0D-9C7C94D463EB}"/>
            </c:ext>
          </c:extLst>
        </c:ser>
        <c:ser>
          <c:idx val="5"/>
          <c:order val="5"/>
          <c:tx>
            <c:strRef>
              <c:f>SamtligaPartierDiff!$L$35:$L$36</c:f>
              <c:strCache>
                <c:ptCount val="1"/>
                <c:pt idx="0">
                  <c:v>KD</c:v>
                </c:pt>
              </c:strCache>
            </c:strRef>
          </c:tx>
          <c:spPr>
            <a:ln w="28575" cap="rnd">
              <a:solidFill>
                <a:schemeClr val="tx2">
                  <a:lumMod val="25000"/>
                  <a:lumOff val="75000"/>
                </a:schemeClr>
              </a:solidFill>
              <a:round/>
            </a:ln>
            <a:effectLst/>
          </c:spPr>
          <c:marker>
            <c:symbol val="none"/>
          </c:marker>
          <c:cat>
            <c:multiLvlStrRef>
              <c:f>SamtligaPartierDiff!$D$37:$F$50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SamtligaPartierDiff!$L$37:$L$50</c:f>
              <c:numCache>
                <c:formatCode>General</c:formatCode>
                <c:ptCount val="13"/>
                <c:pt idx="0">
                  <c:v>0.69999999999999973</c:v>
                </c:pt>
                <c:pt idx="1">
                  <c:v>0.59999999999999964</c:v>
                </c:pt>
                <c:pt idx="2">
                  <c:v>0.60000000000000009</c:v>
                </c:pt>
                <c:pt idx="3">
                  <c:v>1</c:v>
                </c:pt>
                <c:pt idx="4">
                  <c:v>0.40000000000000036</c:v>
                </c:pt>
                <c:pt idx="5">
                  <c:v>-0.40000000000000036</c:v>
                </c:pt>
                <c:pt idx="6">
                  <c:v>-0.39999999999999947</c:v>
                </c:pt>
                <c:pt idx="7">
                  <c:v>0.19999999999999929</c:v>
                </c:pt>
                <c:pt idx="8">
                  <c:v>0.70000000000000018</c:v>
                </c:pt>
                <c:pt idx="9">
                  <c:v>0.79999999999999982</c:v>
                </c:pt>
                <c:pt idx="10">
                  <c:v>0.39999999999999991</c:v>
                </c:pt>
                <c:pt idx="11">
                  <c:v>1</c:v>
                </c:pt>
                <c:pt idx="12">
                  <c:v>-0.40000000000000036</c:v>
                </c:pt>
              </c:numCache>
            </c:numRef>
          </c:val>
          <c:smooth val="0"/>
          <c:extLst>
            <c:ext xmlns:c16="http://schemas.microsoft.com/office/drawing/2014/chart" uri="{C3380CC4-5D6E-409C-BE32-E72D297353CC}">
              <c16:uniqueId val="{00000005-AA1A-4F37-AA0D-9C7C94D463EB}"/>
            </c:ext>
          </c:extLst>
        </c:ser>
        <c:ser>
          <c:idx val="6"/>
          <c:order val="6"/>
          <c:tx>
            <c:strRef>
              <c:f>SamtligaPartierDiff!$M$35:$M$36</c:f>
              <c:strCache>
                <c:ptCount val="1"/>
                <c:pt idx="0">
                  <c:v>M</c:v>
                </c:pt>
              </c:strCache>
            </c:strRef>
          </c:tx>
          <c:spPr>
            <a:ln w="28575" cap="rnd">
              <a:solidFill>
                <a:schemeClr val="tx2">
                  <a:lumMod val="75000"/>
                  <a:lumOff val="25000"/>
                </a:schemeClr>
              </a:solidFill>
              <a:round/>
            </a:ln>
            <a:effectLst/>
          </c:spPr>
          <c:marker>
            <c:symbol val="none"/>
          </c:marker>
          <c:cat>
            <c:multiLvlStrRef>
              <c:f>SamtligaPartierDiff!$D$37:$F$50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SamtligaPartierDiff!$M$37:$M$50</c:f>
              <c:numCache>
                <c:formatCode>General</c:formatCode>
                <c:ptCount val="13"/>
                <c:pt idx="0">
                  <c:v>-2.8000000000000007</c:v>
                </c:pt>
                <c:pt idx="1">
                  <c:v>-1.1000000000000014</c:v>
                </c:pt>
                <c:pt idx="2">
                  <c:v>0.69999999999999929</c:v>
                </c:pt>
                <c:pt idx="3">
                  <c:v>-0.60000000000000142</c:v>
                </c:pt>
                <c:pt idx="4">
                  <c:v>-4.8000000000000007</c:v>
                </c:pt>
                <c:pt idx="5">
                  <c:v>-5.0999999999999979</c:v>
                </c:pt>
                <c:pt idx="6">
                  <c:v>-3.5999999999999979</c:v>
                </c:pt>
                <c:pt idx="7">
                  <c:v>-0.19999999999999929</c:v>
                </c:pt>
                <c:pt idx="8">
                  <c:v>-2.6999999999999993</c:v>
                </c:pt>
                <c:pt idx="9">
                  <c:v>-2.9000000000000021</c:v>
                </c:pt>
                <c:pt idx="10">
                  <c:v>-1.6999999999999993</c:v>
                </c:pt>
                <c:pt idx="11">
                  <c:v>-3.1000000000000014</c:v>
                </c:pt>
                <c:pt idx="12">
                  <c:v>-2.3000000000000007</c:v>
                </c:pt>
              </c:numCache>
            </c:numRef>
          </c:val>
          <c:smooth val="0"/>
          <c:extLst>
            <c:ext xmlns:c16="http://schemas.microsoft.com/office/drawing/2014/chart" uri="{C3380CC4-5D6E-409C-BE32-E72D297353CC}">
              <c16:uniqueId val="{00000006-AA1A-4F37-AA0D-9C7C94D463EB}"/>
            </c:ext>
          </c:extLst>
        </c:ser>
        <c:ser>
          <c:idx val="7"/>
          <c:order val="7"/>
          <c:tx>
            <c:strRef>
              <c:f>SamtligaPartierDiff!$N$35:$N$36</c:f>
              <c:strCache>
                <c:ptCount val="1"/>
                <c:pt idx="0">
                  <c:v>SD</c:v>
                </c:pt>
              </c:strCache>
            </c:strRef>
          </c:tx>
          <c:spPr>
            <a:ln w="28575" cap="rnd">
              <a:solidFill>
                <a:srgbClr val="DBD600"/>
              </a:solidFill>
              <a:round/>
            </a:ln>
            <a:effectLst/>
          </c:spPr>
          <c:marker>
            <c:symbol val="none"/>
          </c:marker>
          <c:cat>
            <c:multiLvlStrRef>
              <c:f>SamtligaPartierDiff!$D$37:$F$50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SamtligaPartierDiff!$N$37:$N$50</c:f>
              <c:numCache>
                <c:formatCode>General</c:formatCode>
                <c:ptCount val="13"/>
                <c:pt idx="0">
                  <c:v>-6.4</c:v>
                </c:pt>
                <c:pt idx="1">
                  <c:v>-11.2</c:v>
                </c:pt>
                <c:pt idx="2">
                  <c:v>-10.9</c:v>
                </c:pt>
                <c:pt idx="3">
                  <c:v>-12.2</c:v>
                </c:pt>
                <c:pt idx="4">
                  <c:v>-12.400000000000002</c:v>
                </c:pt>
                <c:pt idx="5">
                  <c:v>-11.5</c:v>
                </c:pt>
                <c:pt idx="6">
                  <c:v>-12.000000000000002</c:v>
                </c:pt>
                <c:pt idx="7">
                  <c:v>-16.099999999999998</c:v>
                </c:pt>
                <c:pt idx="8">
                  <c:v>-12.000000000000002</c:v>
                </c:pt>
                <c:pt idx="9">
                  <c:v>-11.7</c:v>
                </c:pt>
                <c:pt idx="10">
                  <c:v>-13.100000000000001</c:v>
                </c:pt>
                <c:pt idx="11">
                  <c:v>-12.7</c:v>
                </c:pt>
                <c:pt idx="12">
                  <c:v>-12.7</c:v>
                </c:pt>
              </c:numCache>
            </c:numRef>
          </c:val>
          <c:smooth val="0"/>
          <c:extLst>
            <c:ext xmlns:c16="http://schemas.microsoft.com/office/drawing/2014/chart" uri="{C3380CC4-5D6E-409C-BE32-E72D297353CC}">
              <c16:uniqueId val="{00000007-AA1A-4F37-AA0D-9C7C94D463EB}"/>
            </c:ext>
          </c:extLst>
        </c:ser>
        <c:dLbls>
          <c:showLegendKey val="0"/>
          <c:showVal val="0"/>
          <c:showCatName val="0"/>
          <c:showSerName val="0"/>
          <c:showPercent val="0"/>
          <c:showBubbleSize val="0"/>
        </c:dLbls>
        <c:smooth val="0"/>
        <c:axId val="2060837552"/>
        <c:axId val="2060829872"/>
      </c:lineChart>
      <c:catAx>
        <c:axId val="206083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60829872"/>
        <c:crosses val="autoZero"/>
        <c:auto val="1"/>
        <c:lblAlgn val="ctr"/>
        <c:lblOffset val="100"/>
        <c:noMultiLvlLbl val="0"/>
      </c:catAx>
      <c:valAx>
        <c:axId val="2060829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60837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[RösterMänKvinnorSverige.xlsx]BlockDiff!PivotTable1</c:name>
    <c:fmtId val="2"/>
  </c:pivotSource>
  <c:chart>
    <c:autoTitleDeleted val="0"/>
    <c:pivotFmts>
      <c:pivotFmt>
        <c:idx val="0"/>
        <c:spPr>
          <a:solidFill>
            <a:schemeClr val="accent1"/>
          </a:solidFill>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rgbClr val="92D05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tx2">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tx2">
                <a:lumMod val="25000"/>
                <a:lumOff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tx2">
                <a:lumMod val="75000"/>
                <a:lumOff val="2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rgbClr val="C0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rgbClr val="92D05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tx2">
                <a:lumMod val="10000"/>
                <a:lumOff val="9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3"/>
        <c:spPr>
          <a:ln w="28575" cap="rnd">
            <a:solidFill>
              <a:schemeClr val="tx2">
                <a:lumMod val="25000"/>
                <a:lumOff val="7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tx2">
                <a:lumMod val="75000"/>
                <a:lumOff val="2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
        <c:idx val="15"/>
        <c:spPr>
          <a:ln w="28575" cap="rnd">
            <a:solidFill>
              <a:srgbClr val="DBD6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BlockDiff!$G$35:$G$36</c:f>
              <c:strCache>
                <c:ptCount val="1"/>
                <c:pt idx="0">
                  <c:v>V</c:v>
                </c:pt>
              </c:strCache>
            </c:strRef>
          </c:tx>
          <c:spPr>
            <a:ln w="28575" cap="rnd">
              <a:solidFill>
                <a:srgbClr val="C00000"/>
              </a:solidFill>
              <a:round/>
            </a:ln>
            <a:effectLst/>
          </c:spPr>
          <c:marker>
            <c:symbol val="none"/>
          </c:marker>
          <c:cat>
            <c:multiLvlStrRef>
              <c:f>BlockDiff!$D$37:$F$50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BlockDiff!$G$37:$G$50</c:f>
              <c:numCache>
                <c:formatCode>General</c:formatCode>
                <c:ptCount val="13"/>
                <c:pt idx="0">
                  <c:v>1</c:v>
                </c:pt>
                <c:pt idx="1">
                  <c:v>-0.19999999999999929</c:v>
                </c:pt>
                <c:pt idx="2">
                  <c:v>0.79999999999999982</c:v>
                </c:pt>
                <c:pt idx="3">
                  <c:v>0.79999999999999982</c:v>
                </c:pt>
                <c:pt idx="4">
                  <c:v>2</c:v>
                </c:pt>
                <c:pt idx="5">
                  <c:v>2.8</c:v>
                </c:pt>
                <c:pt idx="6">
                  <c:v>0.89999999999999947</c:v>
                </c:pt>
                <c:pt idx="7">
                  <c:v>4.3999999999999995</c:v>
                </c:pt>
                <c:pt idx="8">
                  <c:v>1.4000000000000004</c:v>
                </c:pt>
                <c:pt idx="9">
                  <c:v>2.5</c:v>
                </c:pt>
                <c:pt idx="10">
                  <c:v>3.8999999999999995</c:v>
                </c:pt>
                <c:pt idx="11">
                  <c:v>2</c:v>
                </c:pt>
                <c:pt idx="12">
                  <c:v>3</c:v>
                </c:pt>
              </c:numCache>
            </c:numRef>
          </c:val>
          <c:smooth val="0"/>
          <c:extLst>
            <c:ext xmlns:c16="http://schemas.microsoft.com/office/drawing/2014/chart" uri="{C3380CC4-5D6E-409C-BE32-E72D297353CC}">
              <c16:uniqueId val="{00000000-C160-44C8-9C9C-56ABAC332F33}"/>
            </c:ext>
          </c:extLst>
        </c:ser>
        <c:ser>
          <c:idx val="1"/>
          <c:order val="1"/>
          <c:tx>
            <c:strRef>
              <c:f>BlockDiff!$H$35:$H$36</c:f>
              <c:strCache>
                <c:ptCount val="1"/>
                <c:pt idx="0">
                  <c:v>S</c:v>
                </c:pt>
              </c:strCache>
            </c:strRef>
          </c:tx>
          <c:spPr>
            <a:ln w="28575" cap="rnd">
              <a:solidFill>
                <a:srgbClr val="FF0000"/>
              </a:solidFill>
              <a:round/>
            </a:ln>
            <a:effectLst/>
          </c:spPr>
          <c:marker>
            <c:symbol val="none"/>
          </c:marker>
          <c:cat>
            <c:multiLvlStrRef>
              <c:f>BlockDiff!$D$37:$F$50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BlockDiff!$H$37:$H$50</c:f>
              <c:numCache>
                <c:formatCode>General</c:formatCode>
                <c:ptCount val="13"/>
                <c:pt idx="0">
                  <c:v>2.2999999999999972</c:v>
                </c:pt>
                <c:pt idx="1">
                  <c:v>4.2999999999999972</c:v>
                </c:pt>
                <c:pt idx="2">
                  <c:v>4.1000000000000014</c:v>
                </c:pt>
                <c:pt idx="3">
                  <c:v>2.2999999999999972</c:v>
                </c:pt>
                <c:pt idx="4">
                  <c:v>6.6000000000000014</c:v>
                </c:pt>
                <c:pt idx="5">
                  <c:v>8.8000000000000007</c:v>
                </c:pt>
                <c:pt idx="6">
                  <c:v>10.199999999999996</c:v>
                </c:pt>
                <c:pt idx="7">
                  <c:v>8.6999999999999993</c:v>
                </c:pt>
                <c:pt idx="8">
                  <c:v>10.000000000000004</c:v>
                </c:pt>
                <c:pt idx="9">
                  <c:v>10.599999999999994</c:v>
                </c:pt>
                <c:pt idx="10">
                  <c:v>9.6999999999999957</c:v>
                </c:pt>
                <c:pt idx="11">
                  <c:v>11.000000000000004</c:v>
                </c:pt>
                <c:pt idx="12">
                  <c:v>10.5</c:v>
                </c:pt>
              </c:numCache>
            </c:numRef>
          </c:val>
          <c:smooth val="0"/>
          <c:extLst>
            <c:ext xmlns:c16="http://schemas.microsoft.com/office/drawing/2014/chart" uri="{C3380CC4-5D6E-409C-BE32-E72D297353CC}">
              <c16:uniqueId val="{00000001-C160-44C8-9C9C-56ABAC332F33}"/>
            </c:ext>
          </c:extLst>
        </c:ser>
        <c:ser>
          <c:idx val="2"/>
          <c:order val="2"/>
          <c:tx>
            <c:strRef>
              <c:f>BlockDiff!$I$35:$I$36</c:f>
              <c:strCache>
                <c:ptCount val="1"/>
                <c:pt idx="0">
                  <c:v>MP</c:v>
                </c:pt>
              </c:strCache>
            </c:strRef>
          </c:tx>
          <c:spPr>
            <a:ln w="28575" cap="rnd">
              <a:solidFill>
                <a:schemeClr val="accent3"/>
              </a:solidFill>
              <a:round/>
            </a:ln>
            <a:effectLst/>
          </c:spPr>
          <c:marker>
            <c:symbol val="none"/>
          </c:marker>
          <c:cat>
            <c:multiLvlStrRef>
              <c:f>BlockDiff!$D$37:$F$50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BlockDiff!$I$37:$I$50</c:f>
              <c:numCache>
                <c:formatCode>General</c:formatCode>
                <c:ptCount val="13"/>
                <c:pt idx="0">
                  <c:v>3.7999999999999989</c:v>
                </c:pt>
                <c:pt idx="1">
                  <c:v>4.2000000000000011</c:v>
                </c:pt>
                <c:pt idx="2">
                  <c:v>1.7000000000000002</c:v>
                </c:pt>
                <c:pt idx="3">
                  <c:v>3.4000000000000004</c:v>
                </c:pt>
                <c:pt idx="4">
                  <c:v>3.1</c:v>
                </c:pt>
                <c:pt idx="5">
                  <c:v>2.3000000000000007</c:v>
                </c:pt>
                <c:pt idx="6">
                  <c:v>3.6000000000000005</c:v>
                </c:pt>
                <c:pt idx="7">
                  <c:v>1.8000000000000003</c:v>
                </c:pt>
                <c:pt idx="8">
                  <c:v>0.80000000000000027</c:v>
                </c:pt>
                <c:pt idx="9">
                  <c:v>1.4</c:v>
                </c:pt>
                <c:pt idx="10">
                  <c:v>2.8</c:v>
                </c:pt>
                <c:pt idx="11">
                  <c:v>2.8000000000000007</c:v>
                </c:pt>
                <c:pt idx="12">
                  <c:v>4.1999999999999993</c:v>
                </c:pt>
              </c:numCache>
            </c:numRef>
          </c:val>
          <c:smooth val="0"/>
          <c:extLst>
            <c:ext xmlns:c16="http://schemas.microsoft.com/office/drawing/2014/chart" uri="{C3380CC4-5D6E-409C-BE32-E72D297353CC}">
              <c16:uniqueId val="{00000002-C160-44C8-9C9C-56ABAC332F33}"/>
            </c:ext>
          </c:extLst>
        </c:ser>
        <c:ser>
          <c:idx val="3"/>
          <c:order val="3"/>
          <c:tx>
            <c:strRef>
              <c:f>BlockDiff!$J$35:$J$36</c:f>
              <c:strCache>
                <c:ptCount val="1"/>
                <c:pt idx="0">
                  <c:v>C</c:v>
                </c:pt>
              </c:strCache>
            </c:strRef>
          </c:tx>
          <c:spPr>
            <a:ln w="28575" cap="rnd">
              <a:solidFill>
                <a:srgbClr val="92D050"/>
              </a:solidFill>
              <a:round/>
            </a:ln>
            <a:effectLst/>
          </c:spPr>
          <c:marker>
            <c:symbol val="none"/>
          </c:marker>
          <c:cat>
            <c:multiLvlStrRef>
              <c:f>BlockDiff!$D$37:$F$50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BlockDiff!$J$37:$J$50</c:f>
              <c:numCache>
                <c:formatCode>General</c:formatCode>
                <c:ptCount val="13"/>
                <c:pt idx="0">
                  <c:v>-1.7000000000000002</c:v>
                </c:pt>
                <c:pt idx="1">
                  <c:v>1.8000000000000007</c:v>
                </c:pt>
                <c:pt idx="2">
                  <c:v>2.5</c:v>
                </c:pt>
                <c:pt idx="3">
                  <c:v>3.3000000000000007</c:v>
                </c:pt>
                <c:pt idx="4">
                  <c:v>3.5999999999999996</c:v>
                </c:pt>
                <c:pt idx="5">
                  <c:v>3.1000000000000005</c:v>
                </c:pt>
                <c:pt idx="6">
                  <c:v>1.4000000000000004</c:v>
                </c:pt>
                <c:pt idx="7">
                  <c:v>2</c:v>
                </c:pt>
                <c:pt idx="8">
                  <c:v>2.4000000000000004</c:v>
                </c:pt>
                <c:pt idx="9">
                  <c:v>1.4</c:v>
                </c:pt>
                <c:pt idx="10">
                  <c:v>0.40000000000000036</c:v>
                </c:pt>
                <c:pt idx="11">
                  <c:v>1</c:v>
                </c:pt>
                <c:pt idx="12">
                  <c:v>0.79999999999999982</c:v>
                </c:pt>
              </c:numCache>
            </c:numRef>
          </c:val>
          <c:smooth val="0"/>
          <c:extLst>
            <c:ext xmlns:c16="http://schemas.microsoft.com/office/drawing/2014/chart" uri="{C3380CC4-5D6E-409C-BE32-E72D297353CC}">
              <c16:uniqueId val="{00000003-C160-44C8-9C9C-56ABAC332F33}"/>
            </c:ext>
          </c:extLst>
        </c:ser>
        <c:ser>
          <c:idx val="4"/>
          <c:order val="4"/>
          <c:tx>
            <c:strRef>
              <c:f>BlockDiff!$K$35:$K$36</c:f>
              <c:strCache>
                <c:ptCount val="1"/>
                <c:pt idx="0">
                  <c:v>L</c:v>
                </c:pt>
              </c:strCache>
            </c:strRef>
          </c:tx>
          <c:spPr>
            <a:ln w="28575" cap="rnd">
              <a:solidFill>
                <a:schemeClr val="tx2">
                  <a:lumMod val="10000"/>
                  <a:lumOff val="90000"/>
                </a:schemeClr>
              </a:solidFill>
              <a:round/>
            </a:ln>
            <a:effectLst/>
          </c:spPr>
          <c:marker>
            <c:symbol val="none"/>
          </c:marker>
          <c:cat>
            <c:multiLvlStrRef>
              <c:f>BlockDiff!$D$37:$F$50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BlockDiff!$K$37:$K$50</c:f>
              <c:numCache>
                <c:formatCode>General</c:formatCode>
                <c:ptCount val="13"/>
                <c:pt idx="0">
                  <c:v>1.2999999999999998</c:v>
                </c:pt>
                <c:pt idx="1">
                  <c:v>-0.29999999999999982</c:v>
                </c:pt>
                <c:pt idx="2">
                  <c:v>-0.5</c:v>
                </c:pt>
                <c:pt idx="3">
                  <c:v>1.4000000000000004</c:v>
                </c:pt>
                <c:pt idx="4">
                  <c:v>0.89999999999999947</c:v>
                </c:pt>
                <c:pt idx="5">
                  <c:v>0.70000000000000018</c:v>
                </c:pt>
                <c:pt idx="6">
                  <c:v>0</c:v>
                </c:pt>
                <c:pt idx="7">
                  <c:v>0</c:v>
                </c:pt>
                <c:pt idx="8">
                  <c:v>0.39999999999999991</c:v>
                </c:pt>
                <c:pt idx="9">
                  <c:v>0.10000000000000009</c:v>
                </c:pt>
                <c:pt idx="10">
                  <c:v>0</c:v>
                </c:pt>
                <c:pt idx="11">
                  <c:v>9.9999999999999645E-2</c:v>
                </c:pt>
                <c:pt idx="12">
                  <c:v>-0.89999999999999991</c:v>
                </c:pt>
              </c:numCache>
            </c:numRef>
          </c:val>
          <c:smooth val="0"/>
          <c:extLst>
            <c:ext xmlns:c16="http://schemas.microsoft.com/office/drawing/2014/chart" uri="{C3380CC4-5D6E-409C-BE32-E72D297353CC}">
              <c16:uniqueId val="{00000004-C160-44C8-9C9C-56ABAC332F33}"/>
            </c:ext>
          </c:extLst>
        </c:ser>
        <c:ser>
          <c:idx val="5"/>
          <c:order val="5"/>
          <c:tx>
            <c:strRef>
              <c:f>BlockDiff!$L$35:$L$36</c:f>
              <c:strCache>
                <c:ptCount val="1"/>
                <c:pt idx="0">
                  <c:v>KD</c:v>
                </c:pt>
              </c:strCache>
            </c:strRef>
          </c:tx>
          <c:spPr>
            <a:ln w="28575" cap="rnd">
              <a:solidFill>
                <a:schemeClr val="tx2">
                  <a:lumMod val="25000"/>
                  <a:lumOff val="75000"/>
                </a:schemeClr>
              </a:solidFill>
              <a:round/>
            </a:ln>
            <a:effectLst/>
          </c:spPr>
          <c:marker>
            <c:symbol val="none"/>
          </c:marker>
          <c:cat>
            <c:multiLvlStrRef>
              <c:f>BlockDiff!$D$37:$F$50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BlockDiff!$L$37:$L$50</c:f>
              <c:numCache>
                <c:formatCode>General</c:formatCode>
                <c:ptCount val="13"/>
                <c:pt idx="0">
                  <c:v>0.69999999999999973</c:v>
                </c:pt>
                <c:pt idx="1">
                  <c:v>0.59999999999999964</c:v>
                </c:pt>
                <c:pt idx="2">
                  <c:v>0.60000000000000009</c:v>
                </c:pt>
                <c:pt idx="3">
                  <c:v>1</c:v>
                </c:pt>
                <c:pt idx="4">
                  <c:v>0.40000000000000036</c:v>
                </c:pt>
                <c:pt idx="5">
                  <c:v>-0.40000000000000036</c:v>
                </c:pt>
                <c:pt idx="6">
                  <c:v>-0.39999999999999947</c:v>
                </c:pt>
                <c:pt idx="7">
                  <c:v>0.19999999999999929</c:v>
                </c:pt>
                <c:pt idx="8">
                  <c:v>0.70000000000000018</c:v>
                </c:pt>
                <c:pt idx="9">
                  <c:v>0.79999999999999982</c:v>
                </c:pt>
                <c:pt idx="10">
                  <c:v>0.39999999999999991</c:v>
                </c:pt>
                <c:pt idx="11">
                  <c:v>1</c:v>
                </c:pt>
                <c:pt idx="12">
                  <c:v>-0.40000000000000036</c:v>
                </c:pt>
              </c:numCache>
            </c:numRef>
          </c:val>
          <c:smooth val="0"/>
          <c:extLst>
            <c:ext xmlns:c16="http://schemas.microsoft.com/office/drawing/2014/chart" uri="{C3380CC4-5D6E-409C-BE32-E72D297353CC}">
              <c16:uniqueId val="{00000005-C160-44C8-9C9C-56ABAC332F33}"/>
            </c:ext>
          </c:extLst>
        </c:ser>
        <c:ser>
          <c:idx val="6"/>
          <c:order val="6"/>
          <c:tx>
            <c:strRef>
              <c:f>BlockDiff!$M$35:$M$36</c:f>
              <c:strCache>
                <c:ptCount val="1"/>
                <c:pt idx="0">
                  <c:v>M</c:v>
                </c:pt>
              </c:strCache>
            </c:strRef>
          </c:tx>
          <c:spPr>
            <a:ln w="28575" cap="rnd">
              <a:solidFill>
                <a:schemeClr val="tx2">
                  <a:lumMod val="75000"/>
                  <a:lumOff val="25000"/>
                </a:schemeClr>
              </a:solidFill>
              <a:round/>
            </a:ln>
            <a:effectLst/>
          </c:spPr>
          <c:marker>
            <c:symbol val="none"/>
          </c:marker>
          <c:cat>
            <c:multiLvlStrRef>
              <c:f>BlockDiff!$D$37:$F$50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BlockDiff!$M$37:$M$50</c:f>
              <c:numCache>
                <c:formatCode>General</c:formatCode>
                <c:ptCount val="13"/>
                <c:pt idx="0">
                  <c:v>-2.8000000000000007</c:v>
                </c:pt>
                <c:pt idx="1">
                  <c:v>-1.1000000000000014</c:v>
                </c:pt>
                <c:pt idx="2">
                  <c:v>0.69999999999999929</c:v>
                </c:pt>
                <c:pt idx="3">
                  <c:v>-0.60000000000000142</c:v>
                </c:pt>
                <c:pt idx="4">
                  <c:v>-4.8000000000000007</c:v>
                </c:pt>
                <c:pt idx="5">
                  <c:v>-5.0999999999999979</c:v>
                </c:pt>
                <c:pt idx="6">
                  <c:v>-3.5999999999999979</c:v>
                </c:pt>
                <c:pt idx="7">
                  <c:v>-0.19999999999999929</c:v>
                </c:pt>
                <c:pt idx="8">
                  <c:v>-2.6999999999999993</c:v>
                </c:pt>
                <c:pt idx="9">
                  <c:v>-2.9000000000000021</c:v>
                </c:pt>
                <c:pt idx="10">
                  <c:v>-1.6999999999999993</c:v>
                </c:pt>
                <c:pt idx="11">
                  <c:v>-3.1000000000000014</c:v>
                </c:pt>
                <c:pt idx="12">
                  <c:v>-2.3000000000000007</c:v>
                </c:pt>
              </c:numCache>
            </c:numRef>
          </c:val>
          <c:smooth val="0"/>
          <c:extLst>
            <c:ext xmlns:c16="http://schemas.microsoft.com/office/drawing/2014/chart" uri="{C3380CC4-5D6E-409C-BE32-E72D297353CC}">
              <c16:uniqueId val="{00000006-C160-44C8-9C9C-56ABAC332F33}"/>
            </c:ext>
          </c:extLst>
        </c:ser>
        <c:ser>
          <c:idx val="7"/>
          <c:order val="7"/>
          <c:tx>
            <c:strRef>
              <c:f>BlockDiff!$N$35:$N$36</c:f>
              <c:strCache>
                <c:ptCount val="1"/>
                <c:pt idx="0">
                  <c:v>SD</c:v>
                </c:pt>
              </c:strCache>
            </c:strRef>
          </c:tx>
          <c:spPr>
            <a:ln w="28575" cap="rnd">
              <a:solidFill>
                <a:srgbClr val="DBD600"/>
              </a:solidFill>
              <a:round/>
            </a:ln>
            <a:effectLst/>
          </c:spPr>
          <c:marker>
            <c:symbol val="none"/>
          </c:marker>
          <c:cat>
            <c:multiLvlStrRef>
              <c:f>BlockDiff!$D$37:$F$50</c:f>
              <c:multiLvlStrCache>
                <c:ptCount val="13"/>
                <c:lvl>
                  <c:pt idx="0">
                    <c:v>May</c:v>
                  </c:pt>
                  <c:pt idx="1">
                    <c:v>May</c:v>
                  </c:pt>
                  <c:pt idx="2">
                    <c:v>May</c:v>
                  </c:pt>
                  <c:pt idx="3">
                    <c:v>May</c:v>
                  </c:pt>
                  <c:pt idx="4">
                    <c:v>May</c:v>
                  </c:pt>
                  <c:pt idx="5">
                    <c:v>May</c:v>
                  </c:pt>
                  <c:pt idx="6">
                    <c:v>May</c:v>
                  </c:pt>
                  <c:pt idx="7">
                    <c:v>May</c:v>
                  </c:pt>
                  <c:pt idx="8">
                    <c:v>May</c:v>
                  </c:pt>
                  <c:pt idx="9">
                    <c:v>May</c:v>
                  </c:pt>
                  <c:pt idx="10">
                    <c:v>May</c:v>
                  </c:pt>
                  <c:pt idx="11">
                    <c:v>May</c:v>
                  </c:pt>
                  <c:pt idx="12">
                    <c:v>May</c:v>
                  </c:pt>
                </c:lvl>
                <c:lvl>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lvl>
              </c:multiLvlStrCache>
            </c:multiLvlStrRef>
          </c:cat>
          <c:val>
            <c:numRef>
              <c:f>BlockDiff!$N$37:$N$50</c:f>
              <c:numCache>
                <c:formatCode>General</c:formatCode>
                <c:ptCount val="13"/>
                <c:pt idx="0">
                  <c:v>-6.4</c:v>
                </c:pt>
                <c:pt idx="1">
                  <c:v>-11.2</c:v>
                </c:pt>
                <c:pt idx="2">
                  <c:v>-10.9</c:v>
                </c:pt>
                <c:pt idx="3">
                  <c:v>-12.2</c:v>
                </c:pt>
                <c:pt idx="4">
                  <c:v>-12.400000000000002</c:v>
                </c:pt>
                <c:pt idx="5">
                  <c:v>-11.5</c:v>
                </c:pt>
                <c:pt idx="6">
                  <c:v>-12.000000000000002</c:v>
                </c:pt>
                <c:pt idx="7">
                  <c:v>-16.099999999999998</c:v>
                </c:pt>
                <c:pt idx="8">
                  <c:v>-12.000000000000002</c:v>
                </c:pt>
                <c:pt idx="9">
                  <c:v>-11.7</c:v>
                </c:pt>
                <c:pt idx="10">
                  <c:v>-13.100000000000001</c:v>
                </c:pt>
                <c:pt idx="11">
                  <c:v>-12.7</c:v>
                </c:pt>
                <c:pt idx="12">
                  <c:v>-12.7</c:v>
                </c:pt>
              </c:numCache>
            </c:numRef>
          </c:val>
          <c:smooth val="0"/>
          <c:extLst>
            <c:ext xmlns:c16="http://schemas.microsoft.com/office/drawing/2014/chart" uri="{C3380CC4-5D6E-409C-BE32-E72D297353CC}">
              <c16:uniqueId val="{00000007-C160-44C8-9C9C-56ABAC332F33}"/>
            </c:ext>
          </c:extLst>
        </c:ser>
        <c:dLbls>
          <c:showLegendKey val="0"/>
          <c:showVal val="0"/>
          <c:showCatName val="0"/>
          <c:showSerName val="0"/>
          <c:showPercent val="0"/>
          <c:showBubbleSize val="0"/>
        </c:dLbls>
        <c:smooth val="0"/>
        <c:axId val="2060837552"/>
        <c:axId val="2060829872"/>
      </c:lineChart>
      <c:catAx>
        <c:axId val="206083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60829872"/>
        <c:crosses val="autoZero"/>
        <c:auto val="1"/>
        <c:lblAlgn val="ctr"/>
        <c:lblOffset val="100"/>
        <c:noMultiLvlLbl val="0"/>
      </c:catAx>
      <c:valAx>
        <c:axId val="2060829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60837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175260</xdr:rowOff>
    </xdr:from>
    <xdr:to>
      <xdr:col>2</xdr:col>
      <xdr:colOff>7620</xdr:colOff>
      <xdr:row>26</xdr:row>
      <xdr:rowOff>0</xdr:rowOff>
    </xdr:to>
    <mc:AlternateContent xmlns:mc="http://schemas.openxmlformats.org/markup-compatibility/2006">
      <mc:Choice xmlns:a14="http://schemas.microsoft.com/office/drawing/2010/main" Requires="a14">
        <xdr:graphicFrame macro="">
          <xdr:nvGraphicFramePr>
            <xdr:cNvPr id="2" name="parti 4">
              <a:extLst>
                <a:ext uri="{FF2B5EF4-FFF2-40B4-BE49-F238E27FC236}">
                  <a16:creationId xmlns:a16="http://schemas.microsoft.com/office/drawing/2014/main" id="{F2135C75-90CC-4700-9FBB-5AC179BAD7FA}"/>
                </a:ext>
              </a:extLst>
            </xdr:cNvPr>
            <xdr:cNvGraphicFramePr/>
          </xdr:nvGraphicFramePr>
          <xdr:xfrm>
            <a:off x="0" y="0"/>
            <a:ext cx="0" cy="0"/>
          </xdr:xfrm>
          <a:graphic>
            <a:graphicData uri="http://schemas.microsoft.com/office/drawing/2010/slicer">
              <sle:slicer xmlns:sle="http://schemas.microsoft.com/office/drawing/2010/slicer" name="parti 4"/>
            </a:graphicData>
          </a:graphic>
        </xdr:graphicFrame>
      </mc:Choice>
      <mc:Fallback>
        <xdr:sp macro="" textlink="">
          <xdr:nvSpPr>
            <xdr:cNvPr id="0" name=""/>
            <xdr:cNvSpPr>
              <a:spLocks noTextEdit="1"/>
            </xdr:cNvSpPr>
          </xdr:nvSpPr>
          <xdr:spPr>
            <a:xfrm>
              <a:off x="152400" y="1638300"/>
              <a:ext cx="1828800" cy="3116580"/>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10</xdr:col>
      <xdr:colOff>388620</xdr:colOff>
      <xdr:row>8</xdr:row>
      <xdr:rowOff>99060</xdr:rowOff>
    </xdr:from>
    <xdr:to>
      <xdr:col>25</xdr:col>
      <xdr:colOff>449580</xdr:colOff>
      <xdr:row>36</xdr:row>
      <xdr:rowOff>22860</xdr:rowOff>
    </xdr:to>
    <xdr:graphicFrame macro="">
      <xdr:nvGraphicFramePr>
        <xdr:cNvPr id="3" name="Chart 2">
          <a:extLst>
            <a:ext uri="{FF2B5EF4-FFF2-40B4-BE49-F238E27FC236}">
              <a16:creationId xmlns:a16="http://schemas.microsoft.com/office/drawing/2014/main" id="{758B998F-3AAD-4F60-B7C2-913C9ADF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121920</xdr:colOff>
      <xdr:row>27</xdr:row>
      <xdr:rowOff>15240</xdr:rowOff>
    </xdr:from>
    <xdr:to>
      <xdr:col>1</xdr:col>
      <xdr:colOff>1798320</xdr:colOff>
      <xdr:row>41</xdr:row>
      <xdr:rowOff>36195</xdr:rowOff>
    </xdr:to>
    <mc:AlternateContent xmlns:mc="http://schemas.openxmlformats.org/markup-compatibility/2006">
      <mc:Choice xmlns:a14="http://schemas.microsoft.com/office/drawing/2010/main" Requires="a14">
        <xdr:graphicFrame macro="">
          <xdr:nvGraphicFramePr>
            <xdr:cNvPr id="4" name="Months (ÅrMånad) 4">
              <a:extLst>
                <a:ext uri="{FF2B5EF4-FFF2-40B4-BE49-F238E27FC236}">
                  <a16:creationId xmlns:a16="http://schemas.microsoft.com/office/drawing/2014/main" id="{AE8EBBB6-E09E-43D4-AD3D-FD55798B995F}"/>
                </a:ext>
              </a:extLst>
            </xdr:cNvPr>
            <xdr:cNvGraphicFramePr/>
          </xdr:nvGraphicFramePr>
          <xdr:xfrm>
            <a:off x="0" y="0"/>
            <a:ext cx="0" cy="0"/>
          </xdr:xfrm>
          <a:graphic>
            <a:graphicData uri="http://schemas.microsoft.com/office/drawing/2010/slicer">
              <sle:slicer xmlns:sle="http://schemas.microsoft.com/office/drawing/2010/slicer" name="Months (ÅrMånad) 4"/>
            </a:graphicData>
          </a:graphic>
        </xdr:graphicFrame>
      </mc:Choice>
      <mc:Fallback>
        <xdr:sp macro="" textlink="">
          <xdr:nvSpPr>
            <xdr:cNvPr id="0" name=""/>
            <xdr:cNvSpPr>
              <a:spLocks noTextEdit="1"/>
            </xdr:cNvSpPr>
          </xdr:nvSpPr>
          <xdr:spPr>
            <a:xfrm>
              <a:off x="121920" y="4953000"/>
              <a:ext cx="1828800" cy="2581275"/>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175260</xdr:rowOff>
    </xdr:from>
    <xdr:to>
      <xdr:col>2</xdr:col>
      <xdr:colOff>7620</xdr:colOff>
      <xdr:row>26</xdr:row>
      <xdr:rowOff>0</xdr:rowOff>
    </xdr:to>
    <mc:AlternateContent xmlns:mc="http://schemas.openxmlformats.org/markup-compatibility/2006">
      <mc:Choice xmlns:a14="http://schemas.microsoft.com/office/drawing/2010/main" Requires="a14">
        <xdr:graphicFrame macro="">
          <xdr:nvGraphicFramePr>
            <xdr:cNvPr id="2" name="parti 1">
              <a:extLst>
                <a:ext uri="{FF2B5EF4-FFF2-40B4-BE49-F238E27FC236}">
                  <a16:creationId xmlns:a16="http://schemas.microsoft.com/office/drawing/2014/main" id="{2E861444-4422-369A-E96A-44726C0C6FA9}"/>
                </a:ext>
              </a:extLst>
            </xdr:cNvPr>
            <xdr:cNvGraphicFramePr/>
          </xdr:nvGraphicFramePr>
          <xdr:xfrm>
            <a:off x="0" y="0"/>
            <a:ext cx="0" cy="0"/>
          </xdr:xfrm>
          <a:graphic>
            <a:graphicData uri="http://schemas.microsoft.com/office/drawing/2010/slicer">
              <sle:slicer xmlns:sle="http://schemas.microsoft.com/office/drawing/2010/slicer" name="parti 1"/>
            </a:graphicData>
          </a:graphic>
        </xdr:graphicFrame>
      </mc:Choice>
      <mc:Fallback>
        <xdr:sp macro="" textlink="">
          <xdr:nvSpPr>
            <xdr:cNvPr id="0" name=""/>
            <xdr:cNvSpPr>
              <a:spLocks noTextEdit="1"/>
            </xdr:cNvSpPr>
          </xdr:nvSpPr>
          <xdr:spPr>
            <a:xfrm>
              <a:off x="152400" y="1646708"/>
              <a:ext cx="1831165" cy="3135499"/>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13</xdr:col>
      <xdr:colOff>0</xdr:colOff>
      <xdr:row>9</xdr:row>
      <xdr:rowOff>0</xdr:rowOff>
    </xdr:from>
    <xdr:to>
      <xdr:col>27</xdr:col>
      <xdr:colOff>487680</xdr:colOff>
      <xdr:row>36</xdr:row>
      <xdr:rowOff>106680</xdr:rowOff>
    </xdr:to>
    <xdr:graphicFrame macro="">
      <xdr:nvGraphicFramePr>
        <xdr:cNvPr id="3" name="Chart 2">
          <a:extLst>
            <a:ext uri="{FF2B5EF4-FFF2-40B4-BE49-F238E27FC236}">
              <a16:creationId xmlns:a16="http://schemas.microsoft.com/office/drawing/2014/main" id="{44FB971B-4E9A-7DB0-88E6-4403AB6C0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121920</xdr:colOff>
      <xdr:row>27</xdr:row>
      <xdr:rowOff>15240</xdr:rowOff>
    </xdr:from>
    <xdr:to>
      <xdr:col>1</xdr:col>
      <xdr:colOff>1798320</xdr:colOff>
      <xdr:row>41</xdr:row>
      <xdr:rowOff>36195</xdr:rowOff>
    </xdr:to>
    <mc:AlternateContent xmlns:mc="http://schemas.openxmlformats.org/markup-compatibility/2006">
      <mc:Choice xmlns:a14="http://schemas.microsoft.com/office/drawing/2010/main" Requires="a14">
        <xdr:graphicFrame macro="">
          <xdr:nvGraphicFramePr>
            <xdr:cNvPr id="4" name="Months (ÅrMånad) 1">
              <a:extLst>
                <a:ext uri="{FF2B5EF4-FFF2-40B4-BE49-F238E27FC236}">
                  <a16:creationId xmlns:a16="http://schemas.microsoft.com/office/drawing/2014/main" id="{74ACD07B-8CB2-AA16-9B1B-7FD97A2DEE2D}"/>
                </a:ext>
              </a:extLst>
            </xdr:cNvPr>
            <xdr:cNvGraphicFramePr/>
          </xdr:nvGraphicFramePr>
          <xdr:xfrm>
            <a:off x="0" y="0"/>
            <a:ext cx="0" cy="0"/>
          </xdr:xfrm>
          <a:graphic>
            <a:graphicData uri="http://schemas.microsoft.com/office/drawing/2010/slicer">
              <sle:slicer xmlns:sle="http://schemas.microsoft.com/office/drawing/2010/slicer" name="Months (ÅrMånad) 1"/>
            </a:graphicData>
          </a:graphic>
        </xdr:graphicFrame>
      </mc:Choice>
      <mc:Fallback>
        <xdr:sp macro="" textlink="">
          <xdr:nvSpPr>
            <xdr:cNvPr id="0" name=""/>
            <xdr:cNvSpPr>
              <a:spLocks noTextEdit="1"/>
            </xdr:cNvSpPr>
          </xdr:nvSpPr>
          <xdr:spPr>
            <a:xfrm>
              <a:off x="121920" y="4981378"/>
              <a:ext cx="1828800" cy="2595989"/>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13</xdr:col>
      <xdr:colOff>0</xdr:colOff>
      <xdr:row>38</xdr:row>
      <xdr:rowOff>0</xdr:rowOff>
    </xdr:from>
    <xdr:to>
      <xdr:col>27</xdr:col>
      <xdr:colOff>487680</xdr:colOff>
      <xdr:row>65</xdr:row>
      <xdr:rowOff>106680</xdr:rowOff>
    </xdr:to>
    <xdr:graphicFrame macro="">
      <xdr:nvGraphicFramePr>
        <xdr:cNvPr id="5" name="Chart 4">
          <a:extLst>
            <a:ext uri="{FF2B5EF4-FFF2-40B4-BE49-F238E27FC236}">
              <a16:creationId xmlns:a16="http://schemas.microsoft.com/office/drawing/2014/main" id="{800B06EC-8D32-461A-BCC0-A644724F79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228600</xdr:colOff>
      <xdr:row>27</xdr:row>
      <xdr:rowOff>129540</xdr:rowOff>
    </xdr:from>
    <xdr:to>
      <xdr:col>4</xdr:col>
      <xdr:colOff>434340</xdr:colOff>
      <xdr:row>57</xdr:row>
      <xdr:rowOff>99060</xdr:rowOff>
    </xdr:to>
    <mc:AlternateContent xmlns:mc="http://schemas.openxmlformats.org/markup-compatibility/2006">
      <mc:Choice xmlns:a14="http://schemas.microsoft.com/office/drawing/2010/main" Requires="a14">
        <xdr:graphicFrame macro="">
          <xdr:nvGraphicFramePr>
            <xdr:cNvPr id="7" name="Years (ÅrMånad) 1">
              <a:extLst>
                <a:ext uri="{FF2B5EF4-FFF2-40B4-BE49-F238E27FC236}">
                  <a16:creationId xmlns:a16="http://schemas.microsoft.com/office/drawing/2014/main" id="{90939778-491D-F668-D37A-9F1573DE471C}"/>
                </a:ext>
              </a:extLst>
            </xdr:cNvPr>
            <xdr:cNvGraphicFramePr/>
          </xdr:nvGraphicFramePr>
          <xdr:xfrm>
            <a:off x="0" y="0"/>
            <a:ext cx="0" cy="0"/>
          </xdr:xfrm>
          <a:graphic>
            <a:graphicData uri="http://schemas.microsoft.com/office/drawing/2010/slicer">
              <sle:slicer xmlns:sle="http://schemas.microsoft.com/office/drawing/2010/slicer" name="Years (ÅrMånad) 1"/>
            </a:graphicData>
          </a:graphic>
        </xdr:graphicFrame>
      </mc:Choice>
      <mc:Fallback>
        <xdr:sp macro="" textlink="">
          <xdr:nvSpPr>
            <xdr:cNvPr id="0" name=""/>
            <xdr:cNvSpPr>
              <a:spLocks noTextEdit="1"/>
            </xdr:cNvSpPr>
          </xdr:nvSpPr>
          <xdr:spPr>
            <a:xfrm>
              <a:off x="2356945" y="5095678"/>
              <a:ext cx="1829588" cy="5487451"/>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13</xdr:col>
      <xdr:colOff>440121</xdr:colOff>
      <xdr:row>40</xdr:row>
      <xdr:rowOff>112395</xdr:rowOff>
    </xdr:from>
    <xdr:to>
      <xdr:col>26</xdr:col>
      <xdr:colOff>361950</xdr:colOff>
      <xdr:row>51</xdr:row>
      <xdr:rowOff>178676</xdr:rowOff>
    </xdr:to>
    <xdr:sp macro="" textlink="">
      <xdr:nvSpPr>
        <xdr:cNvPr id="8" name="Rectangle: Rounded Corners 7">
          <a:extLst>
            <a:ext uri="{FF2B5EF4-FFF2-40B4-BE49-F238E27FC236}">
              <a16:creationId xmlns:a16="http://schemas.microsoft.com/office/drawing/2014/main" id="{165309E7-6BAB-4FF4-A755-B7E3BF99750D}"/>
            </a:ext>
          </a:extLst>
        </xdr:cNvPr>
        <xdr:cNvSpPr/>
      </xdr:nvSpPr>
      <xdr:spPr>
        <a:xfrm>
          <a:off x="9111155" y="7469636"/>
          <a:ext cx="7657443" cy="2089523"/>
        </a:xfrm>
        <a:prstGeom prst="roundRect">
          <a:avLst/>
        </a:prstGeom>
        <a:solidFill>
          <a:srgbClr val="FFC000">
            <a:alpha val="20000"/>
          </a:srgbClr>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sv-SE" sz="1100"/>
        </a:p>
      </xdr:txBody>
    </xdr:sp>
    <xdr:clientData/>
  </xdr:twoCellAnchor>
  <xdr:twoCellAnchor>
    <xdr:from>
      <xdr:col>13</xdr:col>
      <xdr:colOff>414338</xdr:colOff>
      <xdr:row>52</xdr:row>
      <xdr:rowOff>94593</xdr:rowOff>
    </xdr:from>
    <xdr:to>
      <xdr:col>26</xdr:col>
      <xdr:colOff>357187</xdr:colOff>
      <xdr:row>63</xdr:row>
      <xdr:rowOff>147013</xdr:rowOff>
    </xdr:to>
    <xdr:sp macro="" textlink="">
      <xdr:nvSpPr>
        <xdr:cNvPr id="9" name="Rectangle: Rounded Corners 8">
          <a:extLst>
            <a:ext uri="{FF2B5EF4-FFF2-40B4-BE49-F238E27FC236}">
              <a16:creationId xmlns:a16="http://schemas.microsoft.com/office/drawing/2014/main" id="{85FF679A-F750-4962-AEB8-F6C1BB49BE2A}"/>
            </a:ext>
          </a:extLst>
        </xdr:cNvPr>
        <xdr:cNvSpPr/>
      </xdr:nvSpPr>
      <xdr:spPr>
        <a:xfrm>
          <a:off x="9085372" y="9659007"/>
          <a:ext cx="7678463" cy="2075661"/>
        </a:xfrm>
        <a:prstGeom prst="roundRect">
          <a:avLst/>
        </a:prstGeom>
        <a:solidFill>
          <a:schemeClr val="accent4">
            <a:lumMod val="20000"/>
            <a:lumOff val="80000"/>
            <a:alpha val="20000"/>
          </a:schemeClr>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sv-SE" sz="1100"/>
        </a:p>
      </xdr:txBody>
    </xdr:sp>
    <xdr:clientData/>
  </xdr:twoCellAnchor>
  <xdr:oneCellAnchor>
    <xdr:from>
      <xdr:col>13</xdr:col>
      <xdr:colOff>431806</xdr:colOff>
      <xdr:row>41</xdr:row>
      <xdr:rowOff>144717</xdr:rowOff>
    </xdr:from>
    <xdr:ext cx="264560" cy="1464503"/>
    <xdr:sp macro="" textlink="">
      <xdr:nvSpPr>
        <xdr:cNvPr id="10" name="TextBox 9">
          <a:extLst>
            <a:ext uri="{FF2B5EF4-FFF2-40B4-BE49-F238E27FC236}">
              <a16:creationId xmlns:a16="http://schemas.microsoft.com/office/drawing/2014/main" id="{74D45D17-5522-430D-9A06-9AAE520E8783}"/>
            </a:ext>
          </a:extLst>
        </xdr:cNvPr>
        <xdr:cNvSpPr txBox="1"/>
      </xdr:nvSpPr>
      <xdr:spPr>
        <a:xfrm rot="16200000">
          <a:off x="8500705" y="8095748"/>
          <a:ext cx="14645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100">
              <a:solidFill>
                <a:srgbClr val="7E6000"/>
              </a:solidFill>
            </a:rPr>
            <a:t>Fler</a:t>
          </a:r>
          <a:r>
            <a:rPr lang="sv-SE" sz="1100" baseline="0">
              <a:solidFill>
                <a:srgbClr val="7E6000"/>
              </a:solidFill>
            </a:rPr>
            <a:t> kvinnor som röstar</a:t>
          </a:r>
          <a:endParaRPr lang="sv-SE" sz="1100">
            <a:solidFill>
              <a:srgbClr val="7E6000"/>
            </a:solidFill>
          </a:endParaRPr>
        </a:p>
      </xdr:txBody>
    </xdr:sp>
    <xdr:clientData/>
  </xdr:oneCellAnchor>
  <xdr:oneCellAnchor>
    <xdr:from>
      <xdr:col>13</xdr:col>
      <xdr:colOff>424391</xdr:colOff>
      <xdr:row>54</xdr:row>
      <xdr:rowOff>110489</xdr:rowOff>
    </xdr:from>
    <xdr:ext cx="264560" cy="1304331"/>
    <xdr:sp macro="" textlink="">
      <xdr:nvSpPr>
        <xdr:cNvPr id="11" name="TextBox 10">
          <a:extLst>
            <a:ext uri="{FF2B5EF4-FFF2-40B4-BE49-F238E27FC236}">
              <a16:creationId xmlns:a16="http://schemas.microsoft.com/office/drawing/2014/main" id="{936D7508-FC85-4444-B330-60A145FEA12F}"/>
            </a:ext>
          </a:extLst>
        </xdr:cNvPr>
        <xdr:cNvSpPr txBox="1"/>
      </xdr:nvSpPr>
      <xdr:spPr>
        <a:xfrm rot="16200000">
          <a:off x="8575539" y="10562651"/>
          <a:ext cx="13043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100">
              <a:solidFill>
                <a:schemeClr val="accent4">
                  <a:lumMod val="50000"/>
                </a:schemeClr>
              </a:solidFill>
            </a:rPr>
            <a:t>Fler män som röstar</a:t>
          </a:r>
        </a:p>
      </xdr:txBody>
    </xdr:sp>
    <xdr:clientData/>
  </xdr:oneCellAnchor>
  <xdr:twoCellAnchor editAs="oneCell">
    <xdr:from>
      <xdr:col>28</xdr:col>
      <xdr:colOff>485775</xdr:colOff>
      <xdr:row>41</xdr:row>
      <xdr:rowOff>4763</xdr:rowOff>
    </xdr:from>
    <xdr:to>
      <xdr:col>30</xdr:col>
      <xdr:colOff>466893</xdr:colOff>
      <xdr:row>60</xdr:row>
      <xdr:rowOff>148138</xdr:rowOff>
    </xdr:to>
    <xdr:pic>
      <xdr:nvPicPr>
        <xdr:cNvPr id="12" name="Picture 11">
          <a:extLst>
            <a:ext uri="{FF2B5EF4-FFF2-40B4-BE49-F238E27FC236}">
              <a16:creationId xmlns:a16="http://schemas.microsoft.com/office/drawing/2014/main" id="{75141AA6-1C60-15E1-9051-5CB83956C82F}"/>
            </a:ext>
          </a:extLst>
        </xdr:cNvPr>
        <xdr:cNvPicPr>
          <a:picLocks noChangeAspect="1"/>
        </xdr:cNvPicPr>
      </xdr:nvPicPr>
      <xdr:blipFill>
        <a:blip xmlns:r="http://schemas.openxmlformats.org/officeDocument/2006/relationships" r:embed="rId3"/>
        <a:stretch>
          <a:fillRect/>
        </a:stretch>
      </xdr:blipFill>
      <xdr:spPr>
        <a:xfrm>
          <a:off x="18121313" y="7424738"/>
          <a:ext cx="1200318" cy="3581900"/>
        </a:xfrm>
        <a:prstGeom prst="rect">
          <a:avLst/>
        </a:prstGeom>
      </xdr:spPr>
    </xdr:pic>
    <xdr:clientData/>
  </xdr:twoCellAnchor>
  <xdr:twoCellAnchor editAs="oneCell">
    <xdr:from>
      <xdr:col>26</xdr:col>
      <xdr:colOff>74836</xdr:colOff>
      <xdr:row>44</xdr:row>
      <xdr:rowOff>28846</xdr:rowOff>
    </xdr:from>
    <xdr:to>
      <xdr:col>27</xdr:col>
      <xdr:colOff>225287</xdr:colOff>
      <xdr:row>45</xdr:row>
      <xdr:rowOff>110605</xdr:rowOff>
    </xdr:to>
    <xdr:pic>
      <xdr:nvPicPr>
        <xdr:cNvPr id="13" name="Picture 12">
          <a:extLst>
            <a:ext uri="{FF2B5EF4-FFF2-40B4-BE49-F238E27FC236}">
              <a16:creationId xmlns:a16="http://schemas.microsoft.com/office/drawing/2014/main" id="{F5FF5346-2719-4311-BF81-8CB7C0BE12E8}"/>
            </a:ext>
          </a:extLst>
        </xdr:cNvPr>
        <xdr:cNvPicPr>
          <a:picLocks noChangeAspect="1"/>
        </xdr:cNvPicPr>
      </xdr:nvPicPr>
      <xdr:blipFill rotWithShape="1">
        <a:blip xmlns:r="http://schemas.openxmlformats.org/officeDocument/2006/relationships" r:embed="rId3">
          <a:clrChange>
            <a:clrFrom>
              <a:srgbClr val="FFFFFF"/>
            </a:clrFrom>
            <a:clrTo>
              <a:srgbClr val="FFFFFF">
                <a:alpha val="0"/>
              </a:srgbClr>
            </a:clrTo>
          </a:clrChange>
        </a:blip>
        <a:srcRect t="25758" b="62878"/>
        <a:stretch>
          <a:fillRect/>
        </a:stretch>
      </xdr:blipFill>
      <xdr:spPr>
        <a:xfrm>
          <a:off x="16520784" y="8192185"/>
          <a:ext cx="760051" cy="267290"/>
        </a:xfrm>
        <a:prstGeom prst="rect">
          <a:avLst/>
        </a:prstGeom>
      </xdr:spPr>
    </xdr:pic>
    <xdr:clientData/>
  </xdr:twoCellAnchor>
  <xdr:twoCellAnchor editAs="oneCell">
    <xdr:from>
      <xdr:col>26</xdr:col>
      <xdr:colOff>94714</xdr:colOff>
      <xdr:row>46</xdr:row>
      <xdr:rowOff>139149</xdr:rowOff>
    </xdr:from>
    <xdr:to>
      <xdr:col>27</xdr:col>
      <xdr:colOff>245165</xdr:colOff>
      <xdr:row>48</xdr:row>
      <xdr:rowOff>79514</xdr:rowOff>
    </xdr:to>
    <xdr:pic>
      <xdr:nvPicPr>
        <xdr:cNvPr id="14" name="Picture 13">
          <a:extLst>
            <a:ext uri="{FF2B5EF4-FFF2-40B4-BE49-F238E27FC236}">
              <a16:creationId xmlns:a16="http://schemas.microsoft.com/office/drawing/2014/main" id="{F44DADD3-53A4-45EB-97B5-BCCCFAFDD3AB}"/>
            </a:ext>
          </a:extLst>
        </xdr:cNvPr>
        <xdr:cNvPicPr>
          <a:picLocks noChangeAspect="1"/>
        </xdr:cNvPicPr>
      </xdr:nvPicPr>
      <xdr:blipFill rotWithShape="1">
        <a:blip xmlns:r="http://schemas.openxmlformats.org/officeDocument/2006/relationships" r:embed="rId3">
          <a:clrChange>
            <a:clrFrom>
              <a:srgbClr val="FFFFFF"/>
            </a:clrFrom>
            <a:clrTo>
              <a:srgbClr val="FFFFFF">
                <a:alpha val="0"/>
              </a:srgbClr>
            </a:clrTo>
          </a:clrChange>
        </a:blip>
        <a:srcRect t="22" b="86737"/>
        <a:stretch>
          <a:fillRect/>
        </a:stretch>
      </xdr:blipFill>
      <xdr:spPr>
        <a:xfrm>
          <a:off x="16540662" y="8673549"/>
          <a:ext cx="760051" cy="311426"/>
        </a:xfrm>
        <a:prstGeom prst="rect">
          <a:avLst/>
        </a:prstGeom>
      </xdr:spPr>
    </xdr:pic>
    <xdr:clientData/>
  </xdr:twoCellAnchor>
  <xdr:twoCellAnchor editAs="oneCell">
    <xdr:from>
      <xdr:col>26</xdr:col>
      <xdr:colOff>94714</xdr:colOff>
      <xdr:row>48</xdr:row>
      <xdr:rowOff>39758</xdr:rowOff>
    </xdr:from>
    <xdr:to>
      <xdr:col>27</xdr:col>
      <xdr:colOff>245165</xdr:colOff>
      <xdr:row>49</xdr:row>
      <xdr:rowOff>165654</xdr:rowOff>
    </xdr:to>
    <xdr:pic>
      <xdr:nvPicPr>
        <xdr:cNvPr id="15" name="Picture 14">
          <a:extLst>
            <a:ext uri="{FF2B5EF4-FFF2-40B4-BE49-F238E27FC236}">
              <a16:creationId xmlns:a16="http://schemas.microsoft.com/office/drawing/2014/main" id="{84AF8C90-CEA2-499D-A08F-EFD2B4E9BA05}"/>
            </a:ext>
          </a:extLst>
        </xdr:cNvPr>
        <xdr:cNvPicPr>
          <a:picLocks noChangeAspect="1"/>
        </xdr:cNvPicPr>
      </xdr:nvPicPr>
      <xdr:blipFill rotWithShape="1">
        <a:blip xmlns:r="http://schemas.openxmlformats.org/officeDocument/2006/relationships" r:embed="rId3">
          <a:clrChange>
            <a:clrFrom>
              <a:srgbClr val="FFFFFF"/>
            </a:clrFrom>
            <a:clrTo>
              <a:srgbClr val="FFFFFF">
                <a:alpha val="0"/>
              </a:srgbClr>
            </a:clrTo>
          </a:clrChange>
        </a:blip>
        <a:srcRect l="1744" t="12418" r="-1744" b="74341"/>
        <a:stretch>
          <a:fillRect/>
        </a:stretch>
      </xdr:blipFill>
      <xdr:spPr>
        <a:xfrm>
          <a:off x="16540662" y="8945219"/>
          <a:ext cx="760051" cy="311426"/>
        </a:xfrm>
        <a:prstGeom prst="rect">
          <a:avLst/>
        </a:prstGeom>
      </xdr:spPr>
    </xdr:pic>
    <xdr:clientData/>
  </xdr:twoCellAnchor>
  <xdr:twoCellAnchor editAs="oneCell">
    <xdr:from>
      <xdr:col>26</xdr:col>
      <xdr:colOff>71926</xdr:colOff>
      <xdr:row>50</xdr:row>
      <xdr:rowOff>19879</xdr:rowOff>
    </xdr:from>
    <xdr:to>
      <xdr:col>27</xdr:col>
      <xdr:colOff>222377</xdr:colOff>
      <xdr:row>51</xdr:row>
      <xdr:rowOff>145775</xdr:rowOff>
    </xdr:to>
    <xdr:pic>
      <xdr:nvPicPr>
        <xdr:cNvPr id="16" name="Picture 15">
          <a:extLst>
            <a:ext uri="{FF2B5EF4-FFF2-40B4-BE49-F238E27FC236}">
              <a16:creationId xmlns:a16="http://schemas.microsoft.com/office/drawing/2014/main" id="{AEA8EFF0-32F9-4F15-BFBF-71202CF3EC9B}"/>
            </a:ext>
          </a:extLst>
        </xdr:cNvPr>
        <xdr:cNvPicPr>
          <a:picLocks noChangeAspect="1"/>
        </xdr:cNvPicPr>
      </xdr:nvPicPr>
      <xdr:blipFill rotWithShape="1">
        <a:blip xmlns:r="http://schemas.openxmlformats.org/officeDocument/2006/relationships" r:embed="rId3">
          <a:clrChange>
            <a:clrFrom>
              <a:srgbClr val="FFFFFF"/>
            </a:clrFrom>
            <a:clrTo>
              <a:srgbClr val="FFFFFF">
                <a:alpha val="0"/>
              </a:srgbClr>
            </a:clrTo>
          </a:clrChange>
        </a:blip>
        <a:srcRect l="-871" t="37210" r="871" b="49549"/>
        <a:stretch>
          <a:fillRect/>
        </a:stretch>
      </xdr:blipFill>
      <xdr:spPr>
        <a:xfrm>
          <a:off x="16519975" y="9126708"/>
          <a:ext cx="760051" cy="308033"/>
        </a:xfrm>
        <a:prstGeom prst="rect">
          <a:avLst/>
        </a:prstGeom>
      </xdr:spPr>
    </xdr:pic>
    <xdr:clientData/>
  </xdr:twoCellAnchor>
  <xdr:twoCellAnchor editAs="oneCell">
    <xdr:from>
      <xdr:col>26</xdr:col>
      <xdr:colOff>98430</xdr:colOff>
      <xdr:row>55</xdr:row>
      <xdr:rowOff>71595</xdr:rowOff>
    </xdr:from>
    <xdr:to>
      <xdr:col>27</xdr:col>
      <xdr:colOff>248881</xdr:colOff>
      <xdr:row>57</xdr:row>
      <xdr:rowOff>15355</xdr:rowOff>
    </xdr:to>
    <xdr:pic>
      <xdr:nvPicPr>
        <xdr:cNvPr id="17" name="Picture 16">
          <a:extLst>
            <a:ext uri="{FF2B5EF4-FFF2-40B4-BE49-F238E27FC236}">
              <a16:creationId xmlns:a16="http://schemas.microsoft.com/office/drawing/2014/main" id="{2A4E39DF-83DB-4E4B-BA8A-C70C9CA52CAE}"/>
            </a:ext>
          </a:extLst>
        </xdr:cNvPr>
        <xdr:cNvPicPr>
          <a:picLocks noChangeAspect="1"/>
        </xdr:cNvPicPr>
      </xdr:nvPicPr>
      <xdr:blipFill rotWithShape="1">
        <a:blip xmlns:r="http://schemas.openxmlformats.org/officeDocument/2006/relationships" r:embed="rId3">
          <a:clrChange>
            <a:clrFrom>
              <a:srgbClr val="FFFFFF"/>
            </a:clrFrom>
            <a:clrTo>
              <a:srgbClr val="FFFFFF">
                <a:alpha val="0"/>
              </a:srgbClr>
            </a:clrTo>
          </a:clrChange>
        </a:blip>
        <a:srcRect l="1" t="48761" r="-1" b="37998"/>
        <a:stretch>
          <a:fillRect/>
        </a:stretch>
      </xdr:blipFill>
      <xdr:spPr>
        <a:xfrm>
          <a:off x="16546479" y="10089107"/>
          <a:ext cx="760051" cy="308033"/>
        </a:xfrm>
        <a:prstGeom prst="rect">
          <a:avLst/>
        </a:prstGeom>
      </xdr:spPr>
    </xdr:pic>
    <xdr:clientData/>
  </xdr:twoCellAnchor>
  <xdr:twoCellAnchor editAs="oneCell">
    <xdr:from>
      <xdr:col>26</xdr:col>
      <xdr:colOff>88086</xdr:colOff>
      <xdr:row>52</xdr:row>
      <xdr:rowOff>39756</xdr:rowOff>
    </xdr:from>
    <xdr:to>
      <xdr:col>27</xdr:col>
      <xdr:colOff>238537</xdr:colOff>
      <xdr:row>53</xdr:row>
      <xdr:rowOff>165652</xdr:rowOff>
    </xdr:to>
    <xdr:pic>
      <xdr:nvPicPr>
        <xdr:cNvPr id="18" name="Picture 17">
          <a:extLst>
            <a:ext uri="{FF2B5EF4-FFF2-40B4-BE49-F238E27FC236}">
              <a16:creationId xmlns:a16="http://schemas.microsoft.com/office/drawing/2014/main" id="{4DDEBB05-9AB5-4792-B2D6-2A48EF0D29D3}"/>
            </a:ext>
          </a:extLst>
        </xdr:cNvPr>
        <xdr:cNvPicPr>
          <a:picLocks noChangeAspect="1"/>
        </xdr:cNvPicPr>
      </xdr:nvPicPr>
      <xdr:blipFill rotWithShape="1">
        <a:blip xmlns:r="http://schemas.openxmlformats.org/officeDocument/2006/relationships" r:embed="rId3">
          <a:clrChange>
            <a:clrFrom>
              <a:srgbClr val="FFFFFF"/>
            </a:clrFrom>
            <a:clrTo>
              <a:srgbClr val="FFFFFF">
                <a:alpha val="0"/>
              </a:srgbClr>
            </a:clrTo>
          </a:clrChange>
        </a:blip>
        <a:srcRect l="1" t="59748" r="-1" b="27011"/>
        <a:stretch>
          <a:fillRect/>
        </a:stretch>
      </xdr:blipFill>
      <xdr:spPr>
        <a:xfrm>
          <a:off x="16534034" y="9687339"/>
          <a:ext cx="760051" cy="311426"/>
        </a:xfrm>
        <a:prstGeom prst="rect">
          <a:avLst/>
        </a:prstGeom>
      </xdr:spPr>
    </xdr:pic>
    <xdr:clientData/>
  </xdr:twoCellAnchor>
  <xdr:twoCellAnchor editAs="oneCell">
    <xdr:from>
      <xdr:col>26</xdr:col>
      <xdr:colOff>91803</xdr:colOff>
      <xdr:row>53</xdr:row>
      <xdr:rowOff>112644</xdr:rowOff>
    </xdr:from>
    <xdr:to>
      <xdr:col>27</xdr:col>
      <xdr:colOff>242254</xdr:colOff>
      <xdr:row>55</xdr:row>
      <xdr:rowOff>53009</xdr:rowOff>
    </xdr:to>
    <xdr:pic>
      <xdr:nvPicPr>
        <xdr:cNvPr id="19" name="Picture 18">
          <a:extLst>
            <a:ext uri="{FF2B5EF4-FFF2-40B4-BE49-F238E27FC236}">
              <a16:creationId xmlns:a16="http://schemas.microsoft.com/office/drawing/2014/main" id="{D11FA6A2-FB16-4D7D-8951-BDB5BDB66C0B}"/>
            </a:ext>
          </a:extLst>
        </xdr:cNvPr>
        <xdr:cNvPicPr>
          <a:picLocks noChangeAspect="1"/>
        </xdr:cNvPicPr>
      </xdr:nvPicPr>
      <xdr:blipFill rotWithShape="1">
        <a:blip xmlns:r="http://schemas.openxmlformats.org/officeDocument/2006/relationships" r:embed="rId3">
          <a:clrChange>
            <a:clrFrom>
              <a:srgbClr val="FFFFFF"/>
            </a:clrFrom>
            <a:clrTo>
              <a:srgbClr val="FFFFFF">
                <a:alpha val="0"/>
              </a:srgbClr>
            </a:clrTo>
          </a:clrChange>
        </a:blip>
        <a:srcRect l="1" t="72144" r="-1" b="14615"/>
        <a:stretch>
          <a:fillRect/>
        </a:stretch>
      </xdr:blipFill>
      <xdr:spPr>
        <a:xfrm>
          <a:off x="16539852" y="9765883"/>
          <a:ext cx="760051" cy="304638"/>
        </a:xfrm>
        <a:prstGeom prst="rect">
          <a:avLst/>
        </a:prstGeom>
      </xdr:spPr>
    </xdr:pic>
    <xdr:clientData/>
  </xdr:twoCellAnchor>
  <xdr:twoCellAnchor editAs="oneCell">
    <xdr:from>
      <xdr:col>26</xdr:col>
      <xdr:colOff>109582</xdr:colOff>
      <xdr:row>59</xdr:row>
      <xdr:rowOff>79029</xdr:rowOff>
    </xdr:from>
    <xdr:to>
      <xdr:col>27</xdr:col>
      <xdr:colOff>260033</xdr:colOff>
      <xdr:row>61</xdr:row>
      <xdr:rowOff>22789</xdr:rowOff>
    </xdr:to>
    <xdr:pic>
      <xdr:nvPicPr>
        <xdr:cNvPr id="20" name="Picture 19">
          <a:extLst>
            <a:ext uri="{FF2B5EF4-FFF2-40B4-BE49-F238E27FC236}">
              <a16:creationId xmlns:a16="http://schemas.microsoft.com/office/drawing/2014/main" id="{E781517A-157D-4776-A641-75930FBFB338}"/>
            </a:ext>
          </a:extLst>
        </xdr:cNvPr>
        <xdr:cNvPicPr>
          <a:picLocks noChangeAspect="1"/>
        </xdr:cNvPicPr>
      </xdr:nvPicPr>
      <xdr:blipFill rotWithShape="1">
        <a:blip xmlns:r="http://schemas.openxmlformats.org/officeDocument/2006/relationships" r:embed="rId3">
          <a:clrChange>
            <a:clrFrom>
              <a:srgbClr val="FFFFFF"/>
            </a:clrFrom>
            <a:clrTo>
              <a:srgbClr val="FFFFFF">
                <a:alpha val="0"/>
              </a:srgbClr>
            </a:clrTo>
          </a:clrChange>
        </a:blip>
        <a:srcRect l="1" t="84232" r="-1" b="2527"/>
        <a:stretch>
          <a:fillRect/>
        </a:stretch>
      </xdr:blipFill>
      <xdr:spPr>
        <a:xfrm>
          <a:off x="16557631" y="10825088"/>
          <a:ext cx="760051" cy="3080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175260</xdr:rowOff>
    </xdr:from>
    <xdr:to>
      <xdr:col>2</xdr:col>
      <xdr:colOff>7620</xdr:colOff>
      <xdr:row>26</xdr:row>
      <xdr:rowOff>0</xdr:rowOff>
    </xdr:to>
    <mc:AlternateContent xmlns:mc="http://schemas.openxmlformats.org/markup-compatibility/2006">
      <mc:Choice xmlns:a14="http://schemas.microsoft.com/office/drawing/2010/main" Requires="a14">
        <xdr:graphicFrame macro="">
          <xdr:nvGraphicFramePr>
            <xdr:cNvPr id="2" name="parti 2">
              <a:extLst>
                <a:ext uri="{FF2B5EF4-FFF2-40B4-BE49-F238E27FC236}">
                  <a16:creationId xmlns:a16="http://schemas.microsoft.com/office/drawing/2014/main" id="{B6B82E98-6063-444D-A29D-3F813CDCCC08}"/>
                </a:ext>
              </a:extLst>
            </xdr:cNvPr>
            <xdr:cNvGraphicFramePr/>
          </xdr:nvGraphicFramePr>
          <xdr:xfrm>
            <a:off x="0" y="0"/>
            <a:ext cx="0" cy="0"/>
          </xdr:xfrm>
          <a:graphic>
            <a:graphicData uri="http://schemas.microsoft.com/office/drawing/2010/slicer">
              <sle:slicer xmlns:sle="http://schemas.microsoft.com/office/drawing/2010/slicer" name="parti 2"/>
            </a:graphicData>
          </a:graphic>
        </xdr:graphicFrame>
      </mc:Choice>
      <mc:Fallback>
        <xdr:sp macro="" textlink="">
          <xdr:nvSpPr>
            <xdr:cNvPr id="0" name=""/>
            <xdr:cNvSpPr>
              <a:spLocks noTextEdit="1"/>
            </xdr:cNvSpPr>
          </xdr:nvSpPr>
          <xdr:spPr>
            <a:xfrm>
              <a:off x="152400" y="1638300"/>
              <a:ext cx="1828800" cy="3116580"/>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0</xdr:colOff>
      <xdr:row>9</xdr:row>
      <xdr:rowOff>0</xdr:rowOff>
    </xdr:from>
    <xdr:to>
      <xdr:col>22</xdr:col>
      <xdr:colOff>243840</xdr:colOff>
      <xdr:row>36</xdr:row>
      <xdr:rowOff>106680</xdr:rowOff>
    </xdr:to>
    <xdr:graphicFrame macro="">
      <xdr:nvGraphicFramePr>
        <xdr:cNvPr id="3" name="Chart 2">
          <a:extLst>
            <a:ext uri="{FF2B5EF4-FFF2-40B4-BE49-F238E27FC236}">
              <a16:creationId xmlns:a16="http://schemas.microsoft.com/office/drawing/2014/main" id="{B5AD26C5-A928-4D5D-8B8B-952A87B65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121920</xdr:colOff>
      <xdr:row>27</xdr:row>
      <xdr:rowOff>15240</xdr:rowOff>
    </xdr:from>
    <xdr:to>
      <xdr:col>1</xdr:col>
      <xdr:colOff>1798320</xdr:colOff>
      <xdr:row>41</xdr:row>
      <xdr:rowOff>36195</xdr:rowOff>
    </xdr:to>
    <mc:AlternateContent xmlns:mc="http://schemas.openxmlformats.org/markup-compatibility/2006">
      <mc:Choice xmlns:a14="http://schemas.microsoft.com/office/drawing/2010/main" Requires="a14">
        <xdr:graphicFrame macro="">
          <xdr:nvGraphicFramePr>
            <xdr:cNvPr id="4" name="Months (ÅrMånad) 2">
              <a:extLst>
                <a:ext uri="{FF2B5EF4-FFF2-40B4-BE49-F238E27FC236}">
                  <a16:creationId xmlns:a16="http://schemas.microsoft.com/office/drawing/2014/main" id="{46F3B290-58EF-4EA2-B3E8-2ED0F053B020}"/>
                </a:ext>
              </a:extLst>
            </xdr:cNvPr>
            <xdr:cNvGraphicFramePr/>
          </xdr:nvGraphicFramePr>
          <xdr:xfrm>
            <a:off x="0" y="0"/>
            <a:ext cx="0" cy="0"/>
          </xdr:xfrm>
          <a:graphic>
            <a:graphicData uri="http://schemas.microsoft.com/office/drawing/2010/slicer">
              <sle:slicer xmlns:sle="http://schemas.microsoft.com/office/drawing/2010/slicer" name="Months (ÅrMånad) 2"/>
            </a:graphicData>
          </a:graphic>
        </xdr:graphicFrame>
      </mc:Choice>
      <mc:Fallback>
        <xdr:sp macro="" textlink="">
          <xdr:nvSpPr>
            <xdr:cNvPr id="0" name=""/>
            <xdr:cNvSpPr>
              <a:spLocks noTextEdit="1"/>
            </xdr:cNvSpPr>
          </xdr:nvSpPr>
          <xdr:spPr>
            <a:xfrm>
              <a:off x="121920" y="4953000"/>
              <a:ext cx="1828800" cy="2581275"/>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42</xdr:row>
      <xdr:rowOff>0</xdr:rowOff>
    </xdr:from>
    <xdr:to>
      <xdr:col>2</xdr:col>
      <xdr:colOff>7620</xdr:colOff>
      <xdr:row>56</xdr:row>
      <xdr:rowOff>20955</xdr:rowOff>
    </xdr:to>
    <mc:AlternateContent xmlns:mc="http://schemas.openxmlformats.org/markup-compatibility/2006">
      <mc:Choice xmlns:a14="http://schemas.microsoft.com/office/drawing/2010/main" Requires="a14">
        <xdr:graphicFrame macro="">
          <xdr:nvGraphicFramePr>
            <xdr:cNvPr id="6" name="Years (ÅrMånad)">
              <a:extLst>
                <a:ext uri="{FF2B5EF4-FFF2-40B4-BE49-F238E27FC236}">
                  <a16:creationId xmlns:a16="http://schemas.microsoft.com/office/drawing/2014/main" id="{29D77809-76AB-B629-BA1C-E31D872EE714}"/>
                </a:ext>
              </a:extLst>
            </xdr:cNvPr>
            <xdr:cNvGraphicFramePr/>
          </xdr:nvGraphicFramePr>
          <xdr:xfrm>
            <a:off x="0" y="0"/>
            <a:ext cx="0" cy="0"/>
          </xdr:xfrm>
          <a:graphic>
            <a:graphicData uri="http://schemas.microsoft.com/office/drawing/2010/slicer">
              <sle:slicer xmlns:sle="http://schemas.microsoft.com/office/drawing/2010/slicer" name="Years (ÅrMånad)"/>
            </a:graphicData>
          </a:graphic>
        </xdr:graphicFrame>
      </mc:Choice>
      <mc:Fallback>
        <xdr:sp macro="" textlink="">
          <xdr:nvSpPr>
            <xdr:cNvPr id="0" name=""/>
            <xdr:cNvSpPr>
              <a:spLocks noTextEdit="1"/>
            </xdr:cNvSpPr>
          </xdr:nvSpPr>
          <xdr:spPr>
            <a:xfrm>
              <a:off x="152400" y="7680960"/>
              <a:ext cx="1828800" cy="2581275"/>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57</xdr:row>
      <xdr:rowOff>0</xdr:rowOff>
    </xdr:from>
    <xdr:to>
      <xdr:col>2</xdr:col>
      <xdr:colOff>7620</xdr:colOff>
      <xdr:row>71</xdr:row>
      <xdr:rowOff>20955</xdr:rowOff>
    </xdr:to>
    <mc:AlternateContent xmlns:mc="http://schemas.openxmlformats.org/markup-compatibility/2006">
      <mc:Choice xmlns:a14="http://schemas.microsoft.com/office/drawing/2010/main" Requires="a14">
        <xdr:graphicFrame macro="">
          <xdr:nvGraphicFramePr>
            <xdr:cNvPr id="7" name="kön">
              <a:extLst>
                <a:ext uri="{FF2B5EF4-FFF2-40B4-BE49-F238E27FC236}">
                  <a16:creationId xmlns:a16="http://schemas.microsoft.com/office/drawing/2014/main" id="{6348D790-6845-D9CB-C77B-EAAB9215D4B0}"/>
                </a:ext>
              </a:extLst>
            </xdr:cNvPr>
            <xdr:cNvGraphicFramePr/>
          </xdr:nvGraphicFramePr>
          <xdr:xfrm>
            <a:off x="0" y="0"/>
            <a:ext cx="0" cy="0"/>
          </xdr:xfrm>
          <a:graphic>
            <a:graphicData uri="http://schemas.microsoft.com/office/drawing/2010/slicer">
              <sle:slicer xmlns:sle="http://schemas.microsoft.com/office/drawing/2010/slicer" name="kön"/>
            </a:graphicData>
          </a:graphic>
        </xdr:graphicFrame>
      </mc:Choice>
      <mc:Fallback>
        <xdr:sp macro="" textlink="">
          <xdr:nvSpPr>
            <xdr:cNvPr id="0" name=""/>
            <xdr:cNvSpPr>
              <a:spLocks noTextEdit="1"/>
            </xdr:cNvSpPr>
          </xdr:nvSpPr>
          <xdr:spPr>
            <a:xfrm>
              <a:off x="152400" y="10424160"/>
              <a:ext cx="1828800" cy="2581275"/>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9</xdr:row>
      <xdr:rowOff>0</xdr:rowOff>
    </xdr:from>
    <xdr:to>
      <xdr:col>21</xdr:col>
      <xdr:colOff>99060</xdr:colOff>
      <xdr:row>36</xdr:row>
      <xdr:rowOff>167640</xdr:rowOff>
    </xdr:to>
    <xdr:graphicFrame macro="">
      <xdr:nvGraphicFramePr>
        <xdr:cNvPr id="2" name="Chart 1">
          <a:extLst>
            <a:ext uri="{FF2B5EF4-FFF2-40B4-BE49-F238E27FC236}">
              <a16:creationId xmlns:a16="http://schemas.microsoft.com/office/drawing/2014/main" id="{0B85DD14-60E4-150A-8700-EE8B776383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451945</xdr:colOff>
      <xdr:row>13</xdr:row>
      <xdr:rowOff>89339</xdr:rowOff>
    </xdr:from>
    <xdr:to>
      <xdr:col>20</xdr:col>
      <xdr:colOff>84083</xdr:colOff>
      <xdr:row>24</xdr:row>
      <xdr:rowOff>76201</xdr:rowOff>
    </xdr:to>
    <xdr:sp macro="" textlink="">
      <xdr:nvSpPr>
        <xdr:cNvPr id="3" name="Rectangle: Rounded Corners 2">
          <a:extLst>
            <a:ext uri="{FF2B5EF4-FFF2-40B4-BE49-F238E27FC236}">
              <a16:creationId xmlns:a16="http://schemas.microsoft.com/office/drawing/2014/main" id="{92C6F373-19DD-82D7-1566-6EDE283F5683}"/>
            </a:ext>
          </a:extLst>
        </xdr:cNvPr>
        <xdr:cNvSpPr/>
      </xdr:nvSpPr>
      <xdr:spPr>
        <a:xfrm>
          <a:off x="6227379" y="2480442"/>
          <a:ext cx="7556938" cy="2010104"/>
        </a:xfrm>
        <a:prstGeom prst="roundRect">
          <a:avLst/>
        </a:prstGeom>
        <a:solidFill>
          <a:srgbClr val="FFC000">
            <a:alpha val="20000"/>
          </a:srgbClr>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sv-SE" sz="1100"/>
        </a:p>
      </xdr:txBody>
    </xdr:sp>
    <xdr:clientData/>
  </xdr:twoCellAnchor>
  <xdr:twoCellAnchor>
    <xdr:from>
      <xdr:col>7</xdr:col>
      <xdr:colOff>430924</xdr:colOff>
      <xdr:row>24</xdr:row>
      <xdr:rowOff>114300</xdr:rowOff>
    </xdr:from>
    <xdr:to>
      <xdr:col>20</xdr:col>
      <xdr:colOff>68317</xdr:colOff>
      <xdr:row>35</xdr:row>
      <xdr:rowOff>110359</xdr:rowOff>
    </xdr:to>
    <xdr:sp macro="" textlink="">
      <xdr:nvSpPr>
        <xdr:cNvPr id="4" name="Rectangle: Rounded Corners 3">
          <a:extLst>
            <a:ext uri="{FF2B5EF4-FFF2-40B4-BE49-F238E27FC236}">
              <a16:creationId xmlns:a16="http://schemas.microsoft.com/office/drawing/2014/main" id="{F97A5DAC-D8C4-4733-8344-87B7F249EA8B}"/>
            </a:ext>
          </a:extLst>
        </xdr:cNvPr>
        <xdr:cNvSpPr/>
      </xdr:nvSpPr>
      <xdr:spPr>
        <a:xfrm>
          <a:off x="6206358" y="4528645"/>
          <a:ext cx="7562193" cy="2019300"/>
        </a:xfrm>
        <a:prstGeom prst="roundRect">
          <a:avLst/>
        </a:prstGeom>
        <a:solidFill>
          <a:schemeClr val="accent4">
            <a:lumMod val="20000"/>
            <a:lumOff val="80000"/>
            <a:alpha val="20000"/>
          </a:schemeClr>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sv-SE" sz="1100"/>
        </a:p>
      </xdr:txBody>
    </xdr:sp>
    <xdr:clientData/>
  </xdr:twoCellAnchor>
  <xdr:oneCellAnchor>
    <xdr:from>
      <xdr:col>20</xdr:col>
      <xdr:colOff>100731</xdr:colOff>
      <xdr:row>14</xdr:row>
      <xdr:rowOff>41161</xdr:rowOff>
    </xdr:from>
    <xdr:ext cx="264560" cy="1464503"/>
    <xdr:sp macro="" textlink="">
      <xdr:nvSpPr>
        <xdr:cNvPr id="5" name="TextBox 4">
          <a:extLst>
            <a:ext uri="{FF2B5EF4-FFF2-40B4-BE49-F238E27FC236}">
              <a16:creationId xmlns:a16="http://schemas.microsoft.com/office/drawing/2014/main" id="{2D2C766A-58FE-3E8E-58B1-9A9DFF3F1FE3}"/>
            </a:ext>
          </a:extLst>
        </xdr:cNvPr>
        <xdr:cNvSpPr txBox="1"/>
      </xdr:nvSpPr>
      <xdr:spPr>
        <a:xfrm rot="16200000">
          <a:off x="13200993" y="3216167"/>
          <a:ext cx="14645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100">
              <a:solidFill>
                <a:srgbClr val="7E6000"/>
              </a:solidFill>
            </a:rPr>
            <a:t>Fler</a:t>
          </a:r>
          <a:r>
            <a:rPr lang="sv-SE" sz="1100" baseline="0">
              <a:solidFill>
                <a:srgbClr val="7E6000"/>
              </a:solidFill>
            </a:rPr>
            <a:t> kvinnor som röstar</a:t>
          </a:r>
          <a:endParaRPr lang="sv-SE" sz="1100">
            <a:solidFill>
              <a:srgbClr val="7E6000"/>
            </a:solidFill>
          </a:endParaRPr>
        </a:p>
      </xdr:txBody>
    </xdr:sp>
    <xdr:clientData/>
  </xdr:oneCellAnchor>
  <xdr:oneCellAnchor>
    <xdr:from>
      <xdr:col>20</xdr:col>
      <xdr:colOff>95480</xdr:colOff>
      <xdr:row>26</xdr:row>
      <xdr:rowOff>105481</xdr:rowOff>
    </xdr:from>
    <xdr:ext cx="264560" cy="1304331"/>
    <xdr:sp macro="" textlink="">
      <xdr:nvSpPr>
        <xdr:cNvPr id="6" name="TextBox 5">
          <a:extLst>
            <a:ext uri="{FF2B5EF4-FFF2-40B4-BE49-F238E27FC236}">
              <a16:creationId xmlns:a16="http://schemas.microsoft.com/office/drawing/2014/main" id="{F85A8884-5AD7-4E47-9AF6-8DC210606AF9}"/>
            </a:ext>
          </a:extLst>
        </xdr:cNvPr>
        <xdr:cNvSpPr txBox="1"/>
      </xdr:nvSpPr>
      <xdr:spPr>
        <a:xfrm rot="16200000">
          <a:off x="13275828" y="5407574"/>
          <a:ext cx="13043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v-SE" sz="1100">
              <a:solidFill>
                <a:schemeClr val="accent4">
                  <a:lumMod val="50000"/>
                </a:schemeClr>
              </a:solidFill>
            </a:rPr>
            <a:t>Fler män som röstar</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45720</xdr:colOff>
      <xdr:row>9</xdr:row>
      <xdr:rowOff>175260</xdr:rowOff>
    </xdr:from>
    <xdr:to>
      <xdr:col>2</xdr:col>
      <xdr:colOff>7620</xdr:colOff>
      <xdr:row>31</xdr:row>
      <xdr:rowOff>144780</xdr:rowOff>
    </xdr:to>
    <mc:AlternateContent xmlns:mc="http://schemas.openxmlformats.org/markup-compatibility/2006">
      <mc:Choice xmlns:a14="http://schemas.microsoft.com/office/drawing/2010/main" Requires="a14">
        <xdr:graphicFrame macro="">
          <xdr:nvGraphicFramePr>
            <xdr:cNvPr id="2" name="parti">
              <a:extLst>
                <a:ext uri="{FF2B5EF4-FFF2-40B4-BE49-F238E27FC236}">
                  <a16:creationId xmlns:a16="http://schemas.microsoft.com/office/drawing/2014/main" id="{81D1E90B-7DE2-EA35-838F-A213B0C8EE06}"/>
                </a:ext>
              </a:extLst>
            </xdr:cNvPr>
            <xdr:cNvGraphicFramePr/>
          </xdr:nvGraphicFramePr>
          <xdr:xfrm>
            <a:off x="0" y="0"/>
            <a:ext cx="0" cy="0"/>
          </xdr:xfrm>
          <a:graphic>
            <a:graphicData uri="http://schemas.microsoft.com/office/drawing/2010/slicer">
              <sle:slicer xmlns:sle="http://schemas.microsoft.com/office/drawing/2010/slicer" name="parti"/>
            </a:graphicData>
          </a:graphic>
        </xdr:graphicFrame>
      </mc:Choice>
      <mc:Fallback>
        <xdr:sp macro="" textlink="">
          <xdr:nvSpPr>
            <xdr:cNvPr id="0" name=""/>
            <xdr:cNvSpPr>
              <a:spLocks noTextEdit="1"/>
            </xdr:cNvSpPr>
          </xdr:nvSpPr>
          <xdr:spPr>
            <a:xfrm>
              <a:off x="45720" y="1821180"/>
              <a:ext cx="1828800" cy="3992880"/>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32</xdr:row>
      <xdr:rowOff>161925</xdr:rowOff>
    </xdr:from>
    <xdr:to>
      <xdr:col>2</xdr:col>
      <xdr:colOff>15240</xdr:colOff>
      <xdr:row>47</xdr:row>
      <xdr:rowOff>0</xdr:rowOff>
    </xdr:to>
    <mc:AlternateContent xmlns:mc="http://schemas.openxmlformats.org/markup-compatibility/2006">
      <mc:Choice xmlns:a14="http://schemas.microsoft.com/office/drawing/2010/main" Requires="a14">
        <xdr:graphicFrame macro="">
          <xdr:nvGraphicFramePr>
            <xdr:cNvPr id="3" name="Months (ÅrMånad)">
              <a:extLst>
                <a:ext uri="{FF2B5EF4-FFF2-40B4-BE49-F238E27FC236}">
                  <a16:creationId xmlns:a16="http://schemas.microsoft.com/office/drawing/2014/main" id="{483B776D-D460-B85E-5F5D-61FE30F6E585}"/>
                </a:ext>
              </a:extLst>
            </xdr:cNvPr>
            <xdr:cNvGraphicFramePr/>
          </xdr:nvGraphicFramePr>
          <xdr:xfrm>
            <a:off x="0" y="0"/>
            <a:ext cx="0" cy="0"/>
          </xdr:xfrm>
          <a:graphic>
            <a:graphicData uri="http://schemas.microsoft.com/office/drawing/2010/slicer">
              <sle:slicer xmlns:sle="http://schemas.microsoft.com/office/drawing/2010/slicer" name="Months (ÅrMånad)"/>
            </a:graphicData>
          </a:graphic>
        </xdr:graphicFrame>
      </mc:Choice>
      <mc:Fallback>
        <xdr:sp macro="" textlink="">
          <xdr:nvSpPr>
            <xdr:cNvPr id="0" name=""/>
            <xdr:cNvSpPr>
              <a:spLocks noTextEdit="1"/>
            </xdr:cNvSpPr>
          </xdr:nvSpPr>
          <xdr:spPr>
            <a:xfrm>
              <a:off x="53340" y="6014085"/>
              <a:ext cx="1828800" cy="2581275"/>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0</xdr:colOff>
      <xdr:row>9</xdr:row>
      <xdr:rowOff>0</xdr:rowOff>
    </xdr:from>
    <xdr:to>
      <xdr:col>15</xdr:col>
      <xdr:colOff>0</xdr:colOff>
      <xdr:row>33</xdr:row>
      <xdr:rowOff>0</xdr:rowOff>
    </xdr:to>
    <xdr:graphicFrame macro="">
      <xdr:nvGraphicFramePr>
        <xdr:cNvPr id="4" name="Chart 3">
          <a:extLst>
            <a:ext uri="{FF2B5EF4-FFF2-40B4-BE49-F238E27FC236}">
              <a16:creationId xmlns:a16="http://schemas.microsoft.com/office/drawing/2014/main" id="{4C555750-695E-B5D0-C686-AF45B615B0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45720</xdr:colOff>
      <xdr:row>9</xdr:row>
      <xdr:rowOff>175260</xdr:rowOff>
    </xdr:from>
    <xdr:to>
      <xdr:col>2</xdr:col>
      <xdr:colOff>7620</xdr:colOff>
      <xdr:row>31</xdr:row>
      <xdr:rowOff>144780</xdr:rowOff>
    </xdr:to>
    <mc:AlternateContent xmlns:mc="http://schemas.openxmlformats.org/markup-compatibility/2006">
      <mc:Choice xmlns:a14="http://schemas.microsoft.com/office/drawing/2010/main" Requires="a14">
        <xdr:graphicFrame macro="">
          <xdr:nvGraphicFramePr>
            <xdr:cNvPr id="2" name="parti 3">
              <a:extLst>
                <a:ext uri="{FF2B5EF4-FFF2-40B4-BE49-F238E27FC236}">
                  <a16:creationId xmlns:a16="http://schemas.microsoft.com/office/drawing/2014/main" id="{148E16D8-99E2-4CA9-A895-ADC385DF76BA}"/>
                </a:ext>
              </a:extLst>
            </xdr:cNvPr>
            <xdr:cNvGraphicFramePr/>
          </xdr:nvGraphicFramePr>
          <xdr:xfrm>
            <a:off x="0" y="0"/>
            <a:ext cx="0" cy="0"/>
          </xdr:xfrm>
          <a:graphic>
            <a:graphicData uri="http://schemas.microsoft.com/office/drawing/2010/slicer">
              <sle:slicer xmlns:sle="http://schemas.microsoft.com/office/drawing/2010/slicer" name="parti 3"/>
            </a:graphicData>
          </a:graphic>
        </xdr:graphicFrame>
      </mc:Choice>
      <mc:Fallback>
        <xdr:sp macro="" textlink="">
          <xdr:nvSpPr>
            <xdr:cNvPr id="0" name=""/>
            <xdr:cNvSpPr>
              <a:spLocks noTextEdit="1"/>
            </xdr:cNvSpPr>
          </xdr:nvSpPr>
          <xdr:spPr>
            <a:xfrm>
              <a:off x="45720" y="1821180"/>
              <a:ext cx="1828800" cy="3992880"/>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32</xdr:row>
      <xdr:rowOff>161925</xdr:rowOff>
    </xdr:from>
    <xdr:to>
      <xdr:col>2</xdr:col>
      <xdr:colOff>15240</xdr:colOff>
      <xdr:row>47</xdr:row>
      <xdr:rowOff>0</xdr:rowOff>
    </xdr:to>
    <mc:AlternateContent xmlns:mc="http://schemas.openxmlformats.org/markup-compatibility/2006">
      <mc:Choice xmlns:a14="http://schemas.microsoft.com/office/drawing/2010/main" Requires="a14">
        <xdr:graphicFrame macro="">
          <xdr:nvGraphicFramePr>
            <xdr:cNvPr id="3" name="Months (ÅrMånad) 3">
              <a:extLst>
                <a:ext uri="{FF2B5EF4-FFF2-40B4-BE49-F238E27FC236}">
                  <a16:creationId xmlns:a16="http://schemas.microsoft.com/office/drawing/2014/main" id="{287D26CC-239C-419A-AAED-2C79F5AD318C}"/>
                </a:ext>
              </a:extLst>
            </xdr:cNvPr>
            <xdr:cNvGraphicFramePr/>
          </xdr:nvGraphicFramePr>
          <xdr:xfrm>
            <a:off x="0" y="0"/>
            <a:ext cx="0" cy="0"/>
          </xdr:xfrm>
          <a:graphic>
            <a:graphicData uri="http://schemas.microsoft.com/office/drawing/2010/slicer">
              <sle:slicer xmlns:sle="http://schemas.microsoft.com/office/drawing/2010/slicer" name="Months (ÅrMånad) 3"/>
            </a:graphicData>
          </a:graphic>
        </xdr:graphicFrame>
      </mc:Choice>
      <mc:Fallback>
        <xdr:sp macro="" textlink="">
          <xdr:nvSpPr>
            <xdr:cNvPr id="0" name=""/>
            <xdr:cNvSpPr>
              <a:spLocks noTextEdit="1"/>
            </xdr:cNvSpPr>
          </xdr:nvSpPr>
          <xdr:spPr>
            <a:xfrm>
              <a:off x="53340" y="6014085"/>
              <a:ext cx="1828800" cy="2581275"/>
            </a:xfrm>
            <a:prstGeom prst="rect">
              <a:avLst/>
            </a:prstGeom>
            <a:solidFill>
              <a:prstClr val="white"/>
            </a:solidFill>
            <a:ln w="1">
              <a:solidFill>
                <a:prstClr val="green"/>
              </a:solidFill>
            </a:ln>
          </xdr:spPr>
          <xdr:txBody>
            <a:bodyPr vertOverflow="clip" horzOverflow="clip"/>
            <a:lstStyle/>
            <a:p>
              <a:r>
                <a:rPr lang="sv-SE"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0</xdr:colOff>
      <xdr:row>9</xdr:row>
      <xdr:rowOff>0</xdr:rowOff>
    </xdr:from>
    <xdr:to>
      <xdr:col>15</xdr:col>
      <xdr:colOff>0</xdr:colOff>
      <xdr:row>33</xdr:row>
      <xdr:rowOff>0</xdr:rowOff>
    </xdr:to>
    <xdr:graphicFrame macro="">
      <xdr:nvGraphicFramePr>
        <xdr:cNvPr id="4" name="Chart 3">
          <a:extLst>
            <a:ext uri="{FF2B5EF4-FFF2-40B4-BE49-F238E27FC236}">
              <a16:creationId xmlns:a16="http://schemas.microsoft.com/office/drawing/2014/main" id="{B451E1D9-C111-4A66-B4F6-E8060DBC6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kas Lilja" refreshedDate="46177.547852777781" createdVersion="8" refreshedVersion="8" minRefreshableVersion="3" recordCount="440" xr:uid="{5043EAF5-17CF-4338-8178-2997358D7D9C}">
  <cacheSource type="worksheet">
    <worksheetSource ref="A3:K443" sheet="RösterMänKvinnorSverige"/>
  </cacheSource>
  <cacheFields count="14">
    <cacheField name="mätmånad" numFmtId="0">
      <sharedItems/>
    </cacheField>
    <cacheField name="kön" numFmtId="0">
      <sharedItems/>
    </cacheField>
    <cacheField name="parti" numFmtId="0">
      <sharedItems count="10">
        <s v="M"/>
        <s v="C"/>
        <s v="L"/>
        <s v="KD"/>
        <s v="NYD"/>
        <s v="MP"/>
        <s v="S"/>
        <s v="V"/>
        <s v="SD"/>
        <s v="övriga"/>
      </sharedItems>
    </cacheField>
    <cacheField name="Val idag (PSU), procent" numFmtId="0">
      <sharedItems containsMixedTypes="1" containsNumber="1" minValue="0.6" maxValue="43.8"/>
    </cacheField>
    <cacheField name="ÅrMånad" numFmtId="14">
      <sharedItems containsSemiMixedTypes="0" containsNonDate="0" containsDate="1" containsString="0" minDate="2014-05-01T00:00:00" maxDate="2026-05-02T00:00:00" count="22">
        <d v="2014-05-01T00:00:00"/>
        <d v="2014-11-01T00:00:00"/>
        <d v="2015-05-01T00:00:00"/>
        <d v="2015-11-01T00:00:00"/>
        <d v="2016-05-01T00:00:00"/>
        <d v="2016-11-01T00:00:00"/>
        <d v="2017-05-01T00:00:00"/>
        <d v="2017-11-01T00:00:00"/>
        <d v="2018-05-01T00:00:00"/>
        <d v="2018-11-01T00:00:00"/>
        <d v="2019-05-01T00:00:00"/>
        <d v="2019-11-01T00:00:00"/>
        <d v="2020-05-01T00:00:00"/>
        <d v="2020-11-01T00:00:00"/>
        <d v="2021-05-01T00:00:00"/>
        <d v="2021-11-01T00:00:00"/>
        <d v="2022-05-01T00:00:00"/>
        <d v="2022-11-01T00:00:00"/>
        <d v="2023-05-01T00:00:00"/>
        <d v="2024-05-01T00:00:00"/>
        <d v="2025-05-01T00:00:00"/>
        <d v="2026-05-01T00:00:00"/>
      </sharedItems>
      <fieldGroup par="13"/>
    </cacheField>
    <cacheField name="MänMinus" numFmtId="0">
      <sharedItems containsMixedTypes="1" containsNumber="1" minValue="-34.6" maxValue="43.8"/>
    </cacheField>
    <cacheField name="parameter" numFmtId="0">
      <sharedItems containsNonDate="0" containsString="0" containsBlank="1"/>
    </cacheField>
    <cacheField name="parameter2" numFmtId="0">
      <sharedItems containsNonDate="0" containsString="0" containsBlank="1"/>
    </cacheField>
    <cacheField name="parameter3" numFmtId="0">
      <sharedItems containsNonDate="0" containsString="0" containsBlank="1"/>
    </cacheField>
    <cacheField name="parameter4" numFmtId="0">
      <sharedItems containsNonDate="0" containsString="0" containsBlank="1"/>
    </cacheField>
    <cacheField name="parameter5" numFmtId="0">
      <sharedItems containsNonDate="0" containsString="0" containsBlank="1"/>
    </cacheField>
    <cacheField name="Months (ÅrMånad)" numFmtId="0" databaseField="0">
      <fieldGroup base="4">
        <rangePr groupBy="months" startDate="2014-05-01T00:00:00" endDate="2026-05-02T00:00:00"/>
        <groupItems count="14">
          <s v="&lt;2014-05-01"/>
          <s v="Jan"/>
          <s v="Feb"/>
          <s v="Mar"/>
          <s v="Apr"/>
          <s v="May"/>
          <s v="Jun"/>
          <s v="Jul"/>
          <s v="Aug"/>
          <s v="Sept"/>
          <s v="Oct"/>
          <s v="Nov"/>
          <s v="Dec"/>
          <s v="&gt;2026-05-02"/>
        </groupItems>
      </fieldGroup>
    </cacheField>
    <cacheField name="Quarters (ÅrMånad)" numFmtId="0" databaseField="0">
      <fieldGroup base="4">
        <rangePr groupBy="quarters" startDate="2014-05-01T00:00:00" endDate="2026-05-02T00:00:00"/>
        <groupItems count="6">
          <s v="&lt;2014-05-01"/>
          <s v="Qtr1"/>
          <s v="Qtr2"/>
          <s v="Qtr3"/>
          <s v="Qtr4"/>
          <s v="&gt;2026-05-02"/>
        </groupItems>
      </fieldGroup>
    </cacheField>
    <cacheField name="Years (ÅrMånad)" numFmtId="0" databaseField="0">
      <fieldGroup base="4">
        <rangePr groupBy="years" startDate="2014-05-01T00:00:00" endDate="2026-05-02T00:00:00"/>
        <groupItems count="15">
          <s v="&lt;2014-05-01"/>
          <s v="2014"/>
          <s v="2015"/>
          <s v="2016"/>
          <s v="2017"/>
          <s v="2018"/>
          <s v="2019"/>
          <s v="2020"/>
          <s v="2021"/>
          <s v="2022"/>
          <s v="2023"/>
          <s v="2024"/>
          <s v="2025"/>
          <s v="2026"/>
          <s v="&gt;2026-05-02"/>
        </groupItems>
      </fieldGroup>
    </cacheField>
  </cacheFields>
  <extLst>
    <ext xmlns:x14="http://schemas.microsoft.com/office/spreadsheetml/2009/9/main" uri="{725AE2AE-9491-48be-B2B4-4EB974FC3084}">
      <x14:pivotCacheDefinition pivotCacheId="1142118572"/>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kas Lilja" refreshedDate="46177.576417939817" createdVersion="8" refreshedVersion="8" minRefreshableVersion="3" recordCount="660" xr:uid="{D56247D1-62E9-4DEA-A972-E560AED6295E}">
  <cacheSource type="worksheet">
    <worksheetSource ref="A3:K663" sheet="RösterMänKvinnorSverige"/>
  </cacheSource>
  <cacheFields count="14">
    <cacheField name="mätmånad" numFmtId="0">
      <sharedItems/>
    </cacheField>
    <cacheField name="kön" numFmtId="0">
      <sharedItems count="3">
        <s v="män"/>
        <s v="kvinnor"/>
        <s v="totalt"/>
      </sharedItems>
    </cacheField>
    <cacheField name="parti" numFmtId="0">
      <sharedItems count="10">
        <s v="M"/>
        <s v="C"/>
        <s v="L"/>
        <s v="KD"/>
        <s v="NYD"/>
        <s v="MP"/>
        <s v="S"/>
        <s v="V"/>
        <s v="SD"/>
        <s v="övriga"/>
      </sharedItems>
    </cacheField>
    <cacheField name="Val idag (PSU), procent" numFmtId="0">
      <sharedItems containsMixedTypes="1" containsNumber="1" minValue="0.6" maxValue="43.8"/>
    </cacheField>
    <cacheField name="ÅrMånad" numFmtId="14">
      <sharedItems containsSemiMixedTypes="0" containsNonDate="0" containsDate="1" containsString="0" minDate="2014-05-01T00:00:00" maxDate="2026-05-02T00:00:00" count="22">
        <d v="2014-05-01T00:00:00"/>
        <d v="2014-11-01T00:00:00"/>
        <d v="2015-05-01T00:00:00"/>
        <d v="2015-11-01T00:00:00"/>
        <d v="2016-05-01T00:00:00"/>
        <d v="2016-11-01T00:00:00"/>
        <d v="2017-05-01T00:00:00"/>
        <d v="2017-11-01T00:00:00"/>
        <d v="2018-05-01T00:00:00"/>
        <d v="2018-11-01T00:00:00"/>
        <d v="2019-05-01T00:00:00"/>
        <d v="2019-11-01T00:00:00"/>
        <d v="2020-05-01T00:00:00"/>
        <d v="2020-11-01T00:00:00"/>
        <d v="2021-05-01T00:00:00"/>
        <d v="2021-11-01T00:00:00"/>
        <d v="2022-05-01T00:00:00"/>
        <d v="2022-11-01T00:00:00"/>
        <d v="2023-05-01T00:00:00"/>
        <d v="2024-05-01T00:00:00"/>
        <d v="2025-05-01T00:00:00"/>
        <d v="2026-05-01T00:00:00"/>
      </sharedItems>
      <fieldGroup par="13"/>
    </cacheField>
    <cacheField name="MänMinus" numFmtId="0">
      <sharedItems containsMixedTypes="1" containsNumber="1" minValue="-34.6" maxValue="43.8"/>
    </cacheField>
    <cacheField name="Ref" numFmtId="0">
      <sharedItems/>
    </cacheField>
    <cacheField name="parameter" numFmtId="0">
      <sharedItems containsNonDate="0" containsString="0" containsBlank="1"/>
    </cacheField>
    <cacheField name="parameter2" numFmtId="0">
      <sharedItems containsNonDate="0" containsString="0" containsBlank="1"/>
    </cacheField>
    <cacheField name="parameter3" numFmtId="0">
      <sharedItems containsNonDate="0" containsString="0" containsBlank="1"/>
    </cacheField>
    <cacheField name="parameter4" numFmtId="0">
      <sharedItems containsNonDate="0" containsString="0" containsBlank="1"/>
    </cacheField>
    <cacheField name="Months (ÅrMånad)" numFmtId="0" databaseField="0">
      <fieldGroup base="4">
        <rangePr groupBy="months" startDate="2014-05-01T00:00:00" endDate="2026-05-02T00:00:00"/>
        <groupItems count="14">
          <s v="&lt;2014-05-01"/>
          <s v="Jan"/>
          <s v="Feb"/>
          <s v="Mar"/>
          <s v="Apr"/>
          <s v="May"/>
          <s v="Jun"/>
          <s v="Jul"/>
          <s v="Aug"/>
          <s v="Sept"/>
          <s v="Oct"/>
          <s v="Nov"/>
          <s v="Dec"/>
          <s v="&gt;2026-05-02"/>
        </groupItems>
      </fieldGroup>
    </cacheField>
    <cacheField name="Quarters (ÅrMånad)" numFmtId="0" databaseField="0">
      <fieldGroup base="4">
        <rangePr groupBy="quarters" startDate="2014-05-01T00:00:00" endDate="2026-05-02T00:00:00"/>
        <groupItems count="6">
          <s v="&lt;2014-05-01"/>
          <s v="Qtr1"/>
          <s v="Qtr2"/>
          <s v="Qtr3"/>
          <s v="Qtr4"/>
          <s v="&gt;2026-05-02"/>
        </groupItems>
      </fieldGroup>
    </cacheField>
    <cacheField name="Years (ÅrMånad)" numFmtId="0" databaseField="0">
      <fieldGroup base="4">
        <rangePr groupBy="years" startDate="2014-05-01T00:00:00" endDate="2026-05-02T00:00:00"/>
        <groupItems count="15">
          <s v="&lt;2014-05-01"/>
          <s v="2014"/>
          <s v="2015"/>
          <s v="2016"/>
          <s v="2017"/>
          <s v="2018"/>
          <s v="2019"/>
          <s v="2020"/>
          <s v="2021"/>
          <s v="2022"/>
          <s v="2023"/>
          <s v="2024"/>
          <s v="2025"/>
          <s v="2026"/>
          <s v="&gt;2026-05-02"/>
        </groupItems>
      </fieldGroup>
    </cacheField>
  </cacheFields>
  <extLst>
    <ext xmlns:x14="http://schemas.microsoft.com/office/spreadsheetml/2009/9/main" uri="{725AE2AE-9491-48be-B2B4-4EB974FC3084}">
      <x14:pivotCacheDefinition pivotCacheId="1415071452"/>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kas Lilja" refreshedDate="46177.58267314815" createdVersion="8" refreshedVersion="8" minRefreshableVersion="3" recordCount="198" xr:uid="{C889B68E-E0EB-4F06-9630-08E1712F4CE6}">
  <cacheSource type="worksheet">
    <worksheetSource ref="A3:Q201" sheet="RösterMänKvinnorSverigeHorisont"/>
  </cacheSource>
  <cacheFields count="20">
    <cacheField name="mätmånad" numFmtId="0">
      <sharedItems count="22">
        <s v="2014M05"/>
        <s v="2014M11"/>
        <s v="2015M05"/>
        <s v="2015M11"/>
        <s v="2016M05"/>
        <s v="2016M11"/>
        <s v="2017M05"/>
        <s v="2017M11"/>
        <s v="2018M05"/>
        <s v="2018M11"/>
        <s v="2019M05"/>
        <s v="2019M11"/>
        <s v="2020M05"/>
        <s v="2020M11"/>
        <s v="2021M05"/>
        <s v="2021M11"/>
        <s v="2022M05"/>
        <s v="2022M11"/>
        <s v="2023M05"/>
        <s v="2024M05"/>
        <s v="2025M05"/>
        <s v="2026M05"/>
      </sharedItems>
    </cacheField>
    <cacheField name="kön" numFmtId="0">
      <sharedItems/>
    </cacheField>
    <cacheField name="parti" numFmtId="0">
      <sharedItems count="9">
        <s v="M"/>
        <s v="C"/>
        <s v="L"/>
        <s v="KD"/>
        <s v="MP"/>
        <s v="S"/>
        <s v="V"/>
        <s v="SD"/>
        <s v="övriga"/>
      </sharedItems>
    </cacheField>
    <cacheField name="Val idag (PSU), procent" numFmtId="0">
      <sharedItems containsSemiMixedTypes="0" containsString="0" containsNumber="1" minValue="1.2" maxValue="34.6"/>
    </cacheField>
    <cacheField name="ÅrMånad" numFmtId="14">
      <sharedItems containsSemiMixedTypes="0" containsNonDate="0" containsDate="1" containsString="0" minDate="2014-05-01T00:00:00" maxDate="2026-05-02T00:00:00" count="22">
        <d v="2014-05-01T00:00:00"/>
        <d v="2014-11-01T00:00:00"/>
        <d v="2015-05-01T00:00:00"/>
        <d v="2015-11-01T00:00:00"/>
        <d v="2016-05-01T00:00:00"/>
        <d v="2016-11-01T00:00:00"/>
        <d v="2017-05-01T00:00:00"/>
        <d v="2017-11-01T00:00:00"/>
        <d v="2018-05-01T00:00:00"/>
        <d v="2018-11-01T00:00:00"/>
        <d v="2019-05-01T00:00:00"/>
        <d v="2019-11-01T00:00:00"/>
        <d v="2020-05-01T00:00:00"/>
        <d v="2020-11-01T00:00:00"/>
        <d v="2021-05-01T00:00:00"/>
        <d v="2021-11-01T00:00:00"/>
        <d v="2022-05-01T00:00:00"/>
        <d v="2022-11-01T00:00:00"/>
        <d v="2023-05-01T00:00:00"/>
        <d v="2024-05-01T00:00:00"/>
        <d v="2025-05-01T00:00:00"/>
        <d v="2026-05-01T00:00:00"/>
      </sharedItems>
      <fieldGroup par="19"/>
    </cacheField>
    <cacheField name="MänMinus" numFmtId="0">
      <sharedItems containsSemiMixedTypes="0" containsString="0" containsNumber="1" minValue="-34.6" maxValue="-1.2"/>
    </cacheField>
    <cacheField name="Ref" numFmtId="0">
      <sharedItems/>
    </cacheField>
    <cacheField name="män" numFmtId="0">
      <sharedItems containsSemiMixedTypes="0" containsString="0" containsNumber="1" minValue="1.2" maxValue="34.6"/>
    </cacheField>
    <cacheField name="kvinnor" numFmtId="0">
      <sharedItems containsSemiMixedTypes="0" containsString="0" containsNumber="1" minValue="0.6" maxValue="43.8"/>
    </cacheField>
    <cacheField name="totalt" numFmtId="0">
      <sharedItems containsSemiMixedTypes="0" containsString="0" containsNumber="1" minValue="1.1000000000000001" maxValue="38.6"/>
    </cacheField>
    <cacheField name="ÖverviktadeKvinnor" numFmtId="0">
      <sharedItems containsSemiMixedTypes="0" containsString="0" containsNumber="1" minValue="-8.3000000000000007" maxValue="5.6000000000000014"/>
    </cacheField>
    <cacheField name="ÖverviktadeMän" numFmtId="0">
      <sharedItems containsSemiMixedTypes="0" containsString="0" containsNumber="1" minValue="-5.6000000000000014" maxValue="8.3999999999999986"/>
    </cacheField>
    <cacheField name="pctDiffKvinnor" numFmtId="9">
      <sharedItems containsSemiMixedTypes="0" containsString="0" containsNumber="1" minValue="-0.66666666666666674" maxValue="0.59523809523809512"/>
    </cacheField>
    <cacheField name="pctDiffMän" numFmtId="9">
      <sharedItems containsSemiMixedTypes="0" containsString="0" containsNumber="1" minValue="-0.5714285714285714" maxValue="0.66666666666666652"/>
    </cacheField>
    <cacheField name="AndelÖverviktadeKvinnor" numFmtId="9">
      <sharedItems containsSemiMixedTypes="0" containsString="0" containsNumber="1" minValue="-0.66666666666666674" maxValue="0.59523809523809523"/>
    </cacheField>
    <cacheField name="AndelÖverviktadeMän" numFmtId="9">
      <sharedItems containsSemiMixedTypes="0" containsString="0" containsNumber="1" minValue="-0.57142857142857151" maxValue="0.66666666666666663"/>
    </cacheField>
    <cacheField name="Block" numFmtId="0">
      <sharedItems containsBlank="1" count="3">
        <s v="M + SD + Kd + L"/>
        <s v="S + V +Mp + C"/>
        <m/>
      </sharedItems>
    </cacheField>
    <cacheField name="Months (ÅrMånad)" numFmtId="0" databaseField="0">
      <fieldGroup base="4">
        <rangePr groupBy="months" startDate="2014-05-01T00:00:00" endDate="2026-05-02T00:00:00"/>
        <groupItems count="14">
          <s v="&lt;2014-05-01"/>
          <s v="Jan"/>
          <s v="Feb"/>
          <s v="Mar"/>
          <s v="Apr"/>
          <s v="May"/>
          <s v="Jun"/>
          <s v="Jul"/>
          <s v="Aug"/>
          <s v="Sept"/>
          <s v="Oct"/>
          <s v="Nov"/>
          <s v="Dec"/>
          <s v="&gt;2026-05-02"/>
        </groupItems>
      </fieldGroup>
    </cacheField>
    <cacheField name="Quarters (ÅrMånad)" numFmtId="0" databaseField="0">
      <fieldGroup base="4">
        <rangePr groupBy="quarters" startDate="2014-05-01T00:00:00" endDate="2026-05-02T00:00:00"/>
        <groupItems count="6">
          <s v="&lt;2014-05-01"/>
          <s v="Qtr1"/>
          <s v="Qtr2"/>
          <s v="Qtr3"/>
          <s v="Qtr4"/>
          <s v="&gt;2026-05-02"/>
        </groupItems>
      </fieldGroup>
    </cacheField>
    <cacheField name="Years (ÅrMånad)" numFmtId="0" databaseField="0">
      <fieldGroup base="4">
        <rangePr groupBy="years" startDate="2014-05-01T00:00:00" endDate="2026-05-02T00:00:00"/>
        <groupItems count="15">
          <s v="&lt;2014-05-01"/>
          <s v="2014"/>
          <s v="2015"/>
          <s v="2016"/>
          <s v="2017"/>
          <s v="2018"/>
          <s v="2019"/>
          <s v="2020"/>
          <s v="2021"/>
          <s v="2022"/>
          <s v="2023"/>
          <s v="2024"/>
          <s v="2025"/>
          <s v="2026"/>
          <s v="&gt;2026-05-02"/>
        </groupItems>
      </fieldGroup>
    </cacheField>
  </cacheFields>
  <extLst>
    <ext xmlns:x14="http://schemas.microsoft.com/office/spreadsheetml/2009/9/main" uri="{725AE2AE-9491-48be-B2B4-4EB974FC3084}">
      <x14:pivotCacheDefinition pivotCacheId="1521024798"/>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kas Lilja" refreshedDate="46177.596982060182" createdVersion="8" refreshedVersion="8" minRefreshableVersion="3" recordCount="26" xr:uid="{49A7E824-1C88-4FC3-A747-5F198ABB960B}">
  <cacheSource type="worksheet">
    <worksheetSource ref="T3:AA29" sheet="DBBlock"/>
  </cacheSource>
  <cacheFields count="11">
    <cacheField name="År" numFmtId="14">
      <sharedItems containsSemiMixedTypes="0" containsNonDate="0" containsDate="1" containsString="0" minDate="2014-05-01T00:00:00" maxDate="2026-05-02T00:00:00" count="13">
        <d v="2014-05-01T00:00:00"/>
        <d v="2015-05-01T00:00:00"/>
        <d v="2016-05-01T00:00:00"/>
        <d v="2017-05-01T00:00:00"/>
        <d v="2018-05-01T00:00:00"/>
        <d v="2019-05-01T00:00:00"/>
        <d v="2020-05-01T00:00:00"/>
        <d v="2021-05-01T00:00:00"/>
        <d v="2022-05-01T00:00:00"/>
        <d v="2023-05-01T00:00:00"/>
        <d v="2024-05-01T00:00:00"/>
        <d v="2025-05-01T00:00:00"/>
        <d v="2026-05-01T00:00:00"/>
      </sharedItems>
      <fieldGroup par="10"/>
    </cacheField>
    <cacheField name="Block" numFmtId="0">
      <sharedItems count="2">
        <s v="M + SD + Kd + L"/>
        <s v="S + V +Mp + C"/>
      </sharedItems>
    </cacheField>
    <cacheField name="män" numFmtId="0">
      <sharedItems containsSemiMixedTypes="0" containsString="0" containsNumber="1" minValue="40" maxValue="58.3"/>
    </cacheField>
    <cacheField name="kvinnor" numFmtId="0">
      <sharedItems containsSemiMixedTypes="0" containsString="0" containsNumber="1" minValue="34.6" maxValue="64.399999999999991"/>
    </cacheField>
    <cacheField name="Total" numFmtId="0">
      <sharedItems containsSemiMixedTypes="0" containsString="0" containsNumber="1" minValue="39.6" maxValue="56.6"/>
    </cacheField>
    <cacheField name="DiffFrånTotalMän" numFmtId="0">
      <sharedItems containsSemiMixedTypes="0" containsString="0" containsNumber="1" minValue="-9.2999999999999972" maxValue="8.2999999999999972"/>
    </cacheField>
    <cacheField name="DiffFrånTotalMän2" numFmtId="0">
      <sharedItems containsSemiMixedTypes="0" containsString="0" containsNumber="1" minValue="-8.0999999999999943" maxValue="9.1999999999999957"/>
    </cacheField>
    <cacheField name="DiffMänKvinnor" numFmtId="0">
      <sharedItems containsSemiMixedTypes="0" containsString="0" containsNumber="1" minValue="-16.299999999999997" maxValue="18.499999999999993"/>
    </cacheField>
    <cacheField name="Months (År)" numFmtId="0" databaseField="0">
      <fieldGroup base="0">
        <rangePr groupBy="months" startDate="2014-05-01T00:00:00" endDate="2026-05-02T00:00:00"/>
        <groupItems count="14">
          <s v="&lt;2014-05-01"/>
          <s v="Jan"/>
          <s v="Feb"/>
          <s v="Mar"/>
          <s v="Apr"/>
          <s v="May"/>
          <s v="Jun"/>
          <s v="Jul"/>
          <s v="Aug"/>
          <s v="Sept"/>
          <s v="Oct"/>
          <s v="Nov"/>
          <s v="Dec"/>
          <s v="&gt;2026-05-02"/>
        </groupItems>
      </fieldGroup>
    </cacheField>
    <cacheField name="Quarters (År)" numFmtId="0" databaseField="0">
      <fieldGroup base="0">
        <rangePr groupBy="quarters" startDate="2014-05-01T00:00:00" endDate="2026-05-02T00:00:00"/>
        <groupItems count="6">
          <s v="&lt;2014-05-01"/>
          <s v="Qtr1"/>
          <s v="Qtr2"/>
          <s v="Qtr3"/>
          <s v="Qtr4"/>
          <s v="&gt;2026-05-02"/>
        </groupItems>
      </fieldGroup>
    </cacheField>
    <cacheField name="Years (År)" numFmtId="0" databaseField="0">
      <fieldGroup base="0">
        <rangePr groupBy="years" startDate="2014-05-01T00:00:00" endDate="2026-05-02T00:00:00"/>
        <groupItems count="15">
          <s v="&lt;2014-05-01"/>
          <s v="2014"/>
          <s v="2015"/>
          <s v="2016"/>
          <s v="2017"/>
          <s v="2018"/>
          <s v="2019"/>
          <s v="2020"/>
          <s v="2021"/>
          <s v="2022"/>
          <s v="2023"/>
          <s v="2024"/>
          <s v="2025"/>
          <s v="2026"/>
          <s v="&gt;2026-05-02"/>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0">
  <r>
    <s v="2014M05"/>
    <s v="män"/>
    <x v="0"/>
    <n v="24.3"/>
    <x v="0"/>
    <n v="-24.3"/>
    <m/>
    <m/>
    <m/>
    <m/>
    <m/>
  </r>
  <r>
    <s v="2014M05"/>
    <s v="män"/>
    <x v="1"/>
    <n v="5.8"/>
    <x v="0"/>
    <n v="-5.8"/>
    <m/>
    <m/>
    <m/>
    <m/>
    <m/>
  </r>
  <r>
    <s v="2014M05"/>
    <s v="män"/>
    <x v="2"/>
    <n v="4.4000000000000004"/>
    <x v="0"/>
    <n v="-4.4000000000000004"/>
    <m/>
    <m/>
    <m/>
    <m/>
    <m/>
  </r>
  <r>
    <s v="2014M05"/>
    <s v="män"/>
    <x v="3"/>
    <n v="3.6"/>
    <x v="0"/>
    <n v="-3.6"/>
    <m/>
    <m/>
    <m/>
    <m/>
    <m/>
  </r>
  <r>
    <s v="2014M05"/>
    <s v="män"/>
    <x v="4"/>
    <s v=",,"/>
    <x v="0"/>
    <s v=""/>
    <m/>
    <m/>
    <m/>
    <m/>
    <m/>
  </r>
  <r>
    <s v="2014M05"/>
    <s v="män"/>
    <x v="5"/>
    <n v="6.4"/>
    <x v="0"/>
    <n v="-6.4"/>
    <m/>
    <m/>
    <m/>
    <m/>
    <m/>
  </r>
  <r>
    <s v="2014M05"/>
    <s v="män"/>
    <x v="6"/>
    <n v="34.6"/>
    <x v="0"/>
    <n v="-34.6"/>
    <m/>
    <m/>
    <m/>
    <m/>
    <m/>
  </r>
  <r>
    <s v="2014M05"/>
    <s v="män"/>
    <x v="7"/>
    <n v="7.1"/>
    <x v="0"/>
    <n v="-7.1"/>
    <m/>
    <m/>
    <m/>
    <m/>
    <m/>
  </r>
  <r>
    <s v="2014M05"/>
    <s v="män"/>
    <x v="8"/>
    <n v="10.9"/>
    <x v="0"/>
    <n v="-10.9"/>
    <m/>
    <m/>
    <m/>
    <m/>
    <m/>
  </r>
  <r>
    <s v="2014M05"/>
    <s v="män"/>
    <x v="9"/>
    <n v="3.1"/>
    <x v="0"/>
    <n v="-3.1"/>
    <m/>
    <m/>
    <m/>
    <m/>
    <m/>
  </r>
  <r>
    <s v="2014M05"/>
    <s v="kvinnor"/>
    <x v="0"/>
    <n v="21.5"/>
    <x v="0"/>
    <n v="21.5"/>
    <m/>
    <m/>
    <m/>
    <m/>
    <m/>
  </r>
  <r>
    <s v="2014M05"/>
    <s v="kvinnor"/>
    <x v="1"/>
    <n v="4.0999999999999996"/>
    <x v="0"/>
    <n v="4.0999999999999996"/>
    <m/>
    <m/>
    <m/>
    <m/>
    <m/>
  </r>
  <r>
    <s v="2014M05"/>
    <s v="kvinnor"/>
    <x v="2"/>
    <n v="5.7"/>
    <x v="0"/>
    <n v="5.7"/>
    <m/>
    <m/>
    <m/>
    <m/>
    <m/>
  </r>
  <r>
    <s v="2014M05"/>
    <s v="kvinnor"/>
    <x v="3"/>
    <n v="4.3"/>
    <x v="0"/>
    <n v="4.3"/>
    <m/>
    <m/>
    <m/>
    <m/>
    <m/>
  </r>
  <r>
    <s v="2014M05"/>
    <s v="kvinnor"/>
    <x v="4"/>
    <s v=",,"/>
    <x v="0"/>
    <s v=""/>
    <m/>
    <m/>
    <m/>
    <m/>
    <m/>
  </r>
  <r>
    <s v="2014M05"/>
    <s v="kvinnor"/>
    <x v="5"/>
    <n v="10.199999999999999"/>
    <x v="0"/>
    <n v="10.199999999999999"/>
    <m/>
    <m/>
    <m/>
    <m/>
    <m/>
  </r>
  <r>
    <s v="2014M05"/>
    <s v="kvinnor"/>
    <x v="6"/>
    <n v="36.9"/>
    <x v="0"/>
    <n v="36.9"/>
    <m/>
    <m/>
    <m/>
    <m/>
    <m/>
  </r>
  <r>
    <s v="2014M05"/>
    <s v="kvinnor"/>
    <x v="7"/>
    <n v="8.1"/>
    <x v="0"/>
    <n v="8.1"/>
    <m/>
    <m/>
    <m/>
    <m/>
    <m/>
  </r>
  <r>
    <s v="2014M05"/>
    <s v="kvinnor"/>
    <x v="8"/>
    <n v="4.5"/>
    <x v="0"/>
    <n v="4.5"/>
    <m/>
    <m/>
    <m/>
    <m/>
    <m/>
  </r>
  <r>
    <s v="2014M05"/>
    <s v="kvinnor"/>
    <x v="9"/>
    <n v="4.5999999999999996"/>
    <x v="0"/>
    <n v="4.5999999999999996"/>
    <m/>
    <m/>
    <m/>
    <m/>
    <m/>
  </r>
  <r>
    <s v="2014M11"/>
    <s v="män"/>
    <x v="0"/>
    <n v="25.9"/>
    <x v="1"/>
    <n v="-25.9"/>
    <m/>
    <m/>
    <m/>
    <m/>
    <m/>
  </r>
  <r>
    <s v="2014M11"/>
    <s v="män"/>
    <x v="1"/>
    <n v="6.3"/>
    <x v="1"/>
    <n v="-6.3"/>
    <m/>
    <m/>
    <m/>
    <m/>
    <m/>
  </r>
  <r>
    <s v="2014M11"/>
    <s v="män"/>
    <x v="2"/>
    <n v="5.2"/>
    <x v="1"/>
    <n v="-5.2"/>
    <m/>
    <m/>
    <m/>
    <m/>
    <m/>
  </r>
  <r>
    <s v="2014M11"/>
    <s v="män"/>
    <x v="3"/>
    <n v="3.9"/>
    <x v="1"/>
    <n v="-3.9"/>
    <m/>
    <m/>
    <m/>
    <m/>
    <m/>
  </r>
  <r>
    <s v="2014M11"/>
    <s v="män"/>
    <x v="4"/>
    <s v=",,"/>
    <x v="1"/>
    <s v=""/>
    <m/>
    <m/>
    <m/>
    <m/>
    <m/>
  </r>
  <r>
    <s v="2014M11"/>
    <s v="män"/>
    <x v="5"/>
    <n v="5.4"/>
    <x v="1"/>
    <n v="-5.4"/>
    <m/>
    <m/>
    <m/>
    <m/>
    <m/>
  </r>
  <r>
    <s v="2014M11"/>
    <s v="män"/>
    <x v="6"/>
    <n v="29.6"/>
    <x v="1"/>
    <n v="-29.6"/>
    <m/>
    <m/>
    <m/>
    <m/>
    <m/>
  </r>
  <r>
    <s v="2014M11"/>
    <s v="män"/>
    <x v="7"/>
    <n v="5.2"/>
    <x v="1"/>
    <n v="-5.2"/>
    <m/>
    <m/>
    <m/>
    <m/>
    <m/>
  </r>
  <r>
    <s v="2014M11"/>
    <s v="män"/>
    <x v="8"/>
    <n v="16.7"/>
    <x v="1"/>
    <n v="-16.7"/>
    <m/>
    <m/>
    <m/>
    <m/>
    <m/>
  </r>
  <r>
    <s v="2014M11"/>
    <s v="män"/>
    <x v="9"/>
    <n v="1.7"/>
    <x v="1"/>
    <n v="-1.7"/>
    <m/>
    <m/>
    <m/>
    <m/>
    <m/>
  </r>
  <r>
    <s v="2014M11"/>
    <s v="kvinnor"/>
    <x v="0"/>
    <n v="23.7"/>
    <x v="1"/>
    <n v="23.7"/>
    <m/>
    <m/>
    <m/>
    <m/>
    <m/>
  </r>
  <r>
    <s v="2014M11"/>
    <s v="kvinnor"/>
    <x v="1"/>
    <n v="6"/>
    <x v="1"/>
    <n v="6"/>
    <m/>
    <m/>
    <m/>
    <m/>
    <m/>
  </r>
  <r>
    <s v="2014M11"/>
    <s v="kvinnor"/>
    <x v="2"/>
    <n v="5.6"/>
    <x v="1"/>
    <n v="5.6"/>
    <m/>
    <m/>
    <m/>
    <m/>
    <m/>
  </r>
  <r>
    <s v="2014M11"/>
    <s v="kvinnor"/>
    <x v="3"/>
    <n v="3.8"/>
    <x v="1"/>
    <n v="3.8"/>
    <m/>
    <m/>
    <m/>
    <m/>
    <m/>
  </r>
  <r>
    <s v="2014M11"/>
    <s v="kvinnor"/>
    <x v="4"/>
    <s v=",,"/>
    <x v="1"/>
    <s v=""/>
    <m/>
    <m/>
    <m/>
    <m/>
    <m/>
  </r>
  <r>
    <s v="2014M11"/>
    <s v="kvinnor"/>
    <x v="5"/>
    <n v="9.1"/>
    <x v="1"/>
    <n v="9.1"/>
    <m/>
    <m/>
    <m/>
    <m/>
    <m/>
  </r>
  <r>
    <s v="2014M11"/>
    <s v="kvinnor"/>
    <x v="6"/>
    <n v="34.1"/>
    <x v="1"/>
    <n v="34.1"/>
    <m/>
    <m/>
    <m/>
    <m/>
    <m/>
  </r>
  <r>
    <s v="2014M11"/>
    <s v="kvinnor"/>
    <x v="7"/>
    <n v="6.3"/>
    <x v="1"/>
    <n v="6.3"/>
    <m/>
    <m/>
    <m/>
    <m/>
    <m/>
  </r>
  <r>
    <s v="2014M11"/>
    <s v="kvinnor"/>
    <x v="8"/>
    <n v="7.8"/>
    <x v="1"/>
    <n v="7.8"/>
    <m/>
    <m/>
    <m/>
    <m/>
    <m/>
  </r>
  <r>
    <s v="2014M11"/>
    <s v="kvinnor"/>
    <x v="9"/>
    <n v="3.5"/>
    <x v="1"/>
    <n v="3.5"/>
    <m/>
    <m/>
    <m/>
    <m/>
    <m/>
  </r>
  <r>
    <s v="2015M05"/>
    <s v="män"/>
    <x v="0"/>
    <n v="26.8"/>
    <x v="2"/>
    <n v="-26.8"/>
    <m/>
    <m/>
    <m/>
    <m/>
    <m/>
  </r>
  <r>
    <s v="2015M05"/>
    <s v="män"/>
    <x v="1"/>
    <n v="5.6"/>
    <x v="2"/>
    <n v="-5.6"/>
    <m/>
    <m/>
    <m/>
    <m/>
    <m/>
  </r>
  <r>
    <s v="2015M05"/>
    <s v="män"/>
    <x v="2"/>
    <n v="4.7"/>
    <x v="2"/>
    <n v="-4.7"/>
    <m/>
    <m/>
    <m/>
    <m/>
    <m/>
  </r>
  <r>
    <s v="2015M05"/>
    <s v="män"/>
    <x v="3"/>
    <n v="3.5"/>
    <x v="2"/>
    <n v="-3.5"/>
    <m/>
    <m/>
    <m/>
    <m/>
    <m/>
  </r>
  <r>
    <s v="2015M05"/>
    <s v="män"/>
    <x v="4"/>
    <s v=",,"/>
    <x v="2"/>
    <s v=""/>
    <m/>
    <m/>
    <m/>
    <m/>
    <m/>
  </r>
  <r>
    <s v="2015M05"/>
    <s v="män"/>
    <x v="5"/>
    <n v="4.5999999999999996"/>
    <x v="2"/>
    <n v="-4.5999999999999996"/>
    <m/>
    <m/>
    <m/>
    <m/>
    <m/>
  </r>
  <r>
    <s v="2015M05"/>
    <s v="män"/>
    <x v="6"/>
    <n v="27.1"/>
    <x v="2"/>
    <n v="-27.1"/>
    <m/>
    <m/>
    <m/>
    <m/>
    <m/>
  </r>
  <r>
    <s v="2015M05"/>
    <s v="män"/>
    <x v="7"/>
    <n v="6.1"/>
    <x v="2"/>
    <n v="-6.1"/>
    <m/>
    <m/>
    <m/>
    <m/>
    <m/>
  </r>
  <r>
    <s v="2015M05"/>
    <s v="män"/>
    <x v="8"/>
    <n v="20.5"/>
    <x v="2"/>
    <n v="-20.5"/>
    <m/>
    <m/>
    <m/>
    <m/>
    <m/>
  </r>
  <r>
    <s v="2015M05"/>
    <s v="män"/>
    <x v="9"/>
    <n v="1.2"/>
    <x v="2"/>
    <n v="-1.2"/>
    <m/>
    <m/>
    <m/>
    <m/>
    <m/>
  </r>
  <r>
    <s v="2015M05"/>
    <s v="kvinnor"/>
    <x v="0"/>
    <n v="25.7"/>
    <x v="2"/>
    <n v="25.7"/>
    <m/>
    <m/>
    <m/>
    <m/>
    <m/>
  </r>
  <r>
    <s v="2015M05"/>
    <s v="kvinnor"/>
    <x v="1"/>
    <n v="7.4"/>
    <x v="2"/>
    <n v="7.4"/>
    <m/>
    <m/>
    <m/>
    <m/>
    <m/>
  </r>
  <r>
    <s v="2015M05"/>
    <s v="kvinnor"/>
    <x v="2"/>
    <n v="4.4000000000000004"/>
    <x v="2"/>
    <n v="4.4000000000000004"/>
    <m/>
    <m/>
    <m/>
    <m/>
    <m/>
  </r>
  <r>
    <s v="2015M05"/>
    <s v="kvinnor"/>
    <x v="3"/>
    <n v="4.0999999999999996"/>
    <x v="2"/>
    <n v="4.0999999999999996"/>
    <m/>
    <m/>
    <m/>
    <m/>
    <m/>
  </r>
  <r>
    <s v="2015M05"/>
    <s v="kvinnor"/>
    <x v="4"/>
    <s v=",,"/>
    <x v="2"/>
    <s v=""/>
    <m/>
    <m/>
    <m/>
    <m/>
    <m/>
  </r>
  <r>
    <s v="2015M05"/>
    <s v="kvinnor"/>
    <x v="5"/>
    <n v="8.8000000000000007"/>
    <x v="2"/>
    <n v="8.8000000000000007"/>
    <m/>
    <m/>
    <m/>
    <m/>
    <m/>
  </r>
  <r>
    <s v="2015M05"/>
    <s v="kvinnor"/>
    <x v="6"/>
    <n v="31.4"/>
    <x v="2"/>
    <n v="31.4"/>
    <m/>
    <m/>
    <m/>
    <m/>
    <m/>
  </r>
  <r>
    <s v="2015M05"/>
    <s v="kvinnor"/>
    <x v="7"/>
    <n v="5.9"/>
    <x v="2"/>
    <n v="5.9"/>
    <m/>
    <m/>
    <m/>
    <m/>
    <m/>
  </r>
  <r>
    <s v="2015M05"/>
    <s v="kvinnor"/>
    <x v="8"/>
    <n v="9.3000000000000007"/>
    <x v="2"/>
    <n v="9.3000000000000007"/>
    <m/>
    <m/>
    <m/>
    <m/>
    <m/>
  </r>
  <r>
    <s v="2015M05"/>
    <s v="kvinnor"/>
    <x v="9"/>
    <n v="3"/>
    <x v="2"/>
    <n v="3"/>
    <m/>
    <m/>
    <m/>
    <m/>
    <m/>
  </r>
  <r>
    <s v="2015M11"/>
    <s v="män"/>
    <x v="0"/>
    <n v="21.6"/>
    <x v="3"/>
    <n v="-21.6"/>
    <m/>
    <m/>
    <m/>
    <m/>
    <m/>
  </r>
  <r>
    <s v="2015M11"/>
    <s v="män"/>
    <x v="1"/>
    <n v="5.6"/>
    <x v="3"/>
    <n v="-5.6"/>
    <m/>
    <m/>
    <m/>
    <m/>
    <m/>
  </r>
  <r>
    <s v="2015M11"/>
    <s v="män"/>
    <x v="2"/>
    <n v="5.3"/>
    <x v="3"/>
    <n v="-5.3"/>
    <m/>
    <m/>
    <m/>
    <m/>
    <m/>
  </r>
  <r>
    <s v="2015M11"/>
    <s v="män"/>
    <x v="3"/>
    <n v="3.3"/>
    <x v="3"/>
    <n v="-3.3"/>
    <m/>
    <m/>
    <m/>
    <m/>
    <m/>
  </r>
  <r>
    <s v="2015M11"/>
    <s v="män"/>
    <x v="4"/>
    <s v=",,"/>
    <x v="3"/>
    <s v=""/>
    <m/>
    <m/>
    <m/>
    <m/>
    <m/>
  </r>
  <r>
    <s v="2015M11"/>
    <s v="män"/>
    <x v="5"/>
    <n v="4.0999999999999996"/>
    <x v="3"/>
    <n v="-4.0999999999999996"/>
    <m/>
    <m/>
    <m/>
    <m/>
    <m/>
  </r>
  <r>
    <s v="2015M11"/>
    <s v="män"/>
    <x v="6"/>
    <n v="25.5"/>
    <x v="3"/>
    <n v="-25.5"/>
    <m/>
    <m/>
    <m/>
    <m/>
    <m/>
  </r>
  <r>
    <s v="2015M11"/>
    <s v="män"/>
    <x v="7"/>
    <n v="5.2"/>
    <x v="3"/>
    <n v="-5.2"/>
    <m/>
    <m/>
    <m/>
    <m/>
    <m/>
  </r>
  <r>
    <s v="2015M11"/>
    <s v="män"/>
    <x v="8"/>
    <n v="28"/>
    <x v="3"/>
    <n v="-28"/>
    <m/>
    <m/>
    <m/>
    <m/>
    <m/>
  </r>
  <r>
    <s v="2015M11"/>
    <s v="män"/>
    <x v="9"/>
    <n v="1.3"/>
    <x v="3"/>
    <n v="-1.3"/>
    <m/>
    <m/>
    <m/>
    <m/>
    <m/>
  </r>
  <r>
    <s v="2015M11"/>
    <s v="kvinnor"/>
    <x v="0"/>
    <n v="25.6"/>
    <x v="3"/>
    <n v="25.6"/>
    <m/>
    <m/>
    <m/>
    <m/>
    <m/>
  </r>
  <r>
    <s v="2015M11"/>
    <s v="kvinnor"/>
    <x v="1"/>
    <n v="7.4"/>
    <x v="3"/>
    <n v="7.4"/>
    <m/>
    <m/>
    <m/>
    <m/>
    <m/>
  </r>
  <r>
    <s v="2015M11"/>
    <s v="kvinnor"/>
    <x v="2"/>
    <n v="5.7"/>
    <x v="3"/>
    <n v="5.7"/>
    <m/>
    <m/>
    <m/>
    <m/>
    <m/>
  </r>
  <r>
    <s v="2015M11"/>
    <s v="kvinnor"/>
    <x v="3"/>
    <n v="4.0999999999999996"/>
    <x v="3"/>
    <n v="4.0999999999999996"/>
    <m/>
    <m/>
    <m/>
    <m/>
    <m/>
  </r>
  <r>
    <s v="2015M11"/>
    <s v="kvinnor"/>
    <x v="4"/>
    <s v=",,"/>
    <x v="3"/>
    <s v=""/>
    <m/>
    <m/>
    <m/>
    <m/>
    <m/>
  </r>
  <r>
    <s v="2015M11"/>
    <s v="kvinnor"/>
    <x v="5"/>
    <n v="7.3"/>
    <x v="3"/>
    <n v="7.3"/>
    <m/>
    <m/>
    <m/>
    <m/>
    <m/>
  </r>
  <r>
    <s v="2015M11"/>
    <s v="kvinnor"/>
    <x v="6"/>
    <n v="30.1"/>
    <x v="3"/>
    <n v="30.1"/>
    <m/>
    <m/>
    <m/>
    <m/>
    <m/>
  </r>
  <r>
    <s v="2015M11"/>
    <s v="kvinnor"/>
    <x v="7"/>
    <n v="6.2"/>
    <x v="3"/>
    <n v="6.2"/>
    <m/>
    <m/>
    <m/>
    <m/>
    <m/>
  </r>
  <r>
    <s v="2015M11"/>
    <s v="kvinnor"/>
    <x v="8"/>
    <n v="11.3"/>
    <x v="3"/>
    <n v="11.3"/>
    <m/>
    <m/>
    <m/>
    <m/>
    <m/>
  </r>
  <r>
    <s v="2015M11"/>
    <s v="kvinnor"/>
    <x v="9"/>
    <n v="2.4"/>
    <x v="3"/>
    <n v="2.4"/>
    <m/>
    <m/>
    <m/>
    <m/>
    <m/>
  </r>
  <r>
    <s v="2016M05"/>
    <s v="män"/>
    <x v="0"/>
    <n v="25.3"/>
    <x v="4"/>
    <n v="-25.3"/>
    <m/>
    <m/>
    <m/>
    <m/>
    <m/>
  </r>
  <r>
    <s v="2016M05"/>
    <s v="män"/>
    <x v="1"/>
    <n v="5.3"/>
    <x v="4"/>
    <n v="-5.3"/>
    <m/>
    <m/>
    <m/>
    <m/>
    <m/>
  </r>
  <r>
    <s v="2016M05"/>
    <s v="män"/>
    <x v="2"/>
    <n v="5.6"/>
    <x v="4"/>
    <n v="-5.6"/>
    <m/>
    <m/>
    <m/>
    <m/>
    <m/>
  </r>
  <r>
    <s v="2016M05"/>
    <s v="män"/>
    <x v="3"/>
    <n v="2.9"/>
    <x v="4"/>
    <n v="-2.9"/>
    <m/>
    <m/>
    <m/>
    <m/>
    <m/>
  </r>
  <r>
    <s v="2016M05"/>
    <s v="män"/>
    <x v="4"/>
    <s v=",,"/>
    <x v="4"/>
    <s v=""/>
    <m/>
    <m/>
    <m/>
    <m/>
    <m/>
  </r>
  <r>
    <s v="2016M05"/>
    <s v="män"/>
    <x v="5"/>
    <n v="4"/>
    <x v="4"/>
    <n v="-4"/>
    <m/>
    <m/>
    <m/>
    <m/>
    <m/>
  </r>
  <r>
    <s v="2016M05"/>
    <s v="män"/>
    <x v="6"/>
    <n v="26"/>
    <x v="4"/>
    <n v="-26"/>
    <m/>
    <m/>
    <m/>
    <m/>
    <m/>
  </r>
  <r>
    <s v="2016M05"/>
    <s v="män"/>
    <x v="7"/>
    <n v="6.2"/>
    <x v="4"/>
    <n v="-6.2"/>
    <m/>
    <m/>
    <m/>
    <m/>
    <m/>
  </r>
  <r>
    <s v="2016M05"/>
    <s v="män"/>
    <x v="8"/>
    <n v="23"/>
    <x v="4"/>
    <n v="-23"/>
    <m/>
    <m/>
    <m/>
    <m/>
    <m/>
  </r>
  <r>
    <s v="2016M05"/>
    <s v="män"/>
    <x v="9"/>
    <n v="1.7"/>
    <x v="4"/>
    <n v="-1.7"/>
    <m/>
    <m/>
    <m/>
    <m/>
    <m/>
  </r>
  <r>
    <s v="2016M05"/>
    <s v="kvinnor"/>
    <x v="0"/>
    <n v="26"/>
    <x v="4"/>
    <n v="26"/>
    <m/>
    <m/>
    <m/>
    <m/>
    <m/>
  </r>
  <r>
    <s v="2016M05"/>
    <s v="kvinnor"/>
    <x v="1"/>
    <n v="7.8"/>
    <x v="4"/>
    <n v="7.8"/>
    <m/>
    <m/>
    <m/>
    <m/>
    <m/>
  </r>
  <r>
    <s v="2016M05"/>
    <s v="kvinnor"/>
    <x v="2"/>
    <n v="5.0999999999999996"/>
    <x v="4"/>
    <n v="5.0999999999999996"/>
    <m/>
    <m/>
    <m/>
    <m/>
    <m/>
  </r>
  <r>
    <s v="2016M05"/>
    <s v="kvinnor"/>
    <x v="3"/>
    <n v="3.5"/>
    <x v="4"/>
    <n v="3.5"/>
    <m/>
    <m/>
    <m/>
    <m/>
    <m/>
  </r>
  <r>
    <s v="2016M05"/>
    <s v="kvinnor"/>
    <x v="4"/>
    <s v=",,"/>
    <x v="4"/>
    <s v=""/>
    <m/>
    <m/>
    <m/>
    <m/>
    <m/>
  </r>
  <r>
    <s v="2016M05"/>
    <s v="kvinnor"/>
    <x v="5"/>
    <n v="5.7"/>
    <x v="4"/>
    <n v="5.7"/>
    <m/>
    <m/>
    <m/>
    <m/>
    <m/>
  </r>
  <r>
    <s v="2016M05"/>
    <s v="kvinnor"/>
    <x v="6"/>
    <n v="30.1"/>
    <x v="4"/>
    <n v="30.1"/>
    <m/>
    <m/>
    <m/>
    <m/>
    <m/>
  </r>
  <r>
    <s v="2016M05"/>
    <s v="kvinnor"/>
    <x v="7"/>
    <n v="7"/>
    <x v="4"/>
    <n v="7"/>
    <m/>
    <m/>
    <m/>
    <m/>
    <m/>
  </r>
  <r>
    <s v="2016M05"/>
    <s v="kvinnor"/>
    <x v="8"/>
    <n v="12.1"/>
    <x v="4"/>
    <n v="12.1"/>
    <m/>
    <m/>
    <m/>
    <m/>
    <m/>
  </r>
  <r>
    <s v="2016M05"/>
    <s v="kvinnor"/>
    <x v="9"/>
    <n v="2.7"/>
    <x v="4"/>
    <n v="2.7"/>
    <m/>
    <m/>
    <m/>
    <m/>
    <m/>
  </r>
  <r>
    <s v="2016M11"/>
    <s v="män"/>
    <x v="0"/>
    <n v="22.9"/>
    <x v="5"/>
    <n v="-22.9"/>
    <m/>
    <m/>
    <m/>
    <m/>
    <m/>
  </r>
  <r>
    <s v="2016M11"/>
    <s v="män"/>
    <x v="1"/>
    <n v="6.2"/>
    <x v="5"/>
    <n v="-6.2"/>
    <m/>
    <m/>
    <m/>
    <m/>
    <m/>
  </r>
  <r>
    <s v="2016M11"/>
    <s v="män"/>
    <x v="2"/>
    <n v="4.7"/>
    <x v="5"/>
    <n v="-4.7"/>
    <m/>
    <m/>
    <m/>
    <m/>
    <m/>
  </r>
  <r>
    <s v="2016M11"/>
    <s v="män"/>
    <x v="3"/>
    <n v="2.9"/>
    <x v="5"/>
    <n v="-2.9"/>
    <m/>
    <m/>
    <m/>
    <m/>
    <m/>
  </r>
  <r>
    <s v="2016M11"/>
    <s v="män"/>
    <x v="4"/>
    <s v=",,"/>
    <x v="5"/>
    <s v=""/>
    <m/>
    <m/>
    <m/>
    <m/>
    <m/>
  </r>
  <r>
    <s v="2016M11"/>
    <s v="män"/>
    <x v="5"/>
    <n v="3.3"/>
    <x v="5"/>
    <n v="-3.3"/>
    <m/>
    <m/>
    <m/>
    <m/>
    <m/>
  </r>
  <r>
    <s v="2016M11"/>
    <s v="män"/>
    <x v="6"/>
    <n v="27.2"/>
    <x v="5"/>
    <n v="-27.2"/>
    <m/>
    <m/>
    <m/>
    <m/>
    <m/>
  </r>
  <r>
    <s v="2016M11"/>
    <s v="män"/>
    <x v="7"/>
    <n v="6.9"/>
    <x v="5"/>
    <n v="-6.9"/>
    <m/>
    <m/>
    <m/>
    <m/>
    <m/>
  </r>
  <r>
    <s v="2016M11"/>
    <s v="män"/>
    <x v="8"/>
    <n v="23"/>
    <x v="5"/>
    <n v="-23"/>
    <m/>
    <m/>
    <m/>
    <m/>
    <m/>
  </r>
  <r>
    <s v="2016M11"/>
    <s v="män"/>
    <x v="9"/>
    <n v="2.8"/>
    <x v="5"/>
    <n v="-2.8"/>
    <m/>
    <m/>
    <m/>
    <m/>
    <m/>
  </r>
  <r>
    <s v="2016M11"/>
    <s v="kvinnor"/>
    <x v="0"/>
    <n v="24.3"/>
    <x v="5"/>
    <n v="24.3"/>
    <m/>
    <m/>
    <m/>
    <m/>
    <m/>
  </r>
  <r>
    <s v="2016M11"/>
    <s v="kvinnor"/>
    <x v="1"/>
    <n v="8.4"/>
    <x v="5"/>
    <n v="8.4"/>
    <m/>
    <m/>
    <m/>
    <m/>
    <m/>
  </r>
  <r>
    <s v="2016M11"/>
    <s v="kvinnor"/>
    <x v="2"/>
    <n v="5.0999999999999996"/>
    <x v="5"/>
    <n v="5.0999999999999996"/>
    <m/>
    <m/>
    <m/>
    <m/>
    <m/>
  </r>
  <r>
    <s v="2016M11"/>
    <s v="kvinnor"/>
    <x v="3"/>
    <n v="3.4"/>
    <x v="5"/>
    <n v="3.4"/>
    <m/>
    <m/>
    <m/>
    <m/>
    <m/>
  </r>
  <r>
    <s v="2016M11"/>
    <s v="kvinnor"/>
    <x v="4"/>
    <s v=",,"/>
    <x v="5"/>
    <s v=""/>
    <m/>
    <m/>
    <m/>
    <m/>
    <m/>
  </r>
  <r>
    <s v="2016M11"/>
    <s v="kvinnor"/>
    <x v="5"/>
    <n v="6.7"/>
    <x v="5"/>
    <n v="6.7"/>
    <m/>
    <m/>
    <m/>
    <m/>
    <m/>
  </r>
  <r>
    <s v="2016M11"/>
    <s v="kvinnor"/>
    <x v="6"/>
    <n v="29.6"/>
    <x v="5"/>
    <n v="29.6"/>
    <m/>
    <m/>
    <m/>
    <m/>
    <m/>
  </r>
  <r>
    <s v="2016M11"/>
    <s v="kvinnor"/>
    <x v="7"/>
    <n v="7"/>
    <x v="5"/>
    <n v="7"/>
    <m/>
    <m/>
    <m/>
    <m/>
    <m/>
  </r>
  <r>
    <s v="2016M11"/>
    <s v="kvinnor"/>
    <x v="8"/>
    <n v="12.2"/>
    <x v="5"/>
    <n v="12.2"/>
    <m/>
    <m/>
    <m/>
    <m/>
    <m/>
  </r>
  <r>
    <s v="2016M11"/>
    <s v="kvinnor"/>
    <x v="9"/>
    <n v="3.3"/>
    <x v="5"/>
    <n v="3.3"/>
    <m/>
    <m/>
    <m/>
    <m/>
    <m/>
  </r>
  <r>
    <s v="2017M05"/>
    <s v="män"/>
    <x v="0"/>
    <n v="18.8"/>
    <x v="6"/>
    <n v="-18.8"/>
    <m/>
    <m/>
    <m/>
    <m/>
    <m/>
  </r>
  <r>
    <s v="2017M05"/>
    <s v="män"/>
    <x v="1"/>
    <n v="10.1"/>
    <x v="6"/>
    <n v="-10.1"/>
    <m/>
    <m/>
    <m/>
    <m/>
    <m/>
  </r>
  <r>
    <s v="2017M05"/>
    <s v="män"/>
    <x v="2"/>
    <n v="4.3"/>
    <x v="6"/>
    <n v="-4.3"/>
    <m/>
    <m/>
    <m/>
    <m/>
    <m/>
  </r>
  <r>
    <s v="2017M05"/>
    <s v="män"/>
    <x v="3"/>
    <n v="2.8"/>
    <x v="6"/>
    <n v="-2.8"/>
    <m/>
    <m/>
    <m/>
    <m/>
    <m/>
  </r>
  <r>
    <s v="2017M05"/>
    <s v="män"/>
    <x v="4"/>
    <s v=",,"/>
    <x v="6"/>
    <s v=""/>
    <m/>
    <m/>
    <m/>
    <m/>
    <m/>
  </r>
  <r>
    <s v="2017M05"/>
    <s v="män"/>
    <x v="5"/>
    <n v="2.8"/>
    <x v="6"/>
    <n v="-2.8"/>
    <m/>
    <m/>
    <m/>
    <m/>
    <m/>
  </r>
  <r>
    <s v="2017M05"/>
    <s v="män"/>
    <x v="6"/>
    <n v="29.1"/>
    <x v="6"/>
    <n v="-29.1"/>
    <m/>
    <m/>
    <m/>
    <m/>
    <m/>
  </r>
  <r>
    <s v="2017M05"/>
    <s v="män"/>
    <x v="7"/>
    <n v="6"/>
    <x v="6"/>
    <n v="-6"/>
    <m/>
    <m/>
    <m/>
    <m/>
    <m/>
  </r>
  <r>
    <s v="2017M05"/>
    <s v="män"/>
    <x v="8"/>
    <n v="24"/>
    <x v="6"/>
    <n v="-24"/>
    <m/>
    <m/>
    <m/>
    <m/>
    <m/>
  </r>
  <r>
    <s v="2017M05"/>
    <s v="män"/>
    <x v="9"/>
    <n v="2"/>
    <x v="6"/>
    <n v="-2"/>
    <m/>
    <m/>
    <m/>
    <m/>
    <m/>
  </r>
  <r>
    <s v="2017M05"/>
    <s v="kvinnor"/>
    <x v="0"/>
    <n v="18.2"/>
    <x v="6"/>
    <n v="18.2"/>
    <m/>
    <m/>
    <m/>
    <m/>
    <m/>
  </r>
  <r>
    <s v="2017M05"/>
    <s v="kvinnor"/>
    <x v="1"/>
    <n v="13.4"/>
    <x v="6"/>
    <n v="13.4"/>
    <m/>
    <m/>
    <m/>
    <m/>
    <m/>
  </r>
  <r>
    <s v="2017M05"/>
    <s v="kvinnor"/>
    <x v="2"/>
    <n v="5.7"/>
    <x v="6"/>
    <n v="5.7"/>
    <m/>
    <m/>
    <m/>
    <m/>
    <m/>
  </r>
  <r>
    <s v="2017M05"/>
    <s v="kvinnor"/>
    <x v="3"/>
    <n v="3.8"/>
    <x v="6"/>
    <n v="3.8"/>
    <m/>
    <m/>
    <m/>
    <m/>
    <m/>
  </r>
  <r>
    <s v="2017M05"/>
    <s v="kvinnor"/>
    <x v="4"/>
    <s v=",,"/>
    <x v="6"/>
    <s v=""/>
    <m/>
    <m/>
    <m/>
    <m/>
    <m/>
  </r>
  <r>
    <s v="2017M05"/>
    <s v="kvinnor"/>
    <x v="5"/>
    <n v="6.2"/>
    <x v="6"/>
    <n v="6.2"/>
    <m/>
    <m/>
    <m/>
    <m/>
    <m/>
  </r>
  <r>
    <s v="2017M05"/>
    <s v="kvinnor"/>
    <x v="6"/>
    <n v="31.4"/>
    <x v="6"/>
    <n v="31.4"/>
    <m/>
    <m/>
    <m/>
    <m/>
    <m/>
  </r>
  <r>
    <s v="2017M05"/>
    <s v="kvinnor"/>
    <x v="7"/>
    <n v="6.8"/>
    <x v="6"/>
    <n v="6.8"/>
    <m/>
    <m/>
    <m/>
    <m/>
    <m/>
  </r>
  <r>
    <s v="2017M05"/>
    <s v="kvinnor"/>
    <x v="8"/>
    <n v="11.8"/>
    <x v="6"/>
    <n v="11.8"/>
    <m/>
    <m/>
    <m/>
    <m/>
    <m/>
  </r>
  <r>
    <s v="2017M05"/>
    <s v="kvinnor"/>
    <x v="9"/>
    <n v="2.8"/>
    <x v="6"/>
    <n v="2.8"/>
    <m/>
    <m/>
    <m/>
    <m/>
    <m/>
  </r>
  <r>
    <s v="2017M11"/>
    <s v="män"/>
    <x v="0"/>
    <n v="23.3"/>
    <x v="7"/>
    <n v="-23.3"/>
    <m/>
    <m/>
    <m/>
    <m/>
    <m/>
  </r>
  <r>
    <s v="2017M11"/>
    <s v="män"/>
    <x v="1"/>
    <n v="8.1999999999999993"/>
    <x v="7"/>
    <n v="-8.1999999999999993"/>
    <m/>
    <m/>
    <m/>
    <m/>
    <m/>
  </r>
  <r>
    <s v="2017M11"/>
    <s v="män"/>
    <x v="2"/>
    <n v="3.7"/>
    <x v="7"/>
    <n v="-3.7"/>
    <m/>
    <m/>
    <m/>
    <m/>
    <m/>
  </r>
  <r>
    <s v="2017M11"/>
    <s v="män"/>
    <x v="3"/>
    <n v="3.2"/>
    <x v="7"/>
    <n v="-3.2"/>
    <m/>
    <m/>
    <m/>
    <m/>
    <m/>
  </r>
  <r>
    <s v="2017M11"/>
    <s v="män"/>
    <x v="4"/>
    <s v=",,"/>
    <x v="7"/>
    <s v=""/>
    <m/>
    <m/>
    <m/>
    <m/>
    <m/>
  </r>
  <r>
    <s v="2017M11"/>
    <s v="män"/>
    <x v="5"/>
    <n v="3.3"/>
    <x v="7"/>
    <n v="-3.3"/>
    <m/>
    <m/>
    <m/>
    <m/>
    <m/>
  </r>
  <r>
    <s v="2017M11"/>
    <s v="män"/>
    <x v="6"/>
    <n v="29.5"/>
    <x v="7"/>
    <n v="-29.5"/>
    <m/>
    <m/>
    <m/>
    <m/>
    <m/>
  </r>
  <r>
    <s v="2017M11"/>
    <s v="män"/>
    <x v="7"/>
    <n v="5.7"/>
    <x v="7"/>
    <n v="-5.7"/>
    <m/>
    <m/>
    <m/>
    <m/>
    <m/>
  </r>
  <r>
    <s v="2017M11"/>
    <s v="män"/>
    <x v="8"/>
    <n v="20.8"/>
    <x v="7"/>
    <n v="-20.8"/>
    <m/>
    <m/>
    <m/>
    <m/>
    <m/>
  </r>
  <r>
    <s v="2017M11"/>
    <s v="män"/>
    <x v="9"/>
    <n v="2.4"/>
    <x v="7"/>
    <n v="-2.4"/>
    <m/>
    <m/>
    <m/>
    <m/>
    <m/>
  </r>
  <r>
    <s v="2017M11"/>
    <s v="kvinnor"/>
    <x v="0"/>
    <n v="20.8"/>
    <x v="7"/>
    <n v="20.8"/>
    <m/>
    <m/>
    <m/>
    <m/>
    <m/>
  </r>
  <r>
    <s v="2017M11"/>
    <s v="kvinnor"/>
    <x v="1"/>
    <n v="10.8"/>
    <x v="7"/>
    <n v="10.8"/>
    <m/>
    <m/>
    <m/>
    <m/>
    <m/>
  </r>
  <r>
    <s v="2017M11"/>
    <s v="kvinnor"/>
    <x v="2"/>
    <n v="5.2"/>
    <x v="7"/>
    <n v="5.2"/>
    <m/>
    <m/>
    <m/>
    <m/>
    <m/>
  </r>
  <r>
    <s v="2017M11"/>
    <s v="kvinnor"/>
    <x v="3"/>
    <n v="3.5"/>
    <x v="7"/>
    <n v="3.5"/>
    <m/>
    <m/>
    <m/>
    <m/>
    <m/>
  </r>
  <r>
    <s v="2017M11"/>
    <s v="kvinnor"/>
    <x v="4"/>
    <s v=",,"/>
    <x v="7"/>
    <s v=""/>
    <m/>
    <m/>
    <m/>
    <m/>
    <m/>
  </r>
  <r>
    <s v="2017M11"/>
    <s v="kvinnor"/>
    <x v="5"/>
    <n v="4.9000000000000004"/>
    <x v="7"/>
    <n v="4.9000000000000004"/>
    <m/>
    <m/>
    <m/>
    <m/>
    <m/>
  </r>
  <r>
    <s v="2017M11"/>
    <s v="kvinnor"/>
    <x v="6"/>
    <n v="34"/>
    <x v="7"/>
    <n v="34"/>
    <m/>
    <m/>
    <m/>
    <m/>
    <m/>
  </r>
  <r>
    <s v="2017M11"/>
    <s v="kvinnor"/>
    <x v="7"/>
    <n v="7.9"/>
    <x v="7"/>
    <n v="7.9"/>
    <m/>
    <m/>
    <m/>
    <m/>
    <m/>
  </r>
  <r>
    <s v="2017M11"/>
    <s v="kvinnor"/>
    <x v="8"/>
    <n v="9.8000000000000007"/>
    <x v="7"/>
    <n v="9.8000000000000007"/>
    <m/>
    <m/>
    <m/>
    <m/>
    <m/>
  </r>
  <r>
    <s v="2017M11"/>
    <s v="kvinnor"/>
    <x v="9"/>
    <n v="3"/>
    <x v="7"/>
    <n v="3"/>
    <m/>
    <m/>
    <m/>
    <m/>
    <m/>
  </r>
  <r>
    <s v="2018M05"/>
    <s v="män"/>
    <x v="0"/>
    <n v="24.6"/>
    <x v="8"/>
    <n v="-24.6"/>
    <m/>
    <m/>
    <m/>
    <m/>
    <m/>
  </r>
  <r>
    <s v="2018M05"/>
    <s v="män"/>
    <x v="1"/>
    <n v="7"/>
    <x v="8"/>
    <n v="-7"/>
    <m/>
    <m/>
    <m/>
    <m/>
    <m/>
  </r>
  <r>
    <s v="2018M05"/>
    <s v="män"/>
    <x v="2"/>
    <n v="4.4000000000000004"/>
    <x v="8"/>
    <n v="-4.4000000000000004"/>
    <m/>
    <m/>
    <m/>
    <m/>
    <m/>
  </r>
  <r>
    <s v="2018M05"/>
    <s v="män"/>
    <x v="3"/>
    <n v="2.8"/>
    <x v="8"/>
    <n v="-2.8"/>
    <m/>
    <m/>
    <m/>
    <m/>
    <m/>
  </r>
  <r>
    <s v="2018M05"/>
    <s v="män"/>
    <x v="4"/>
    <s v=",,"/>
    <x v="8"/>
    <s v=""/>
    <m/>
    <m/>
    <m/>
    <m/>
    <m/>
  </r>
  <r>
    <s v="2018M05"/>
    <s v="män"/>
    <x v="5"/>
    <n v="2.6"/>
    <x v="8"/>
    <n v="-2.6"/>
    <m/>
    <m/>
    <m/>
    <m/>
    <m/>
  </r>
  <r>
    <s v="2018M05"/>
    <s v="män"/>
    <x v="6"/>
    <n v="24.5"/>
    <x v="8"/>
    <n v="-24.5"/>
    <m/>
    <m/>
    <m/>
    <m/>
    <m/>
  </r>
  <r>
    <s v="2018M05"/>
    <s v="män"/>
    <x v="7"/>
    <n v="6.4"/>
    <x v="8"/>
    <n v="-6.4"/>
    <m/>
    <m/>
    <m/>
    <m/>
    <m/>
  </r>
  <r>
    <s v="2018M05"/>
    <s v="män"/>
    <x v="8"/>
    <n v="25.1"/>
    <x v="8"/>
    <n v="-25.1"/>
    <m/>
    <m/>
    <m/>
    <m/>
    <m/>
  </r>
  <r>
    <s v="2018M05"/>
    <s v="män"/>
    <x v="9"/>
    <n v="2.7"/>
    <x v="8"/>
    <n v="-2.7"/>
    <m/>
    <m/>
    <m/>
    <m/>
    <m/>
  </r>
  <r>
    <s v="2018M05"/>
    <s v="kvinnor"/>
    <x v="0"/>
    <n v="19.8"/>
    <x v="8"/>
    <n v="19.8"/>
    <m/>
    <m/>
    <m/>
    <m/>
    <m/>
  </r>
  <r>
    <s v="2018M05"/>
    <s v="kvinnor"/>
    <x v="1"/>
    <n v="10.6"/>
    <x v="8"/>
    <n v="10.6"/>
    <m/>
    <m/>
    <m/>
    <m/>
    <m/>
  </r>
  <r>
    <s v="2018M05"/>
    <s v="kvinnor"/>
    <x v="2"/>
    <n v="5.3"/>
    <x v="8"/>
    <n v="5.3"/>
    <m/>
    <m/>
    <m/>
    <m/>
    <m/>
  </r>
  <r>
    <s v="2018M05"/>
    <s v="kvinnor"/>
    <x v="3"/>
    <n v="3.2"/>
    <x v="8"/>
    <n v="3.2"/>
    <m/>
    <m/>
    <m/>
    <m/>
    <m/>
  </r>
  <r>
    <s v="2018M05"/>
    <s v="kvinnor"/>
    <x v="4"/>
    <s v=",,"/>
    <x v="8"/>
    <s v=""/>
    <m/>
    <m/>
    <m/>
    <m/>
    <m/>
  </r>
  <r>
    <s v="2018M05"/>
    <s v="kvinnor"/>
    <x v="5"/>
    <n v="5.7"/>
    <x v="8"/>
    <n v="5.7"/>
    <m/>
    <m/>
    <m/>
    <m/>
    <m/>
  </r>
  <r>
    <s v="2018M05"/>
    <s v="kvinnor"/>
    <x v="6"/>
    <n v="31.1"/>
    <x v="8"/>
    <n v="31.1"/>
    <m/>
    <m/>
    <m/>
    <m/>
    <m/>
  </r>
  <r>
    <s v="2018M05"/>
    <s v="kvinnor"/>
    <x v="7"/>
    <n v="8.4"/>
    <x v="8"/>
    <n v="8.4"/>
    <m/>
    <m/>
    <m/>
    <m/>
    <m/>
  </r>
  <r>
    <s v="2018M05"/>
    <s v="kvinnor"/>
    <x v="8"/>
    <n v="12.7"/>
    <x v="8"/>
    <n v="12.7"/>
    <m/>
    <m/>
    <m/>
    <m/>
    <m/>
  </r>
  <r>
    <s v="2018M05"/>
    <s v="kvinnor"/>
    <x v="9"/>
    <n v="3.1"/>
    <x v="8"/>
    <n v="3.1"/>
    <m/>
    <m/>
    <m/>
    <m/>
    <m/>
  </r>
  <r>
    <s v="2018M11"/>
    <s v="män"/>
    <x v="0"/>
    <n v="21.2"/>
    <x v="9"/>
    <n v="-21.2"/>
    <m/>
    <m/>
    <m/>
    <m/>
    <m/>
  </r>
  <r>
    <s v="2018M11"/>
    <s v="män"/>
    <x v="1"/>
    <n v="6.7"/>
    <x v="9"/>
    <n v="-6.7"/>
    <m/>
    <m/>
    <m/>
    <m/>
    <m/>
  </r>
  <r>
    <s v="2018M11"/>
    <s v="män"/>
    <x v="2"/>
    <n v="3.6"/>
    <x v="9"/>
    <n v="-3.6"/>
    <m/>
    <m/>
    <m/>
    <m/>
    <m/>
  </r>
  <r>
    <s v="2018M11"/>
    <s v="män"/>
    <x v="3"/>
    <n v="5.3"/>
    <x v="9"/>
    <n v="-5.3"/>
    <m/>
    <m/>
    <m/>
    <m/>
    <m/>
  </r>
  <r>
    <s v="2018M11"/>
    <s v="män"/>
    <x v="4"/>
    <s v=",,"/>
    <x v="9"/>
    <s v=""/>
    <m/>
    <m/>
    <m/>
    <m/>
    <m/>
  </r>
  <r>
    <s v="2018M11"/>
    <s v="män"/>
    <x v="5"/>
    <n v="2.9"/>
    <x v="9"/>
    <n v="-2.9"/>
    <m/>
    <m/>
    <m/>
    <m/>
    <m/>
  </r>
  <r>
    <s v="2018M11"/>
    <s v="män"/>
    <x v="6"/>
    <n v="26.4"/>
    <x v="9"/>
    <n v="-26.4"/>
    <m/>
    <m/>
    <m/>
    <m/>
    <m/>
  </r>
  <r>
    <s v="2018M11"/>
    <s v="män"/>
    <x v="7"/>
    <n v="6.9"/>
    <x v="9"/>
    <n v="-6.9"/>
    <m/>
    <m/>
    <m/>
    <m/>
    <m/>
  </r>
  <r>
    <s v="2018M11"/>
    <s v="män"/>
    <x v="8"/>
    <n v="25.5"/>
    <x v="9"/>
    <n v="-25.5"/>
    <m/>
    <m/>
    <m/>
    <m/>
    <m/>
  </r>
  <r>
    <s v="2018M11"/>
    <s v="män"/>
    <x v="9"/>
    <n v="1.4"/>
    <x v="9"/>
    <n v="-1.4"/>
    <m/>
    <m/>
    <m/>
    <m/>
    <m/>
  </r>
  <r>
    <s v="2018M11"/>
    <s v="kvinnor"/>
    <x v="0"/>
    <n v="18"/>
    <x v="9"/>
    <n v="18"/>
    <m/>
    <m/>
    <m/>
    <m/>
    <m/>
  </r>
  <r>
    <s v="2018M11"/>
    <s v="kvinnor"/>
    <x v="1"/>
    <n v="10.4"/>
    <x v="9"/>
    <n v="10.4"/>
    <m/>
    <m/>
    <m/>
    <m/>
    <m/>
  </r>
  <r>
    <s v="2018M11"/>
    <s v="kvinnor"/>
    <x v="2"/>
    <n v="5"/>
    <x v="9"/>
    <n v="5"/>
    <m/>
    <m/>
    <m/>
    <m/>
    <m/>
  </r>
  <r>
    <s v="2018M11"/>
    <s v="kvinnor"/>
    <x v="3"/>
    <n v="5.5"/>
    <x v="9"/>
    <n v="5.5"/>
    <m/>
    <m/>
    <m/>
    <m/>
    <m/>
  </r>
  <r>
    <s v="2018M11"/>
    <s v="kvinnor"/>
    <x v="4"/>
    <s v=",,"/>
    <x v="9"/>
    <s v=""/>
    <m/>
    <m/>
    <m/>
    <m/>
    <m/>
  </r>
  <r>
    <s v="2018M11"/>
    <s v="kvinnor"/>
    <x v="5"/>
    <n v="5.0999999999999996"/>
    <x v="9"/>
    <n v="5.0999999999999996"/>
    <m/>
    <m/>
    <m/>
    <m/>
    <m/>
  </r>
  <r>
    <s v="2018M11"/>
    <s v="kvinnor"/>
    <x v="6"/>
    <n v="34.200000000000003"/>
    <x v="9"/>
    <n v="34.200000000000003"/>
    <m/>
    <m/>
    <m/>
    <m/>
    <m/>
  </r>
  <r>
    <s v="2018M11"/>
    <s v="kvinnor"/>
    <x v="7"/>
    <n v="8.6999999999999993"/>
    <x v="9"/>
    <n v="8.6999999999999993"/>
    <m/>
    <m/>
    <m/>
    <m/>
    <m/>
  </r>
  <r>
    <s v="2018M11"/>
    <s v="kvinnor"/>
    <x v="8"/>
    <n v="11.7"/>
    <x v="9"/>
    <n v="11.7"/>
    <m/>
    <m/>
    <m/>
    <m/>
    <m/>
  </r>
  <r>
    <s v="2018M11"/>
    <s v="kvinnor"/>
    <x v="9"/>
    <n v="1.3"/>
    <x v="9"/>
    <n v="1.3"/>
    <m/>
    <m/>
    <m/>
    <m/>
    <m/>
  </r>
  <r>
    <s v="2019M05"/>
    <s v="män"/>
    <x v="0"/>
    <n v="19.399999999999999"/>
    <x v="10"/>
    <n v="-19.399999999999999"/>
    <m/>
    <m/>
    <m/>
    <m/>
    <m/>
  </r>
  <r>
    <s v="2019M05"/>
    <s v="män"/>
    <x v="1"/>
    <n v="5.8"/>
    <x v="10"/>
    <n v="-5.8"/>
    <m/>
    <m/>
    <m/>
    <m/>
    <m/>
  </r>
  <r>
    <s v="2019M05"/>
    <s v="män"/>
    <x v="2"/>
    <n v="2.9"/>
    <x v="10"/>
    <n v="-2.9"/>
    <m/>
    <m/>
    <m/>
    <m/>
    <m/>
  </r>
  <r>
    <s v="2019M05"/>
    <s v="män"/>
    <x v="3"/>
    <n v="12.8"/>
    <x v="10"/>
    <n v="-12.8"/>
    <m/>
    <m/>
    <m/>
    <m/>
    <m/>
  </r>
  <r>
    <s v="2019M05"/>
    <s v="män"/>
    <x v="4"/>
    <s v=",,"/>
    <x v="10"/>
    <s v=""/>
    <m/>
    <m/>
    <m/>
    <m/>
    <m/>
  </r>
  <r>
    <s v="2019M05"/>
    <s v="män"/>
    <x v="5"/>
    <n v="4.5999999999999996"/>
    <x v="10"/>
    <n v="-4.5999999999999996"/>
    <m/>
    <m/>
    <m/>
    <m/>
    <m/>
  </r>
  <r>
    <s v="2019M05"/>
    <s v="män"/>
    <x v="6"/>
    <n v="22.8"/>
    <x v="10"/>
    <n v="-22.8"/>
    <m/>
    <m/>
    <m/>
    <m/>
    <m/>
  </r>
  <r>
    <s v="2019M05"/>
    <s v="män"/>
    <x v="7"/>
    <n v="6.8"/>
    <x v="10"/>
    <n v="-6.8"/>
    <m/>
    <m/>
    <m/>
    <m/>
    <m/>
  </r>
  <r>
    <s v="2019M05"/>
    <s v="män"/>
    <x v="8"/>
    <n v="23.2"/>
    <x v="10"/>
    <n v="-23.2"/>
    <m/>
    <m/>
    <m/>
    <m/>
    <m/>
  </r>
  <r>
    <s v="2019M05"/>
    <s v="män"/>
    <x v="9"/>
    <n v="1.8"/>
    <x v="10"/>
    <n v="-1.8"/>
    <m/>
    <m/>
    <m/>
    <m/>
    <m/>
  </r>
  <r>
    <s v="2019M05"/>
    <s v="kvinnor"/>
    <x v="0"/>
    <n v="14.3"/>
    <x v="10"/>
    <n v="14.3"/>
    <m/>
    <m/>
    <m/>
    <m/>
    <m/>
  </r>
  <r>
    <s v="2019M05"/>
    <s v="kvinnor"/>
    <x v="1"/>
    <n v="8.9"/>
    <x v="10"/>
    <n v="8.9"/>
    <m/>
    <m/>
    <m/>
    <m/>
    <m/>
  </r>
  <r>
    <s v="2019M05"/>
    <s v="kvinnor"/>
    <x v="2"/>
    <n v="3.6"/>
    <x v="10"/>
    <n v="3.6"/>
    <m/>
    <m/>
    <m/>
    <m/>
    <m/>
  </r>
  <r>
    <s v="2019M05"/>
    <s v="kvinnor"/>
    <x v="3"/>
    <n v="12.4"/>
    <x v="10"/>
    <n v="12.4"/>
    <m/>
    <m/>
    <m/>
    <m/>
    <m/>
  </r>
  <r>
    <s v="2019M05"/>
    <s v="kvinnor"/>
    <x v="4"/>
    <s v=",,"/>
    <x v="10"/>
    <s v=""/>
    <m/>
    <m/>
    <m/>
    <m/>
    <m/>
  </r>
  <r>
    <s v="2019M05"/>
    <s v="kvinnor"/>
    <x v="5"/>
    <n v="6.9"/>
    <x v="10"/>
    <n v="6.9"/>
    <m/>
    <m/>
    <m/>
    <m/>
    <m/>
  </r>
  <r>
    <s v="2019M05"/>
    <s v="kvinnor"/>
    <x v="6"/>
    <n v="31.6"/>
    <x v="10"/>
    <n v="31.6"/>
    <m/>
    <m/>
    <m/>
    <m/>
    <m/>
  </r>
  <r>
    <s v="2019M05"/>
    <s v="kvinnor"/>
    <x v="7"/>
    <n v="9.6"/>
    <x v="10"/>
    <n v="9.6"/>
    <m/>
    <m/>
    <m/>
    <m/>
    <m/>
  </r>
  <r>
    <s v="2019M05"/>
    <s v="kvinnor"/>
    <x v="8"/>
    <n v="11.7"/>
    <x v="10"/>
    <n v="11.7"/>
    <m/>
    <m/>
    <m/>
    <m/>
    <m/>
  </r>
  <r>
    <s v="2019M05"/>
    <s v="kvinnor"/>
    <x v="9"/>
    <n v="1"/>
    <x v="10"/>
    <n v="1"/>
    <m/>
    <m/>
    <m/>
    <m/>
    <m/>
  </r>
  <r>
    <s v="2019M11"/>
    <s v="män"/>
    <x v="0"/>
    <n v="20.5"/>
    <x v="11"/>
    <n v="-20.5"/>
    <m/>
    <m/>
    <m/>
    <m/>
    <m/>
  </r>
  <r>
    <s v="2019M11"/>
    <s v="män"/>
    <x v="1"/>
    <n v="5.6"/>
    <x v="11"/>
    <n v="-5.6"/>
    <m/>
    <m/>
    <m/>
    <m/>
    <m/>
  </r>
  <r>
    <s v="2019M11"/>
    <s v="män"/>
    <x v="2"/>
    <n v="3.4"/>
    <x v="11"/>
    <n v="-3.4"/>
    <m/>
    <m/>
    <m/>
    <m/>
    <m/>
  </r>
  <r>
    <s v="2019M11"/>
    <s v="män"/>
    <x v="3"/>
    <n v="6.6"/>
    <x v="11"/>
    <n v="-6.6"/>
    <m/>
    <m/>
    <m/>
    <m/>
    <m/>
  </r>
  <r>
    <s v="2019M11"/>
    <s v="män"/>
    <x v="4"/>
    <s v=",,"/>
    <x v="11"/>
    <s v=""/>
    <m/>
    <m/>
    <m/>
    <m/>
    <m/>
  </r>
  <r>
    <s v="2019M11"/>
    <s v="män"/>
    <x v="5"/>
    <n v="3.9"/>
    <x v="11"/>
    <n v="-3.9"/>
    <m/>
    <m/>
    <m/>
    <m/>
    <m/>
  </r>
  <r>
    <s v="2019M11"/>
    <s v="män"/>
    <x v="6"/>
    <n v="21.8"/>
    <x v="11"/>
    <n v="-21.8"/>
    <m/>
    <m/>
    <m/>
    <m/>
    <m/>
  </r>
  <r>
    <s v="2019M11"/>
    <s v="män"/>
    <x v="7"/>
    <n v="6.8"/>
    <x v="11"/>
    <n v="-6.8"/>
    <m/>
    <m/>
    <m/>
    <m/>
    <m/>
  </r>
  <r>
    <s v="2019M11"/>
    <s v="män"/>
    <x v="8"/>
    <n v="29.1"/>
    <x v="11"/>
    <n v="-29.1"/>
    <m/>
    <m/>
    <m/>
    <m/>
    <m/>
  </r>
  <r>
    <s v="2019M11"/>
    <s v="män"/>
    <x v="9"/>
    <n v="2.2000000000000002"/>
    <x v="11"/>
    <n v="-2.2000000000000002"/>
    <m/>
    <m/>
    <m/>
    <m/>
    <m/>
  </r>
  <r>
    <s v="2019M11"/>
    <s v="kvinnor"/>
    <x v="0"/>
    <n v="16.3"/>
    <x v="11"/>
    <n v="16.3"/>
    <m/>
    <m/>
    <m/>
    <m/>
    <m/>
  </r>
  <r>
    <s v="2019M11"/>
    <s v="kvinnor"/>
    <x v="1"/>
    <n v="9.1"/>
    <x v="11"/>
    <n v="9.1"/>
    <m/>
    <m/>
    <m/>
    <m/>
    <m/>
  </r>
  <r>
    <s v="2019M11"/>
    <s v="kvinnor"/>
    <x v="2"/>
    <n v="4.2"/>
    <x v="11"/>
    <n v="4.2"/>
    <m/>
    <m/>
    <m/>
    <m/>
    <m/>
  </r>
  <r>
    <s v="2019M11"/>
    <s v="kvinnor"/>
    <x v="3"/>
    <n v="7.1"/>
    <x v="11"/>
    <n v="7.1"/>
    <m/>
    <m/>
    <m/>
    <m/>
    <m/>
  </r>
  <r>
    <s v="2019M11"/>
    <s v="kvinnor"/>
    <x v="4"/>
    <s v=",,"/>
    <x v="11"/>
    <s v=""/>
    <m/>
    <m/>
    <m/>
    <m/>
    <m/>
  </r>
  <r>
    <s v="2019M11"/>
    <s v="kvinnor"/>
    <x v="5"/>
    <n v="6.5"/>
    <x v="11"/>
    <n v="6.5"/>
    <m/>
    <m/>
    <m/>
    <m/>
    <m/>
  </r>
  <r>
    <s v="2019M11"/>
    <s v="kvinnor"/>
    <x v="6"/>
    <n v="28.2"/>
    <x v="11"/>
    <n v="28.2"/>
    <m/>
    <m/>
    <m/>
    <m/>
    <m/>
  </r>
  <r>
    <s v="2019M11"/>
    <s v="kvinnor"/>
    <x v="7"/>
    <n v="10.3"/>
    <x v="11"/>
    <n v="10.3"/>
    <m/>
    <m/>
    <m/>
    <m/>
    <m/>
  </r>
  <r>
    <s v="2019M11"/>
    <s v="kvinnor"/>
    <x v="8"/>
    <n v="16.399999999999999"/>
    <x v="11"/>
    <n v="16.399999999999999"/>
    <m/>
    <m/>
    <m/>
    <m/>
    <m/>
  </r>
  <r>
    <s v="2019M11"/>
    <s v="kvinnor"/>
    <x v="9"/>
    <n v="1.9"/>
    <x v="11"/>
    <n v="1.9"/>
    <m/>
    <m/>
    <m/>
    <m/>
    <m/>
  </r>
  <r>
    <s v="2020M05"/>
    <s v="män"/>
    <x v="0"/>
    <n v="21.9"/>
    <x v="12"/>
    <n v="-21.9"/>
    <m/>
    <m/>
    <m/>
    <m/>
    <m/>
  </r>
  <r>
    <s v="2020M05"/>
    <s v="män"/>
    <x v="1"/>
    <n v="5.3"/>
    <x v="12"/>
    <n v="-5.3"/>
    <m/>
    <m/>
    <m/>
    <m/>
    <m/>
  </r>
  <r>
    <s v="2020M05"/>
    <s v="män"/>
    <x v="2"/>
    <n v="3.3"/>
    <x v="12"/>
    <n v="-3.3"/>
    <m/>
    <m/>
    <m/>
    <m/>
    <m/>
  </r>
  <r>
    <s v="2020M05"/>
    <s v="män"/>
    <x v="3"/>
    <n v="6.6"/>
    <x v="12"/>
    <n v="-6.6"/>
    <m/>
    <m/>
    <m/>
    <m/>
    <m/>
  </r>
  <r>
    <s v="2020M05"/>
    <s v="män"/>
    <x v="4"/>
    <s v=",,"/>
    <x v="12"/>
    <s v=""/>
    <m/>
    <m/>
    <m/>
    <m/>
    <m/>
  </r>
  <r>
    <s v="2020M05"/>
    <s v="män"/>
    <x v="5"/>
    <n v="2.2999999999999998"/>
    <x v="12"/>
    <n v="-2.2999999999999998"/>
    <m/>
    <m/>
    <m/>
    <m/>
    <m/>
  </r>
  <r>
    <s v="2020M05"/>
    <s v="män"/>
    <x v="6"/>
    <n v="28.6"/>
    <x v="12"/>
    <n v="-28.6"/>
    <m/>
    <m/>
    <m/>
    <m/>
    <m/>
  </r>
  <r>
    <s v="2020M05"/>
    <s v="män"/>
    <x v="7"/>
    <n v="7.7"/>
    <x v="12"/>
    <n v="-7.7"/>
    <m/>
    <m/>
    <m/>
    <m/>
    <m/>
  </r>
  <r>
    <s v="2020M05"/>
    <s v="män"/>
    <x v="8"/>
    <n v="23.1"/>
    <x v="12"/>
    <n v="-23.1"/>
    <m/>
    <m/>
    <m/>
    <m/>
    <m/>
  </r>
  <r>
    <s v="2020M05"/>
    <s v="män"/>
    <x v="9"/>
    <n v="1.2"/>
    <x v="12"/>
    <n v="-1.2"/>
    <m/>
    <m/>
    <m/>
    <m/>
    <m/>
  </r>
  <r>
    <s v="2020M05"/>
    <s v="kvinnor"/>
    <x v="0"/>
    <n v="18.3"/>
    <x v="12"/>
    <n v="18.3"/>
    <m/>
    <m/>
    <m/>
    <m/>
    <m/>
  </r>
  <r>
    <s v="2020M05"/>
    <s v="kvinnor"/>
    <x v="1"/>
    <n v="6.7"/>
    <x v="12"/>
    <n v="6.7"/>
    <m/>
    <m/>
    <m/>
    <m/>
    <m/>
  </r>
  <r>
    <s v="2020M05"/>
    <s v="kvinnor"/>
    <x v="2"/>
    <n v="3.3"/>
    <x v="12"/>
    <n v="3.3"/>
    <m/>
    <m/>
    <m/>
    <m/>
    <m/>
  </r>
  <r>
    <s v="2020M05"/>
    <s v="kvinnor"/>
    <x v="3"/>
    <n v="6.2"/>
    <x v="12"/>
    <n v="6.2"/>
    <m/>
    <m/>
    <m/>
    <m/>
    <m/>
  </r>
  <r>
    <s v="2020M05"/>
    <s v="kvinnor"/>
    <x v="4"/>
    <s v=",,"/>
    <x v="12"/>
    <s v=""/>
    <m/>
    <m/>
    <m/>
    <m/>
    <m/>
  </r>
  <r>
    <s v="2020M05"/>
    <s v="kvinnor"/>
    <x v="5"/>
    <n v="5.9"/>
    <x v="12"/>
    <n v="5.9"/>
    <m/>
    <m/>
    <m/>
    <m/>
    <m/>
  </r>
  <r>
    <s v="2020M05"/>
    <s v="kvinnor"/>
    <x v="6"/>
    <n v="38.799999999999997"/>
    <x v="12"/>
    <n v="38.799999999999997"/>
    <m/>
    <m/>
    <m/>
    <m/>
    <m/>
  </r>
  <r>
    <s v="2020M05"/>
    <s v="kvinnor"/>
    <x v="7"/>
    <n v="8.6"/>
    <x v="12"/>
    <n v="8.6"/>
    <m/>
    <m/>
    <m/>
    <m/>
    <m/>
  </r>
  <r>
    <s v="2020M05"/>
    <s v="kvinnor"/>
    <x v="8"/>
    <n v="11.1"/>
    <x v="12"/>
    <n v="11.1"/>
    <m/>
    <m/>
    <m/>
    <m/>
    <m/>
  </r>
  <r>
    <s v="2020M05"/>
    <s v="kvinnor"/>
    <x v="9"/>
    <n v="1"/>
    <x v="12"/>
    <n v="1"/>
    <m/>
    <m/>
    <m/>
    <m/>
    <m/>
  </r>
  <r>
    <s v="2020M11"/>
    <s v="män"/>
    <x v="0"/>
    <n v="23.2"/>
    <x v="13"/>
    <n v="-23.2"/>
    <m/>
    <m/>
    <m/>
    <m/>
    <m/>
  </r>
  <r>
    <s v="2020M11"/>
    <s v="män"/>
    <x v="1"/>
    <n v="6.6"/>
    <x v="13"/>
    <n v="-6.6"/>
    <m/>
    <m/>
    <m/>
    <m/>
    <m/>
  </r>
  <r>
    <s v="2020M11"/>
    <s v="män"/>
    <x v="2"/>
    <n v="3.3"/>
    <x v="13"/>
    <n v="-3.3"/>
    <m/>
    <m/>
    <m/>
    <m/>
    <m/>
  </r>
  <r>
    <s v="2020M11"/>
    <s v="män"/>
    <x v="3"/>
    <n v="5.3"/>
    <x v="13"/>
    <n v="-5.3"/>
    <m/>
    <m/>
    <m/>
    <m/>
    <m/>
  </r>
  <r>
    <s v="2020M11"/>
    <s v="män"/>
    <x v="4"/>
    <s v=",,"/>
    <x v="13"/>
    <s v=""/>
    <m/>
    <m/>
    <m/>
    <m/>
    <m/>
  </r>
  <r>
    <s v="2020M11"/>
    <s v="män"/>
    <x v="5"/>
    <n v="1.8"/>
    <x v="13"/>
    <n v="-1.8"/>
    <m/>
    <m/>
    <m/>
    <m/>
    <m/>
  </r>
  <r>
    <s v="2020M11"/>
    <s v="män"/>
    <x v="6"/>
    <n v="25.2"/>
    <x v="13"/>
    <n v="-25.2"/>
    <m/>
    <m/>
    <m/>
    <m/>
    <m/>
  </r>
  <r>
    <s v="2020M11"/>
    <s v="män"/>
    <x v="7"/>
    <n v="8.1999999999999993"/>
    <x v="13"/>
    <n v="-8.1999999999999993"/>
    <m/>
    <m/>
    <m/>
    <m/>
    <m/>
  </r>
  <r>
    <s v="2020M11"/>
    <s v="män"/>
    <x v="8"/>
    <n v="24.4"/>
    <x v="13"/>
    <n v="-24.4"/>
    <m/>
    <m/>
    <m/>
    <m/>
    <m/>
  </r>
  <r>
    <s v="2020M11"/>
    <s v="män"/>
    <x v="9"/>
    <n v="2"/>
    <x v="13"/>
    <n v="-2"/>
    <m/>
    <m/>
    <m/>
    <m/>
    <m/>
  </r>
  <r>
    <s v="2020M11"/>
    <s v="kvinnor"/>
    <x v="0"/>
    <n v="21"/>
    <x v="13"/>
    <n v="21"/>
    <m/>
    <m/>
    <m/>
    <m/>
    <m/>
  </r>
  <r>
    <s v="2020M11"/>
    <s v="kvinnor"/>
    <x v="1"/>
    <n v="8.5"/>
    <x v="13"/>
    <n v="8.5"/>
    <m/>
    <m/>
    <m/>
    <m/>
    <m/>
  </r>
  <r>
    <s v="2020M11"/>
    <s v="kvinnor"/>
    <x v="2"/>
    <n v="2.7"/>
    <x v="13"/>
    <n v="2.7"/>
    <m/>
    <m/>
    <m/>
    <m/>
    <m/>
  </r>
  <r>
    <s v="2020M11"/>
    <s v="kvinnor"/>
    <x v="3"/>
    <n v="5.4"/>
    <x v="13"/>
    <n v="5.4"/>
    <m/>
    <m/>
    <m/>
    <m/>
    <m/>
  </r>
  <r>
    <s v="2020M11"/>
    <s v="kvinnor"/>
    <x v="4"/>
    <s v=",,"/>
    <x v="13"/>
    <s v=""/>
    <m/>
    <m/>
    <m/>
    <m/>
    <m/>
  </r>
  <r>
    <s v="2020M11"/>
    <s v="kvinnor"/>
    <x v="5"/>
    <n v="6.7"/>
    <x v="13"/>
    <n v="6.7"/>
    <m/>
    <m/>
    <m/>
    <m/>
    <m/>
  </r>
  <r>
    <s v="2020M11"/>
    <s v="kvinnor"/>
    <x v="6"/>
    <n v="33.5"/>
    <x v="13"/>
    <n v="33.5"/>
    <m/>
    <m/>
    <m/>
    <m/>
    <m/>
  </r>
  <r>
    <s v="2020M11"/>
    <s v="kvinnor"/>
    <x v="7"/>
    <n v="10.4"/>
    <x v="13"/>
    <n v="10.4"/>
    <m/>
    <m/>
    <m/>
    <m/>
    <m/>
  </r>
  <r>
    <s v="2020M11"/>
    <s v="kvinnor"/>
    <x v="8"/>
    <n v="10.8"/>
    <x v="13"/>
    <n v="10.8"/>
    <m/>
    <m/>
    <m/>
    <m/>
    <m/>
  </r>
  <r>
    <s v="2020M11"/>
    <s v="kvinnor"/>
    <x v="9"/>
    <n v="1"/>
    <x v="13"/>
    <n v="1"/>
    <m/>
    <m/>
    <m/>
    <m/>
    <m/>
  </r>
  <r>
    <s v="2021M05"/>
    <s v="män"/>
    <x v="0"/>
    <n v="22.5"/>
    <x v="14"/>
    <n v="-22.5"/>
    <m/>
    <m/>
    <m/>
    <m/>
    <m/>
  </r>
  <r>
    <s v="2021M05"/>
    <s v="män"/>
    <x v="1"/>
    <n v="8.5"/>
    <x v="14"/>
    <n v="-8.5"/>
    <m/>
    <m/>
    <m/>
    <m/>
    <m/>
  </r>
  <r>
    <s v="2021M05"/>
    <s v="män"/>
    <x v="2"/>
    <n v="2.5"/>
    <x v="14"/>
    <n v="-2.5"/>
    <m/>
    <m/>
    <m/>
    <m/>
    <m/>
  </r>
  <r>
    <s v="2021M05"/>
    <s v="män"/>
    <x v="3"/>
    <n v="4.4000000000000004"/>
    <x v="14"/>
    <n v="-4.4000000000000004"/>
    <m/>
    <m/>
    <m/>
    <m/>
    <m/>
  </r>
  <r>
    <s v="2021M05"/>
    <s v="män"/>
    <x v="4"/>
    <s v=",,"/>
    <x v="14"/>
    <s v=""/>
    <m/>
    <m/>
    <m/>
    <m/>
    <m/>
  </r>
  <r>
    <s v="2021M05"/>
    <s v="män"/>
    <x v="5"/>
    <n v="2.9"/>
    <x v="14"/>
    <n v="-2.9"/>
    <m/>
    <m/>
    <m/>
    <m/>
    <m/>
  </r>
  <r>
    <s v="2021M05"/>
    <s v="män"/>
    <x v="6"/>
    <n v="23.8"/>
    <x v="14"/>
    <n v="-23.8"/>
    <m/>
    <m/>
    <m/>
    <m/>
    <m/>
  </r>
  <r>
    <s v="2021M05"/>
    <s v="män"/>
    <x v="7"/>
    <n v="6.7"/>
    <x v="14"/>
    <n v="-6.7"/>
    <m/>
    <m/>
    <m/>
    <m/>
    <m/>
  </r>
  <r>
    <s v="2021M05"/>
    <s v="män"/>
    <x v="8"/>
    <n v="26.9"/>
    <x v="14"/>
    <n v="-26.9"/>
    <m/>
    <m/>
    <m/>
    <m/>
    <m/>
  </r>
  <r>
    <s v="2021M05"/>
    <s v="män"/>
    <x v="9"/>
    <n v="1.8"/>
    <x v="14"/>
    <n v="-1.8"/>
    <m/>
    <m/>
    <m/>
    <m/>
    <m/>
  </r>
  <r>
    <s v="2021M05"/>
    <s v="kvinnor"/>
    <x v="0"/>
    <n v="22.3"/>
    <x v="14"/>
    <n v="22.3"/>
    <m/>
    <m/>
    <m/>
    <m/>
    <m/>
  </r>
  <r>
    <s v="2021M05"/>
    <s v="kvinnor"/>
    <x v="1"/>
    <n v="10.5"/>
    <x v="14"/>
    <n v="10.5"/>
    <m/>
    <m/>
    <m/>
    <m/>
    <m/>
  </r>
  <r>
    <s v="2021M05"/>
    <s v="kvinnor"/>
    <x v="2"/>
    <n v="2.5"/>
    <x v="14"/>
    <n v="2.5"/>
    <m/>
    <m/>
    <m/>
    <m/>
    <m/>
  </r>
  <r>
    <s v="2021M05"/>
    <s v="kvinnor"/>
    <x v="3"/>
    <n v="4.5999999999999996"/>
    <x v="14"/>
    <n v="4.5999999999999996"/>
    <m/>
    <m/>
    <m/>
    <m/>
    <m/>
  </r>
  <r>
    <s v="2021M05"/>
    <s v="kvinnor"/>
    <x v="4"/>
    <s v=",,"/>
    <x v="14"/>
    <s v=""/>
    <m/>
    <m/>
    <m/>
    <m/>
    <m/>
  </r>
  <r>
    <s v="2021M05"/>
    <s v="kvinnor"/>
    <x v="5"/>
    <n v="4.7"/>
    <x v="14"/>
    <n v="4.7"/>
    <m/>
    <m/>
    <m/>
    <m/>
    <m/>
  </r>
  <r>
    <s v="2021M05"/>
    <s v="kvinnor"/>
    <x v="6"/>
    <n v="32.5"/>
    <x v="14"/>
    <n v="32.5"/>
    <m/>
    <m/>
    <m/>
    <m/>
    <m/>
  </r>
  <r>
    <s v="2021M05"/>
    <s v="kvinnor"/>
    <x v="7"/>
    <n v="11.1"/>
    <x v="14"/>
    <n v="11.1"/>
    <m/>
    <m/>
    <m/>
    <m/>
    <m/>
  </r>
  <r>
    <s v="2021M05"/>
    <s v="kvinnor"/>
    <x v="8"/>
    <n v="10.8"/>
    <x v="14"/>
    <n v="10.8"/>
    <m/>
    <m/>
    <m/>
    <m/>
    <m/>
  </r>
  <r>
    <s v="2021M05"/>
    <s v="kvinnor"/>
    <x v="9"/>
    <n v="0.9"/>
    <x v="14"/>
    <n v="0.9"/>
    <m/>
    <m/>
    <m/>
    <m/>
    <m/>
  </r>
  <r>
    <s v="2021M11"/>
    <s v="män"/>
    <x v="0"/>
    <n v="22.4"/>
    <x v="15"/>
    <n v="-22.4"/>
    <m/>
    <m/>
    <m/>
    <m/>
    <m/>
  </r>
  <r>
    <s v="2021M11"/>
    <s v="män"/>
    <x v="1"/>
    <n v="7.1"/>
    <x v="15"/>
    <n v="-7.1"/>
    <m/>
    <m/>
    <m/>
    <m/>
    <m/>
  </r>
  <r>
    <s v="2021M11"/>
    <s v="män"/>
    <x v="2"/>
    <n v="2.6"/>
    <x v="15"/>
    <n v="-2.6"/>
    <m/>
    <m/>
    <m/>
    <m/>
    <m/>
  </r>
  <r>
    <s v="2021M11"/>
    <s v="män"/>
    <x v="3"/>
    <n v="4.8"/>
    <x v="15"/>
    <n v="-4.8"/>
    <m/>
    <m/>
    <m/>
    <m/>
    <m/>
  </r>
  <r>
    <s v="2021M11"/>
    <s v="män"/>
    <x v="4"/>
    <s v=",,"/>
    <x v="15"/>
    <s v=""/>
    <m/>
    <m/>
    <m/>
    <m/>
    <m/>
  </r>
  <r>
    <s v="2021M11"/>
    <s v="män"/>
    <x v="5"/>
    <n v="3.2"/>
    <x v="15"/>
    <n v="-3.2"/>
    <m/>
    <m/>
    <m/>
    <m/>
    <m/>
  </r>
  <r>
    <s v="2021M11"/>
    <s v="män"/>
    <x v="6"/>
    <n v="24.3"/>
    <x v="15"/>
    <n v="-24.3"/>
    <m/>
    <m/>
    <m/>
    <m/>
    <m/>
  </r>
  <r>
    <s v="2021M11"/>
    <s v="män"/>
    <x v="7"/>
    <n v="8.4"/>
    <x v="15"/>
    <n v="-8.4"/>
    <m/>
    <m/>
    <m/>
    <m/>
    <m/>
  </r>
  <r>
    <s v="2021M11"/>
    <s v="män"/>
    <x v="8"/>
    <n v="25.6"/>
    <x v="15"/>
    <n v="-25.6"/>
    <m/>
    <m/>
    <m/>
    <m/>
    <m/>
  </r>
  <r>
    <s v="2021M11"/>
    <s v="män"/>
    <x v="9"/>
    <n v="1.5"/>
    <x v="15"/>
    <n v="-1.5"/>
    <m/>
    <m/>
    <m/>
    <m/>
    <m/>
  </r>
  <r>
    <s v="2021M11"/>
    <s v="kvinnor"/>
    <x v="0"/>
    <n v="23.1"/>
    <x v="15"/>
    <n v="23.1"/>
    <m/>
    <m/>
    <m/>
    <m/>
    <m/>
  </r>
  <r>
    <s v="2021M11"/>
    <s v="kvinnor"/>
    <x v="1"/>
    <n v="9.6"/>
    <x v="15"/>
    <n v="9.6"/>
    <m/>
    <m/>
    <m/>
    <m/>
    <m/>
  </r>
  <r>
    <s v="2021M11"/>
    <s v="kvinnor"/>
    <x v="2"/>
    <n v="2.4"/>
    <x v="15"/>
    <n v="2.4"/>
    <m/>
    <m/>
    <m/>
    <m/>
    <m/>
  </r>
  <r>
    <s v="2021M11"/>
    <s v="kvinnor"/>
    <x v="3"/>
    <n v="4.4000000000000004"/>
    <x v="15"/>
    <n v="4.4000000000000004"/>
    <m/>
    <m/>
    <m/>
    <m/>
    <m/>
  </r>
  <r>
    <s v="2021M11"/>
    <s v="kvinnor"/>
    <x v="4"/>
    <s v=",,"/>
    <x v="15"/>
    <s v=""/>
    <m/>
    <m/>
    <m/>
    <m/>
    <m/>
  </r>
  <r>
    <s v="2021M11"/>
    <s v="kvinnor"/>
    <x v="5"/>
    <n v="4.5999999999999996"/>
    <x v="15"/>
    <n v="4.5999999999999996"/>
    <m/>
    <m/>
    <m/>
    <m/>
    <m/>
  </r>
  <r>
    <s v="2021M11"/>
    <s v="kvinnor"/>
    <x v="6"/>
    <n v="33.700000000000003"/>
    <x v="15"/>
    <n v="33.700000000000003"/>
    <m/>
    <m/>
    <m/>
    <m/>
    <m/>
  </r>
  <r>
    <s v="2021M11"/>
    <s v="kvinnor"/>
    <x v="7"/>
    <n v="10"/>
    <x v="15"/>
    <n v="10"/>
    <m/>
    <m/>
    <m/>
    <m/>
    <m/>
  </r>
  <r>
    <s v="2021M11"/>
    <s v="kvinnor"/>
    <x v="8"/>
    <n v="11.7"/>
    <x v="15"/>
    <n v="11.7"/>
    <m/>
    <m/>
    <m/>
    <m/>
    <m/>
  </r>
  <r>
    <s v="2021M11"/>
    <s v="kvinnor"/>
    <x v="9"/>
    <n v="0.7"/>
    <x v="15"/>
    <n v="0.7"/>
    <m/>
    <m/>
    <m/>
    <m/>
    <m/>
  </r>
  <r>
    <s v="2022M05"/>
    <s v="män"/>
    <x v="0"/>
    <n v="22.7"/>
    <x v="16"/>
    <n v="-22.7"/>
    <m/>
    <m/>
    <m/>
    <m/>
    <m/>
  </r>
  <r>
    <s v="2022M05"/>
    <s v="män"/>
    <x v="1"/>
    <n v="5.5"/>
    <x v="16"/>
    <n v="-5.5"/>
    <m/>
    <m/>
    <m/>
    <m/>
    <m/>
  </r>
  <r>
    <s v="2022M05"/>
    <s v="män"/>
    <x v="2"/>
    <n v="3.2"/>
    <x v="16"/>
    <n v="-3.2"/>
    <m/>
    <m/>
    <m/>
    <m/>
    <m/>
  </r>
  <r>
    <s v="2022M05"/>
    <s v="män"/>
    <x v="3"/>
    <n v="4.8"/>
    <x v="16"/>
    <n v="-4.8"/>
    <m/>
    <m/>
    <m/>
    <m/>
    <m/>
  </r>
  <r>
    <s v="2022M05"/>
    <s v="män"/>
    <x v="4"/>
    <s v=",,"/>
    <x v="16"/>
    <s v=""/>
    <m/>
    <m/>
    <m/>
    <m/>
    <m/>
  </r>
  <r>
    <s v="2022M05"/>
    <s v="män"/>
    <x v="5"/>
    <n v="2.9"/>
    <x v="16"/>
    <n v="-2.9"/>
    <m/>
    <m/>
    <m/>
    <m/>
    <m/>
  </r>
  <r>
    <s v="2022M05"/>
    <s v="män"/>
    <x v="6"/>
    <n v="28.2"/>
    <x v="16"/>
    <n v="-28.2"/>
    <m/>
    <m/>
    <m/>
    <m/>
    <m/>
  </r>
  <r>
    <s v="2022M05"/>
    <s v="män"/>
    <x v="7"/>
    <n v="7.1"/>
    <x v="16"/>
    <n v="-7.1"/>
    <m/>
    <m/>
    <m/>
    <m/>
    <m/>
  </r>
  <r>
    <s v="2022M05"/>
    <s v="män"/>
    <x v="8"/>
    <n v="23.1"/>
    <x v="16"/>
    <n v="-23.1"/>
    <m/>
    <m/>
    <m/>
    <m/>
    <m/>
  </r>
  <r>
    <s v="2022M05"/>
    <s v="män"/>
    <x v="9"/>
    <n v="2.5"/>
    <x v="16"/>
    <n v="-2.5"/>
    <m/>
    <m/>
    <m/>
    <m/>
    <m/>
  </r>
  <r>
    <s v="2022M05"/>
    <s v="kvinnor"/>
    <x v="0"/>
    <n v="20"/>
    <x v="16"/>
    <n v="20"/>
    <m/>
    <m/>
    <m/>
    <m/>
    <m/>
  </r>
  <r>
    <s v="2022M05"/>
    <s v="kvinnor"/>
    <x v="1"/>
    <n v="7.9"/>
    <x v="16"/>
    <n v="7.9"/>
    <m/>
    <m/>
    <m/>
    <m/>
    <m/>
  </r>
  <r>
    <s v="2022M05"/>
    <s v="kvinnor"/>
    <x v="2"/>
    <n v="3.6"/>
    <x v="16"/>
    <n v="3.6"/>
    <m/>
    <m/>
    <m/>
    <m/>
    <m/>
  </r>
  <r>
    <s v="2022M05"/>
    <s v="kvinnor"/>
    <x v="3"/>
    <n v="5.5"/>
    <x v="16"/>
    <n v="5.5"/>
    <m/>
    <m/>
    <m/>
    <m/>
    <m/>
  </r>
  <r>
    <s v="2022M05"/>
    <s v="kvinnor"/>
    <x v="4"/>
    <s v=",,"/>
    <x v="16"/>
    <s v=""/>
    <m/>
    <m/>
    <m/>
    <m/>
    <m/>
  </r>
  <r>
    <s v="2022M05"/>
    <s v="kvinnor"/>
    <x v="5"/>
    <n v="3.7"/>
    <x v="16"/>
    <n v="3.7"/>
    <m/>
    <m/>
    <m/>
    <m/>
    <m/>
  </r>
  <r>
    <s v="2022M05"/>
    <s v="kvinnor"/>
    <x v="6"/>
    <n v="38.200000000000003"/>
    <x v="16"/>
    <n v="38.200000000000003"/>
    <m/>
    <m/>
    <m/>
    <m/>
    <m/>
  </r>
  <r>
    <s v="2022M05"/>
    <s v="kvinnor"/>
    <x v="7"/>
    <n v="8.5"/>
    <x v="16"/>
    <n v="8.5"/>
    <m/>
    <m/>
    <m/>
    <m/>
    <m/>
  </r>
  <r>
    <s v="2022M05"/>
    <s v="kvinnor"/>
    <x v="8"/>
    <n v="11.1"/>
    <x v="16"/>
    <n v="11.1"/>
    <m/>
    <m/>
    <m/>
    <m/>
    <m/>
  </r>
  <r>
    <s v="2022M05"/>
    <s v="kvinnor"/>
    <x v="9"/>
    <n v="1.5"/>
    <x v="16"/>
    <n v="1.5"/>
    <m/>
    <m/>
    <m/>
    <m/>
    <m/>
  </r>
  <r>
    <s v="2022M11"/>
    <s v="män"/>
    <x v="0"/>
    <n v="20.9"/>
    <x v="17"/>
    <n v="-20.9"/>
    <m/>
    <m/>
    <m/>
    <m/>
    <m/>
  </r>
  <r>
    <s v="2022M11"/>
    <s v="män"/>
    <x v="1"/>
    <n v="4.3"/>
    <x v="17"/>
    <n v="-4.3"/>
    <m/>
    <m/>
    <m/>
    <m/>
    <m/>
  </r>
  <r>
    <s v="2022M11"/>
    <s v="män"/>
    <x v="2"/>
    <n v="4.5999999999999996"/>
    <x v="17"/>
    <n v="-4.5999999999999996"/>
    <m/>
    <m/>
    <m/>
    <m/>
    <m/>
  </r>
  <r>
    <s v="2022M11"/>
    <s v="män"/>
    <x v="3"/>
    <n v="4.5999999999999996"/>
    <x v="17"/>
    <n v="-4.5999999999999996"/>
    <m/>
    <m/>
    <m/>
    <m/>
    <m/>
  </r>
  <r>
    <s v="2022M11"/>
    <s v="män"/>
    <x v="4"/>
    <s v=",,"/>
    <x v="17"/>
    <s v=""/>
    <m/>
    <m/>
    <m/>
    <m/>
    <m/>
  </r>
  <r>
    <s v="2022M11"/>
    <s v="män"/>
    <x v="5"/>
    <n v="3.3"/>
    <x v="17"/>
    <n v="-3.3"/>
    <m/>
    <m/>
    <m/>
    <m/>
    <m/>
  </r>
  <r>
    <s v="2022M11"/>
    <s v="män"/>
    <x v="6"/>
    <n v="29"/>
    <x v="17"/>
    <n v="-29"/>
    <m/>
    <m/>
    <m/>
    <m/>
    <m/>
  </r>
  <r>
    <s v="2022M11"/>
    <s v="män"/>
    <x v="7"/>
    <n v="7.6"/>
    <x v="17"/>
    <n v="-7.6"/>
    <m/>
    <m/>
    <m/>
    <m/>
    <m/>
  </r>
  <r>
    <s v="2022M11"/>
    <s v="män"/>
    <x v="8"/>
    <n v="23"/>
    <x v="17"/>
    <n v="-23"/>
    <m/>
    <m/>
    <m/>
    <m/>
    <m/>
  </r>
  <r>
    <s v="2022M11"/>
    <s v="män"/>
    <x v="9"/>
    <n v="2.7"/>
    <x v="17"/>
    <n v="-2.7"/>
    <m/>
    <m/>
    <m/>
    <m/>
    <m/>
  </r>
  <r>
    <s v="2022M11"/>
    <s v="kvinnor"/>
    <x v="0"/>
    <n v="16.899999999999999"/>
    <x v="17"/>
    <n v="16.899999999999999"/>
    <m/>
    <m/>
    <m/>
    <m/>
    <m/>
  </r>
  <r>
    <s v="2022M11"/>
    <s v="kvinnor"/>
    <x v="1"/>
    <n v="6.5"/>
    <x v="17"/>
    <n v="6.5"/>
    <m/>
    <m/>
    <m/>
    <m/>
    <m/>
  </r>
  <r>
    <s v="2022M11"/>
    <s v="kvinnor"/>
    <x v="2"/>
    <n v="3.6"/>
    <x v="17"/>
    <n v="3.6"/>
    <m/>
    <m/>
    <m/>
    <m/>
    <m/>
  </r>
  <r>
    <s v="2022M11"/>
    <s v="kvinnor"/>
    <x v="3"/>
    <n v="5.3"/>
    <x v="17"/>
    <n v="5.3"/>
    <m/>
    <m/>
    <m/>
    <m/>
    <m/>
  </r>
  <r>
    <s v="2022M11"/>
    <s v="kvinnor"/>
    <x v="4"/>
    <s v=",,"/>
    <x v="17"/>
    <s v=""/>
    <m/>
    <m/>
    <m/>
    <m/>
    <m/>
  </r>
  <r>
    <s v="2022M11"/>
    <s v="kvinnor"/>
    <x v="5"/>
    <n v="5.5"/>
    <x v="17"/>
    <n v="5.5"/>
    <m/>
    <m/>
    <m/>
    <m/>
    <m/>
  </r>
  <r>
    <s v="2022M11"/>
    <s v="kvinnor"/>
    <x v="6"/>
    <n v="40.200000000000003"/>
    <x v="17"/>
    <n v="40.200000000000003"/>
    <m/>
    <m/>
    <m/>
    <m/>
    <m/>
  </r>
  <r>
    <s v="2022M11"/>
    <s v="kvinnor"/>
    <x v="7"/>
    <n v="7.6"/>
    <x v="17"/>
    <n v="7.6"/>
    <m/>
    <m/>
    <m/>
    <m/>
    <m/>
  </r>
  <r>
    <s v="2022M11"/>
    <s v="kvinnor"/>
    <x v="8"/>
    <n v="13.4"/>
    <x v="17"/>
    <n v="13.4"/>
    <m/>
    <m/>
    <m/>
    <m/>
    <m/>
  </r>
  <r>
    <s v="2022M11"/>
    <s v="kvinnor"/>
    <x v="9"/>
    <n v="1"/>
    <x v="17"/>
    <n v="1"/>
    <m/>
    <m/>
    <m/>
    <m/>
    <m/>
  </r>
  <r>
    <s v="2023M05"/>
    <s v="män"/>
    <x v="0"/>
    <n v="20.6"/>
    <x v="18"/>
    <n v="-20.6"/>
    <m/>
    <m/>
    <m/>
    <m/>
    <m/>
  </r>
  <r>
    <s v="2023M05"/>
    <s v="män"/>
    <x v="1"/>
    <n v="3.4"/>
    <x v="18"/>
    <n v="-3.4"/>
    <m/>
    <m/>
    <m/>
    <m/>
    <m/>
  </r>
  <r>
    <s v="2023M05"/>
    <s v="män"/>
    <x v="2"/>
    <n v="3.3"/>
    <x v="18"/>
    <n v="-3.3"/>
    <m/>
    <m/>
    <m/>
    <m/>
    <m/>
  </r>
  <r>
    <s v="2023M05"/>
    <s v="män"/>
    <x v="3"/>
    <n v="3.3"/>
    <x v="18"/>
    <n v="-3.3"/>
    <m/>
    <m/>
    <m/>
    <m/>
    <m/>
  </r>
  <r>
    <s v="2023M05"/>
    <s v="män"/>
    <x v="4"/>
    <s v=",,"/>
    <x v="18"/>
    <s v=""/>
    <m/>
    <m/>
    <m/>
    <m/>
    <m/>
  </r>
  <r>
    <s v="2023M05"/>
    <s v="män"/>
    <x v="5"/>
    <n v="3.4"/>
    <x v="18"/>
    <n v="-3.4"/>
    <m/>
    <m/>
    <m/>
    <m/>
    <m/>
  </r>
  <r>
    <s v="2023M05"/>
    <s v="män"/>
    <x v="6"/>
    <n v="33.200000000000003"/>
    <x v="18"/>
    <n v="-33.200000000000003"/>
    <m/>
    <m/>
    <m/>
    <m/>
    <m/>
  </r>
  <r>
    <s v="2023M05"/>
    <s v="män"/>
    <x v="7"/>
    <n v="6"/>
    <x v="18"/>
    <n v="-6"/>
    <m/>
    <m/>
    <m/>
    <m/>
    <m/>
  </r>
  <r>
    <s v="2023M05"/>
    <s v="män"/>
    <x v="8"/>
    <n v="23.9"/>
    <x v="18"/>
    <n v="-23.9"/>
    <m/>
    <m/>
    <m/>
    <m/>
    <m/>
  </r>
  <r>
    <s v="2023M05"/>
    <s v="män"/>
    <x v="9"/>
    <n v="2.7"/>
    <x v="18"/>
    <n v="-2.7"/>
    <m/>
    <m/>
    <m/>
    <m/>
    <m/>
  </r>
  <r>
    <s v="2023M05"/>
    <s v="kvinnor"/>
    <x v="0"/>
    <n v="17.7"/>
    <x v="18"/>
    <n v="17.7"/>
    <m/>
    <m/>
    <m/>
    <m/>
    <m/>
  </r>
  <r>
    <s v="2023M05"/>
    <s v="kvinnor"/>
    <x v="1"/>
    <n v="4.8"/>
    <x v="18"/>
    <n v="4.8"/>
    <m/>
    <m/>
    <m/>
    <m/>
    <m/>
  </r>
  <r>
    <s v="2023M05"/>
    <s v="kvinnor"/>
    <x v="2"/>
    <n v="3.4"/>
    <x v="18"/>
    <n v="3.4"/>
    <m/>
    <m/>
    <m/>
    <m/>
    <m/>
  </r>
  <r>
    <s v="2023M05"/>
    <s v="kvinnor"/>
    <x v="3"/>
    <n v="4.0999999999999996"/>
    <x v="18"/>
    <n v="4.0999999999999996"/>
    <m/>
    <m/>
    <m/>
    <m/>
    <m/>
  </r>
  <r>
    <s v="2023M05"/>
    <s v="kvinnor"/>
    <x v="4"/>
    <s v=",,"/>
    <x v="18"/>
    <s v=""/>
    <m/>
    <m/>
    <m/>
    <m/>
    <m/>
  </r>
  <r>
    <s v="2023M05"/>
    <s v="kvinnor"/>
    <x v="5"/>
    <n v="4.8"/>
    <x v="18"/>
    <n v="4.8"/>
    <m/>
    <m/>
    <m/>
    <m/>
    <m/>
  </r>
  <r>
    <s v="2023M05"/>
    <s v="kvinnor"/>
    <x v="6"/>
    <n v="43.8"/>
    <x v="18"/>
    <n v="43.8"/>
    <m/>
    <m/>
    <m/>
    <m/>
    <m/>
  </r>
  <r>
    <s v="2023M05"/>
    <s v="kvinnor"/>
    <x v="7"/>
    <n v="8.5"/>
    <x v="18"/>
    <n v="8.5"/>
    <m/>
    <m/>
    <m/>
    <m/>
    <m/>
  </r>
  <r>
    <s v="2023M05"/>
    <s v="kvinnor"/>
    <x v="8"/>
    <n v="12.2"/>
    <x v="18"/>
    <n v="12.2"/>
    <m/>
    <m/>
    <m/>
    <m/>
    <m/>
  </r>
  <r>
    <s v="2023M05"/>
    <s v="kvinnor"/>
    <x v="9"/>
    <n v="0.6"/>
    <x v="18"/>
    <n v="0.6"/>
    <m/>
    <m/>
    <m/>
    <m/>
    <m/>
  </r>
  <r>
    <s v="2024M05"/>
    <s v="män"/>
    <x v="0"/>
    <n v="20.7"/>
    <x v="19"/>
    <n v="-20.7"/>
    <m/>
    <m/>
    <m/>
    <m/>
    <m/>
  </r>
  <r>
    <s v="2024M05"/>
    <s v="män"/>
    <x v="1"/>
    <n v="4.3"/>
    <x v="19"/>
    <n v="-4.3"/>
    <m/>
    <m/>
    <m/>
    <m/>
    <m/>
  </r>
  <r>
    <s v="2024M05"/>
    <s v="män"/>
    <x v="2"/>
    <n v="3.2"/>
    <x v="19"/>
    <n v="-3.2"/>
    <m/>
    <m/>
    <m/>
    <m/>
    <m/>
  </r>
  <r>
    <s v="2024M05"/>
    <s v="män"/>
    <x v="3"/>
    <n v="2.6"/>
    <x v="19"/>
    <n v="-2.6"/>
    <m/>
    <m/>
    <m/>
    <m/>
    <m/>
  </r>
  <r>
    <s v="2024M05"/>
    <s v="män"/>
    <x v="4"/>
    <s v=",,"/>
    <x v="19"/>
    <s v=""/>
    <m/>
    <m/>
    <m/>
    <m/>
    <m/>
  </r>
  <r>
    <s v="2024M05"/>
    <s v="män"/>
    <x v="5"/>
    <n v="3.8"/>
    <x v="19"/>
    <n v="-3.8"/>
    <m/>
    <m/>
    <m/>
    <m/>
    <m/>
  </r>
  <r>
    <s v="2024M05"/>
    <s v="män"/>
    <x v="6"/>
    <n v="30.1"/>
    <x v="19"/>
    <n v="-30.1"/>
    <m/>
    <m/>
    <m/>
    <m/>
    <m/>
  </r>
  <r>
    <s v="2024M05"/>
    <s v="män"/>
    <x v="7"/>
    <n v="6.3"/>
    <x v="19"/>
    <n v="-6.3"/>
    <m/>
    <m/>
    <m/>
    <m/>
    <m/>
  </r>
  <r>
    <s v="2024M05"/>
    <s v="män"/>
    <x v="8"/>
    <n v="26.1"/>
    <x v="19"/>
    <n v="-26.1"/>
    <m/>
    <m/>
    <m/>
    <m/>
    <m/>
  </r>
  <r>
    <s v="2024M05"/>
    <s v="män"/>
    <x v="9"/>
    <n v="3"/>
    <x v="19"/>
    <n v="-3"/>
    <m/>
    <m/>
    <m/>
    <m/>
    <m/>
  </r>
  <r>
    <s v="2024M05"/>
    <s v="kvinnor"/>
    <x v="0"/>
    <n v="19"/>
    <x v="19"/>
    <n v="19"/>
    <m/>
    <m/>
    <m/>
    <m/>
    <m/>
  </r>
  <r>
    <s v="2024M05"/>
    <s v="kvinnor"/>
    <x v="1"/>
    <n v="4.7"/>
    <x v="19"/>
    <n v="4.7"/>
    <m/>
    <m/>
    <m/>
    <m/>
    <m/>
  </r>
  <r>
    <s v="2024M05"/>
    <s v="kvinnor"/>
    <x v="2"/>
    <n v="3.2"/>
    <x v="19"/>
    <n v="3.2"/>
    <m/>
    <m/>
    <m/>
    <m/>
    <m/>
  </r>
  <r>
    <s v="2024M05"/>
    <s v="kvinnor"/>
    <x v="3"/>
    <n v="3"/>
    <x v="19"/>
    <n v="3"/>
    <m/>
    <m/>
    <m/>
    <m/>
    <m/>
  </r>
  <r>
    <s v="2024M05"/>
    <s v="kvinnor"/>
    <x v="4"/>
    <s v=",,"/>
    <x v="19"/>
    <s v=""/>
    <m/>
    <m/>
    <m/>
    <m/>
    <m/>
  </r>
  <r>
    <s v="2024M05"/>
    <s v="kvinnor"/>
    <x v="5"/>
    <n v="6.6"/>
    <x v="19"/>
    <n v="6.6"/>
    <m/>
    <m/>
    <m/>
    <m/>
    <m/>
  </r>
  <r>
    <s v="2024M05"/>
    <s v="kvinnor"/>
    <x v="6"/>
    <n v="39.799999999999997"/>
    <x v="19"/>
    <n v="39.799999999999997"/>
    <m/>
    <m/>
    <m/>
    <m/>
    <m/>
  </r>
  <r>
    <s v="2024M05"/>
    <s v="kvinnor"/>
    <x v="7"/>
    <n v="10.199999999999999"/>
    <x v="19"/>
    <n v="10.199999999999999"/>
    <m/>
    <m/>
    <m/>
    <m/>
    <m/>
  </r>
  <r>
    <s v="2024M05"/>
    <s v="kvinnor"/>
    <x v="8"/>
    <n v="13"/>
    <x v="19"/>
    <n v="13"/>
    <m/>
    <m/>
    <m/>
    <m/>
    <m/>
  </r>
  <r>
    <s v="2024M05"/>
    <s v="kvinnor"/>
    <x v="9"/>
    <n v="0.6"/>
    <x v="19"/>
    <n v="0.6"/>
    <m/>
    <m/>
    <m/>
    <m/>
    <m/>
  </r>
  <r>
    <s v="2025M05"/>
    <s v="män"/>
    <x v="0"/>
    <n v="19.8"/>
    <x v="20"/>
    <n v="-19.8"/>
    <m/>
    <m/>
    <m/>
    <m/>
    <m/>
  </r>
  <r>
    <s v="2025M05"/>
    <s v="män"/>
    <x v="1"/>
    <n v="5"/>
    <x v="20"/>
    <n v="-5"/>
    <m/>
    <m/>
    <m/>
    <m/>
    <m/>
  </r>
  <r>
    <s v="2025M05"/>
    <s v="män"/>
    <x v="2"/>
    <n v="2.7"/>
    <x v="20"/>
    <n v="-2.7"/>
    <m/>
    <m/>
    <m/>
    <m/>
    <m/>
  </r>
  <r>
    <s v="2025M05"/>
    <s v="män"/>
    <x v="3"/>
    <n v="2.9"/>
    <x v="20"/>
    <n v="-2.9"/>
    <m/>
    <m/>
    <m/>
    <m/>
    <m/>
  </r>
  <r>
    <s v="2025M05"/>
    <s v="män"/>
    <x v="4"/>
    <s v=",,"/>
    <x v="20"/>
    <s v=""/>
    <m/>
    <m/>
    <m/>
    <m/>
    <m/>
  </r>
  <r>
    <s v="2025M05"/>
    <s v="män"/>
    <x v="5"/>
    <n v="5.0999999999999996"/>
    <x v="20"/>
    <n v="-5.0999999999999996"/>
    <m/>
    <m/>
    <m/>
    <m/>
    <m/>
  </r>
  <r>
    <s v="2025M05"/>
    <s v="män"/>
    <x v="6"/>
    <n v="30.7"/>
    <x v="20"/>
    <n v="-30.7"/>
    <m/>
    <m/>
    <m/>
    <m/>
    <m/>
  </r>
  <r>
    <s v="2025M05"/>
    <s v="män"/>
    <x v="7"/>
    <n v="6.1"/>
    <x v="20"/>
    <n v="-6.1"/>
    <m/>
    <m/>
    <m/>
    <m/>
    <m/>
  </r>
  <r>
    <s v="2025M05"/>
    <s v="män"/>
    <x v="8"/>
    <n v="24.4"/>
    <x v="20"/>
    <n v="-24.4"/>
    <m/>
    <m/>
    <m/>
    <m/>
    <m/>
  </r>
  <r>
    <s v="2025M05"/>
    <s v="män"/>
    <x v="9"/>
    <n v="3.2"/>
    <x v="20"/>
    <n v="-3.2"/>
    <m/>
    <m/>
    <m/>
    <m/>
    <m/>
  </r>
  <r>
    <s v="2025M05"/>
    <s v="kvinnor"/>
    <x v="0"/>
    <n v="16.7"/>
    <x v="20"/>
    <n v="16.7"/>
    <m/>
    <m/>
    <m/>
    <m/>
    <m/>
  </r>
  <r>
    <s v="2025M05"/>
    <s v="kvinnor"/>
    <x v="1"/>
    <n v="6"/>
    <x v="20"/>
    <n v="6"/>
    <m/>
    <m/>
    <m/>
    <m/>
    <m/>
  </r>
  <r>
    <s v="2025M05"/>
    <s v="kvinnor"/>
    <x v="2"/>
    <n v="2.8"/>
    <x v="20"/>
    <n v="2.8"/>
    <m/>
    <m/>
    <m/>
    <m/>
    <m/>
  </r>
  <r>
    <s v="2025M05"/>
    <s v="kvinnor"/>
    <x v="3"/>
    <n v="3.9"/>
    <x v="20"/>
    <n v="3.9"/>
    <m/>
    <m/>
    <m/>
    <m/>
    <m/>
  </r>
  <r>
    <s v="2025M05"/>
    <s v="kvinnor"/>
    <x v="4"/>
    <s v=",,"/>
    <x v="20"/>
    <s v=""/>
    <m/>
    <m/>
    <m/>
    <m/>
    <m/>
  </r>
  <r>
    <s v="2025M05"/>
    <s v="kvinnor"/>
    <x v="5"/>
    <n v="7.9"/>
    <x v="20"/>
    <n v="7.9"/>
    <m/>
    <m/>
    <m/>
    <m/>
    <m/>
  </r>
  <r>
    <s v="2025M05"/>
    <s v="kvinnor"/>
    <x v="6"/>
    <n v="41.7"/>
    <x v="20"/>
    <n v="41.7"/>
    <m/>
    <m/>
    <m/>
    <m/>
    <m/>
  </r>
  <r>
    <s v="2025M05"/>
    <s v="kvinnor"/>
    <x v="7"/>
    <n v="8.1"/>
    <x v="20"/>
    <n v="8.1"/>
    <m/>
    <m/>
    <m/>
    <m/>
    <m/>
  </r>
  <r>
    <s v="2025M05"/>
    <s v="kvinnor"/>
    <x v="8"/>
    <n v="11.7"/>
    <x v="20"/>
    <n v="11.7"/>
    <m/>
    <m/>
    <m/>
    <m/>
    <m/>
  </r>
  <r>
    <s v="2025M05"/>
    <s v="kvinnor"/>
    <x v="9"/>
    <n v="1.3"/>
    <x v="20"/>
    <n v="1.3"/>
    <m/>
    <m/>
    <m/>
    <m/>
    <m/>
  </r>
  <r>
    <s v="2026M05"/>
    <s v="män"/>
    <x v="0"/>
    <n v="18.5"/>
    <x v="21"/>
    <n v="-18.5"/>
    <m/>
    <m/>
    <m/>
    <m/>
    <m/>
  </r>
  <r>
    <s v="2026M05"/>
    <s v="män"/>
    <x v="1"/>
    <n v="5.7"/>
    <x v="21"/>
    <n v="-5.7"/>
    <m/>
    <m/>
    <m/>
    <m/>
    <m/>
  </r>
  <r>
    <s v="2026M05"/>
    <s v="män"/>
    <x v="2"/>
    <n v="3"/>
    <x v="21"/>
    <n v="-3"/>
    <m/>
    <m/>
    <m/>
    <m/>
    <m/>
  </r>
  <r>
    <s v="2026M05"/>
    <s v="män"/>
    <x v="3"/>
    <n v="4.7"/>
    <x v="21"/>
    <n v="-4.7"/>
    <m/>
    <m/>
    <m/>
    <m/>
    <m/>
  </r>
  <r>
    <s v="2026M05"/>
    <s v="män"/>
    <x v="4"/>
    <s v=",,"/>
    <x v="21"/>
    <s v=""/>
    <m/>
    <m/>
    <m/>
    <m/>
    <m/>
  </r>
  <r>
    <s v="2026M05"/>
    <s v="män"/>
    <x v="5"/>
    <n v="4.5"/>
    <x v="21"/>
    <n v="-4.5"/>
    <m/>
    <m/>
    <m/>
    <m/>
    <m/>
  </r>
  <r>
    <s v="2026M05"/>
    <s v="män"/>
    <x v="6"/>
    <n v="28.6"/>
    <x v="21"/>
    <n v="-28.6"/>
    <m/>
    <m/>
    <m/>
    <m/>
    <m/>
  </r>
  <r>
    <s v="2026M05"/>
    <s v="män"/>
    <x v="7"/>
    <n v="7.1"/>
    <x v="21"/>
    <n v="-7.1"/>
    <m/>
    <m/>
    <m/>
    <m/>
    <m/>
  </r>
  <r>
    <s v="2026M05"/>
    <s v="män"/>
    <x v="8"/>
    <n v="24.7"/>
    <x v="21"/>
    <n v="-24.7"/>
    <m/>
    <m/>
    <m/>
    <m/>
    <m/>
  </r>
  <r>
    <s v="2026M05"/>
    <s v="män"/>
    <x v="9"/>
    <n v="3"/>
    <x v="21"/>
    <n v="-3"/>
    <m/>
    <m/>
    <m/>
    <m/>
    <m/>
  </r>
  <r>
    <s v="2026M05"/>
    <s v="kvinnor"/>
    <x v="0"/>
    <n v="16.2"/>
    <x v="21"/>
    <n v="16.2"/>
    <m/>
    <m/>
    <m/>
    <m/>
    <m/>
  </r>
  <r>
    <s v="2026M05"/>
    <s v="kvinnor"/>
    <x v="1"/>
    <n v="6.5"/>
    <x v="21"/>
    <n v="6.5"/>
    <m/>
    <m/>
    <m/>
    <m/>
    <m/>
  </r>
  <r>
    <s v="2026M05"/>
    <s v="kvinnor"/>
    <x v="2"/>
    <n v="2.1"/>
    <x v="21"/>
    <n v="2.1"/>
    <m/>
    <m/>
    <m/>
    <m/>
    <m/>
  </r>
  <r>
    <s v="2026M05"/>
    <s v="kvinnor"/>
    <x v="3"/>
    <n v="4.3"/>
    <x v="21"/>
    <n v="4.3"/>
    <m/>
    <m/>
    <m/>
    <m/>
    <m/>
  </r>
  <r>
    <s v="2026M05"/>
    <s v="kvinnor"/>
    <x v="4"/>
    <s v=",,"/>
    <x v="21"/>
    <s v=""/>
    <m/>
    <m/>
    <m/>
    <m/>
    <m/>
  </r>
  <r>
    <s v="2026M05"/>
    <s v="kvinnor"/>
    <x v="5"/>
    <n v="8.6999999999999993"/>
    <x v="21"/>
    <n v="8.6999999999999993"/>
    <m/>
    <m/>
    <m/>
    <m/>
    <m/>
  </r>
  <r>
    <s v="2026M05"/>
    <s v="kvinnor"/>
    <x v="6"/>
    <n v="39.1"/>
    <x v="21"/>
    <n v="39.1"/>
    <m/>
    <m/>
    <m/>
    <m/>
    <m/>
  </r>
  <r>
    <s v="2026M05"/>
    <s v="kvinnor"/>
    <x v="7"/>
    <n v="10.1"/>
    <x v="21"/>
    <n v="10.1"/>
    <m/>
    <m/>
    <m/>
    <m/>
    <m/>
  </r>
  <r>
    <s v="2026M05"/>
    <s v="kvinnor"/>
    <x v="8"/>
    <n v="12"/>
    <x v="21"/>
    <n v="12"/>
    <m/>
    <m/>
    <m/>
    <m/>
    <m/>
  </r>
  <r>
    <s v="2026M05"/>
    <s v="kvinnor"/>
    <x v="9"/>
    <n v="1.1000000000000001"/>
    <x v="21"/>
    <n v="1.1000000000000001"/>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0">
  <r>
    <s v="2014M05"/>
    <x v="0"/>
    <x v="0"/>
    <n v="24.3"/>
    <x v="0"/>
    <n v="-24.3"/>
    <s v="2014M05_män_M"/>
    <m/>
    <m/>
    <m/>
    <m/>
  </r>
  <r>
    <s v="2014M05"/>
    <x v="0"/>
    <x v="1"/>
    <n v="5.8"/>
    <x v="0"/>
    <n v="-5.8"/>
    <s v="2014M05_män_C"/>
    <m/>
    <m/>
    <m/>
    <m/>
  </r>
  <r>
    <s v="2014M05"/>
    <x v="0"/>
    <x v="2"/>
    <n v="4.4000000000000004"/>
    <x v="0"/>
    <n v="-4.4000000000000004"/>
    <s v="2014M05_män_L"/>
    <m/>
    <m/>
    <m/>
    <m/>
  </r>
  <r>
    <s v="2014M05"/>
    <x v="0"/>
    <x v="3"/>
    <n v="3.6"/>
    <x v="0"/>
    <n v="-3.6"/>
    <s v="2014M05_män_KD"/>
    <m/>
    <m/>
    <m/>
    <m/>
  </r>
  <r>
    <s v="2014M05"/>
    <x v="0"/>
    <x v="4"/>
    <s v=",,"/>
    <x v="0"/>
    <s v=""/>
    <s v="2014M05_män_NYD"/>
    <m/>
    <m/>
    <m/>
    <m/>
  </r>
  <r>
    <s v="2014M05"/>
    <x v="0"/>
    <x v="5"/>
    <n v="6.4"/>
    <x v="0"/>
    <n v="-6.4"/>
    <s v="2014M05_män_MP"/>
    <m/>
    <m/>
    <m/>
    <m/>
  </r>
  <r>
    <s v="2014M05"/>
    <x v="0"/>
    <x v="6"/>
    <n v="34.6"/>
    <x v="0"/>
    <n v="-34.6"/>
    <s v="2014M05_män_S"/>
    <m/>
    <m/>
    <m/>
    <m/>
  </r>
  <r>
    <s v="2014M05"/>
    <x v="0"/>
    <x v="7"/>
    <n v="7.1"/>
    <x v="0"/>
    <n v="-7.1"/>
    <s v="2014M05_män_V"/>
    <m/>
    <m/>
    <m/>
    <m/>
  </r>
  <r>
    <s v="2014M05"/>
    <x v="0"/>
    <x v="8"/>
    <n v="10.9"/>
    <x v="0"/>
    <n v="-10.9"/>
    <s v="2014M05_män_SD"/>
    <m/>
    <m/>
    <m/>
    <m/>
  </r>
  <r>
    <s v="2014M05"/>
    <x v="0"/>
    <x v="9"/>
    <n v="3.1"/>
    <x v="0"/>
    <n v="-3.1"/>
    <s v="2014M05_män_övriga"/>
    <m/>
    <m/>
    <m/>
    <m/>
  </r>
  <r>
    <s v="2014M05"/>
    <x v="1"/>
    <x v="0"/>
    <n v="21.5"/>
    <x v="0"/>
    <n v="21.5"/>
    <s v="2014M05_kvinnor_M"/>
    <m/>
    <m/>
    <m/>
    <m/>
  </r>
  <r>
    <s v="2014M05"/>
    <x v="1"/>
    <x v="1"/>
    <n v="4.0999999999999996"/>
    <x v="0"/>
    <n v="4.0999999999999996"/>
    <s v="2014M05_kvinnor_C"/>
    <m/>
    <m/>
    <m/>
    <m/>
  </r>
  <r>
    <s v="2014M05"/>
    <x v="1"/>
    <x v="2"/>
    <n v="5.7"/>
    <x v="0"/>
    <n v="5.7"/>
    <s v="2014M05_kvinnor_L"/>
    <m/>
    <m/>
    <m/>
    <m/>
  </r>
  <r>
    <s v="2014M05"/>
    <x v="1"/>
    <x v="3"/>
    <n v="4.3"/>
    <x v="0"/>
    <n v="4.3"/>
    <s v="2014M05_kvinnor_KD"/>
    <m/>
    <m/>
    <m/>
    <m/>
  </r>
  <r>
    <s v="2014M05"/>
    <x v="1"/>
    <x v="4"/>
    <s v=",,"/>
    <x v="0"/>
    <s v=""/>
    <s v="2014M05_kvinnor_NYD"/>
    <m/>
    <m/>
    <m/>
    <m/>
  </r>
  <r>
    <s v="2014M05"/>
    <x v="1"/>
    <x v="5"/>
    <n v="10.199999999999999"/>
    <x v="0"/>
    <n v="10.199999999999999"/>
    <s v="2014M05_kvinnor_MP"/>
    <m/>
    <m/>
    <m/>
    <m/>
  </r>
  <r>
    <s v="2014M05"/>
    <x v="1"/>
    <x v="6"/>
    <n v="36.9"/>
    <x v="0"/>
    <n v="36.9"/>
    <s v="2014M05_kvinnor_S"/>
    <m/>
    <m/>
    <m/>
    <m/>
  </r>
  <r>
    <s v="2014M05"/>
    <x v="1"/>
    <x v="7"/>
    <n v="8.1"/>
    <x v="0"/>
    <n v="8.1"/>
    <s v="2014M05_kvinnor_V"/>
    <m/>
    <m/>
    <m/>
    <m/>
  </r>
  <r>
    <s v="2014M05"/>
    <x v="1"/>
    <x v="8"/>
    <n v="4.5"/>
    <x v="0"/>
    <n v="4.5"/>
    <s v="2014M05_kvinnor_SD"/>
    <m/>
    <m/>
    <m/>
    <m/>
  </r>
  <r>
    <s v="2014M05"/>
    <x v="1"/>
    <x v="9"/>
    <n v="4.5999999999999996"/>
    <x v="0"/>
    <n v="4.5999999999999996"/>
    <s v="2014M05_kvinnor_övriga"/>
    <m/>
    <m/>
    <m/>
    <m/>
  </r>
  <r>
    <s v="2014M05"/>
    <x v="2"/>
    <x v="0"/>
    <n v="22.9"/>
    <x v="0"/>
    <n v="0"/>
    <s v="2014M05_totalt_M"/>
    <m/>
    <m/>
    <m/>
    <m/>
  </r>
  <r>
    <s v="2014M05"/>
    <x v="2"/>
    <x v="1"/>
    <n v="4.9000000000000004"/>
    <x v="0"/>
    <n v="0"/>
    <s v="2014M05_totalt_C"/>
    <m/>
    <m/>
    <m/>
    <m/>
  </r>
  <r>
    <s v="2014M05"/>
    <x v="2"/>
    <x v="2"/>
    <n v="5.0999999999999996"/>
    <x v="0"/>
    <n v="0"/>
    <s v="2014M05_totalt_L"/>
    <m/>
    <m/>
    <m/>
    <m/>
  </r>
  <r>
    <s v="2014M05"/>
    <x v="2"/>
    <x v="3"/>
    <n v="3.9"/>
    <x v="0"/>
    <n v="0"/>
    <s v="2014M05_totalt_KD"/>
    <m/>
    <m/>
    <m/>
    <m/>
  </r>
  <r>
    <s v="2014M05"/>
    <x v="2"/>
    <x v="4"/>
    <s v=",,"/>
    <x v="0"/>
    <s v=""/>
    <s v="2014M05_totalt_NYD"/>
    <m/>
    <m/>
    <m/>
    <m/>
  </r>
  <r>
    <s v="2014M05"/>
    <x v="2"/>
    <x v="5"/>
    <n v="8.3000000000000007"/>
    <x v="0"/>
    <n v="0"/>
    <s v="2014M05_totalt_MP"/>
    <m/>
    <m/>
    <m/>
    <m/>
  </r>
  <r>
    <s v="2014M05"/>
    <x v="2"/>
    <x v="6"/>
    <n v="35.799999999999997"/>
    <x v="0"/>
    <n v="0"/>
    <s v="2014M05_totalt_S"/>
    <m/>
    <m/>
    <m/>
    <m/>
  </r>
  <r>
    <s v="2014M05"/>
    <x v="2"/>
    <x v="7"/>
    <n v="7.6"/>
    <x v="0"/>
    <n v="0"/>
    <s v="2014M05_totalt_V"/>
    <m/>
    <m/>
    <m/>
    <m/>
  </r>
  <r>
    <s v="2014M05"/>
    <x v="2"/>
    <x v="8"/>
    <n v="7.7"/>
    <x v="0"/>
    <n v="0"/>
    <s v="2014M05_totalt_SD"/>
    <m/>
    <m/>
    <m/>
    <m/>
  </r>
  <r>
    <s v="2014M05"/>
    <x v="2"/>
    <x v="9"/>
    <n v="3.8"/>
    <x v="0"/>
    <n v="0"/>
    <s v="2014M05_totalt_övriga"/>
    <m/>
    <m/>
    <m/>
    <m/>
  </r>
  <r>
    <s v="2014M11"/>
    <x v="0"/>
    <x v="0"/>
    <n v="25.9"/>
    <x v="1"/>
    <n v="-25.9"/>
    <s v="2014M11_män_M"/>
    <m/>
    <m/>
    <m/>
    <m/>
  </r>
  <r>
    <s v="2014M11"/>
    <x v="0"/>
    <x v="1"/>
    <n v="6.3"/>
    <x v="1"/>
    <n v="-6.3"/>
    <s v="2014M11_män_C"/>
    <m/>
    <m/>
    <m/>
    <m/>
  </r>
  <r>
    <s v="2014M11"/>
    <x v="0"/>
    <x v="2"/>
    <n v="5.2"/>
    <x v="1"/>
    <n v="-5.2"/>
    <s v="2014M11_män_L"/>
    <m/>
    <m/>
    <m/>
    <m/>
  </r>
  <r>
    <s v="2014M11"/>
    <x v="0"/>
    <x v="3"/>
    <n v="3.9"/>
    <x v="1"/>
    <n v="-3.9"/>
    <s v="2014M11_män_KD"/>
    <m/>
    <m/>
    <m/>
    <m/>
  </r>
  <r>
    <s v="2014M11"/>
    <x v="0"/>
    <x v="4"/>
    <s v=",,"/>
    <x v="1"/>
    <s v=""/>
    <s v="2014M11_män_NYD"/>
    <m/>
    <m/>
    <m/>
    <m/>
  </r>
  <r>
    <s v="2014M11"/>
    <x v="0"/>
    <x v="5"/>
    <n v="5.4"/>
    <x v="1"/>
    <n v="-5.4"/>
    <s v="2014M11_män_MP"/>
    <m/>
    <m/>
    <m/>
    <m/>
  </r>
  <r>
    <s v="2014M11"/>
    <x v="0"/>
    <x v="6"/>
    <n v="29.6"/>
    <x v="1"/>
    <n v="-29.6"/>
    <s v="2014M11_män_S"/>
    <m/>
    <m/>
    <m/>
    <m/>
  </r>
  <r>
    <s v="2014M11"/>
    <x v="0"/>
    <x v="7"/>
    <n v="5.2"/>
    <x v="1"/>
    <n v="-5.2"/>
    <s v="2014M11_män_V"/>
    <m/>
    <m/>
    <m/>
    <m/>
  </r>
  <r>
    <s v="2014M11"/>
    <x v="0"/>
    <x v="8"/>
    <n v="16.7"/>
    <x v="1"/>
    <n v="-16.7"/>
    <s v="2014M11_män_SD"/>
    <m/>
    <m/>
    <m/>
    <m/>
  </r>
  <r>
    <s v="2014M11"/>
    <x v="0"/>
    <x v="9"/>
    <n v="1.7"/>
    <x v="1"/>
    <n v="-1.7"/>
    <s v="2014M11_män_övriga"/>
    <m/>
    <m/>
    <m/>
    <m/>
  </r>
  <r>
    <s v="2014M11"/>
    <x v="1"/>
    <x v="0"/>
    <n v="23.7"/>
    <x v="1"/>
    <n v="23.7"/>
    <s v="2014M11_kvinnor_M"/>
    <m/>
    <m/>
    <m/>
    <m/>
  </r>
  <r>
    <s v="2014M11"/>
    <x v="1"/>
    <x v="1"/>
    <n v="6"/>
    <x v="1"/>
    <n v="6"/>
    <s v="2014M11_kvinnor_C"/>
    <m/>
    <m/>
    <m/>
    <m/>
  </r>
  <r>
    <s v="2014M11"/>
    <x v="1"/>
    <x v="2"/>
    <n v="5.6"/>
    <x v="1"/>
    <n v="5.6"/>
    <s v="2014M11_kvinnor_L"/>
    <m/>
    <m/>
    <m/>
    <m/>
  </r>
  <r>
    <s v="2014M11"/>
    <x v="1"/>
    <x v="3"/>
    <n v="3.8"/>
    <x v="1"/>
    <n v="3.8"/>
    <s v="2014M11_kvinnor_KD"/>
    <m/>
    <m/>
    <m/>
    <m/>
  </r>
  <r>
    <s v="2014M11"/>
    <x v="1"/>
    <x v="4"/>
    <s v=",,"/>
    <x v="1"/>
    <s v=""/>
    <s v="2014M11_kvinnor_NYD"/>
    <m/>
    <m/>
    <m/>
    <m/>
  </r>
  <r>
    <s v="2014M11"/>
    <x v="1"/>
    <x v="5"/>
    <n v="9.1"/>
    <x v="1"/>
    <n v="9.1"/>
    <s v="2014M11_kvinnor_MP"/>
    <m/>
    <m/>
    <m/>
    <m/>
  </r>
  <r>
    <s v="2014M11"/>
    <x v="1"/>
    <x v="6"/>
    <n v="34.1"/>
    <x v="1"/>
    <n v="34.1"/>
    <s v="2014M11_kvinnor_S"/>
    <m/>
    <m/>
    <m/>
    <m/>
  </r>
  <r>
    <s v="2014M11"/>
    <x v="1"/>
    <x v="7"/>
    <n v="6.3"/>
    <x v="1"/>
    <n v="6.3"/>
    <s v="2014M11_kvinnor_V"/>
    <m/>
    <m/>
    <m/>
    <m/>
  </r>
  <r>
    <s v="2014M11"/>
    <x v="1"/>
    <x v="8"/>
    <n v="7.8"/>
    <x v="1"/>
    <n v="7.8"/>
    <s v="2014M11_kvinnor_SD"/>
    <m/>
    <m/>
    <m/>
    <m/>
  </r>
  <r>
    <s v="2014M11"/>
    <x v="1"/>
    <x v="9"/>
    <n v="3.5"/>
    <x v="1"/>
    <n v="3.5"/>
    <s v="2014M11_kvinnor_övriga"/>
    <m/>
    <m/>
    <m/>
    <m/>
  </r>
  <r>
    <s v="2014M11"/>
    <x v="2"/>
    <x v="0"/>
    <n v="24.8"/>
    <x v="1"/>
    <n v="0"/>
    <s v="2014M11_totalt_M"/>
    <m/>
    <m/>
    <m/>
    <m/>
  </r>
  <r>
    <s v="2014M11"/>
    <x v="2"/>
    <x v="1"/>
    <n v="6.2"/>
    <x v="1"/>
    <n v="0"/>
    <s v="2014M11_totalt_C"/>
    <m/>
    <m/>
    <m/>
    <m/>
  </r>
  <r>
    <s v="2014M11"/>
    <x v="2"/>
    <x v="2"/>
    <n v="5.4"/>
    <x v="1"/>
    <n v="0"/>
    <s v="2014M11_totalt_L"/>
    <m/>
    <m/>
    <m/>
    <m/>
  </r>
  <r>
    <s v="2014M11"/>
    <x v="2"/>
    <x v="3"/>
    <n v="3.9"/>
    <x v="1"/>
    <n v="0"/>
    <s v="2014M11_totalt_KD"/>
    <m/>
    <m/>
    <m/>
    <m/>
  </r>
  <r>
    <s v="2014M11"/>
    <x v="2"/>
    <x v="4"/>
    <s v=",,"/>
    <x v="1"/>
    <s v=""/>
    <s v="2014M11_totalt_NYD"/>
    <m/>
    <m/>
    <m/>
    <m/>
  </r>
  <r>
    <s v="2014M11"/>
    <x v="2"/>
    <x v="5"/>
    <n v="7.3"/>
    <x v="1"/>
    <n v="0"/>
    <s v="2014M11_totalt_MP"/>
    <m/>
    <m/>
    <m/>
    <m/>
  </r>
  <r>
    <s v="2014M11"/>
    <x v="2"/>
    <x v="6"/>
    <n v="31.9"/>
    <x v="1"/>
    <n v="0"/>
    <s v="2014M11_totalt_S"/>
    <m/>
    <m/>
    <m/>
    <m/>
  </r>
  <r>
    <s v="2014M11"/>
    <x v="2"/>
    <x v="7"/>
    <n v="5.8"/>
    <x v="1"/>
    <n v="0"/>
    <s v="2014M11_totalt_V"/>
    <m/>
    <m/>
    <m/>
    <m/>
  </r>
  <r>
    <s v="2014M11"/>
    <x v="2"/>
    <x v="8"/>
    <n v="12.2"/>
    <x v="1"/>
    <n v="0"/>
    <s v="2014M11_totalt_SD"/>
    <m/>
    <m/>
    <m/>
    <m/>
  </r>
  <r>
    <s v="2014M11"/>
    <x v="2"/>
    <x v="9"/>
    <n v="2.6"/>
    <x v="1"/>
    <n v="0"/>
    <s v="2014M11_totalt_övriga"/>
    <m/>
    <m/>
    <m/>
    <m/>
  </r>
  <r>
    <s v="2015M05"/>
    <x v="0"/>
    <x v="0"/>
    <n v="26.8"/>
    <x v="2"/>
    <n v="-26.8"/>
    <s v="2015M05_män_M"/>
    <m/>
    <m/>
    <m/>
    <m/>
  </r>
  <r>
    <s v="2015M05"/>
    <x v="0"/>
    <x v="1"/>
    <n v="5.6"/>
    <x v="2"/>
    <n v="-5.6"/>
    <s v="2015M05_män_C"/>
    <m/>
    <m/>
    <m/>
    <m/>
  </r>
  <r>
    <s v="2015M05"/>
    <x v="0"/>
    <x v="2"/>
    <n v="4.7"/>
    <x v="2"/>
    <n v="-4.7"/>
    <s v="2015M05_män_L"/>
    <m/>
    <m/>
    <m/>
    <m/>
  </r>
  <r>
    <s v="2015M05"/>
    <x v="0"/>
    <x v="3"/>
    <n v="3.5"/>
    <x v="2"/>
    <n v="-3.5"/>
    <s v="2015M05_män_KD"/>
    <m/>
    <m/>
    <m/>
    <m/>
  </r>
  <r>
    <s v="2015M05"/>
    <x v="0"/>
    <x v="4"/>
    <s v=",,"/>
    <x v="2"/>
    <s v=""/>
    <s v="2015M05_män_NYD"/>
    <m/>
    <m/>
    <m/>
    <m/>
  </r>
  <r>
    <s v="2015M05"/>
    <x v="0"/>
    <x v="5"/>
    <n v="4.5999999999999996"/>
    <x v="2"/>
    <n v="-4.5999999999999996"/>
    <s v="2015M05_män_MP"/>
    <m/>
    <m/>
    <m/>
    <m/>
  </r>
  <r>
    <s v="2015M05"/>
    <x v="0"/>
    <x v="6"/>
    <n v="27.1"/>
    <x v="2"/>
    <n v="-27.1"/>
    <s v="2015M05_män_S"/>
    <m/>
    <m/>
    <m/>
    <m/>
  </r>
  <r>
    <s v="2015M05"/>
    <x v="0"/>
    <x v="7"/>
    <n v="6.1"/>
    <x v="2"/>
    <n v="-6.1"/>
    <s v="2015M05_män_V"/>
    <m/>
    <m/>
    <m/>
    <m/>
  </r>
  <r>
    <s v="2015M05"/>
    <x v="0"/>
    <x v="8"/>
    <n v="20.5"/>
    <x v="2"/>
    <n v="-20.5"/>
    <s v="2015M05_män_SD"/>
    <m/>
    <m/>
    <m/>
    <m/>
  </r>
  <r>
    <s v="2015M05"/>
    <x v="0"/>
    <x v="9"/>
    <n v="1.2"/>
    <x v="2"/>
    <n v="-1.2"/>
    <s v="2015M05_män_övriga"/>
    <m/>
    <m/>
    <m/>
    <m/>
  </r>
  <r>
    <s v="2015M05"/>
    <x v="1"/>
    <x v="0"/>
    <n v="25.7"/>
    <x v="2"/>
    <n v="25.7"/>
    <s v="2015M05_kvinnor_M"/>
    <m/>
    <m/>
    <m/>
    <m/>
  </r>
  <r>
    <s v="2015M05"/>
    <x v="1"/>
    <x v="1"/>
    <n v="7.4"/>
    <x v="2"/>
    <n v="7.4"/>
    <s v="2015M05_kvinnor_C"/>
    <m/>
    <m/>
    <m/>
    <m/>
  </r>
  <r>
    <s v="2015M05"/>
    <x v="1"/>
    <x v="2"/>
    <n v="4.4000000000000004"/>
    <x v="2"/>
    <n v="4.4000000000000004"/>
    <s v="2015M05_kvinnor_L"/>
    <m/>
    <m/>
    <m/>
    <m/>
  </r>
  <r>
    <s v="2015M05"/>
    <x v="1"/>
    <x v="3"/>
    <n v="4.0999999999999996"/>
    <x v="2"/>
    <n v="4.0999999999999996"/>
    <s v="2015M05_kvinnor_KD"/>
    <m/>
    <m/>
    <m/>
    <m/>
  </r>
  <r>
    <s v="2015M05"/>
    <x v="1"/>
    <x v="4"/>
    <s v=",,"/>
    <x v="2"/>
    <s v=""/>
    <s v="2015M05_kvinnor_NYD"/>
    <m/>
    <m/>
    <m/>
    <m/>
  </r>
  <r>
    <s v="2015M05"/>
    <x v="1"/>
    <x v="5"/>
    <n v="8.8000000000000007"/>
    <x v="2"/>
    <n v="8.8000000000000007"/>
    <s v="2015M05_kvinnor_MP"/>
    <m/>
    <m/>
    <m/>
    <m/>
  </r>
  <r>
    <s v="2015M05"/>
    <x v="1"/>
    <x v="6"/>
    <n v="31.4"/>
    <x v="2"/>
    <n v="31.4"/>
    <s v="2015M05_kvinnor_S"/>
    <m/>
    <m/>
    <m/>
    <m/>
  </r>
  <r>
    <s v="2015M05"/>
    <x v="1"/>
    <x v="7"/>
    <n v="5.9"/>
    <x v="2"/>
    <n v="5.9"/>
    <s v="2015M05_kvinnor_V"/>
    <m/>
    <m/>
    <m/>
    <m/>
  </r>
  <r>
    <s v="2015M05"/>
    <x v="1"/>
    <x v="8"/>
    <n v="9.3000000000000007"/>
    <x v="2"/>
    <n v="9.3000000000000007"/>
    <s v="2015M05_kvinnor_SD"/>
    <m/>
    <m/>
    <m/>
    <m/>
  </r>
  <r>
    <s v="2015M05"/>
    <x v="1"/>
    <x v="9"/>
    <n v="3"/>
    <x v="2"/>
    <n v="3"/>
    <s v="2015M05_kvinnor_övriga"/>
    <m/>
    <m/>
    <m/>
    <m/>
  </r>
  <r>
    <s v="2015M05"/>
    <x v="2"/>
    <x v="0"/>
    <n v="26.2"/>
    <x v="2"/>
    <n v="0"/>
    <s v="2015M05_totalt_M"/>
    <m/>
    <m/>
    <m/>
    <m/>
  </r>
  <r>
    <s v="2015M05"/>
    <x v="2"/>
    <x v="1"/>
    <n v="6.5"/>
    <x v="2"/>
    <n v="0"/>
    <s v="2015M05_totalt_C"/>
    <m/>
    <m/>
    <m/>
    <m/>
  </r>
  <r>
    <s v="2015M05"/>
    <x v="2"/>
    <x v="2"/>
    <n v="4.5999999999999996"/>
    <x v="2"/>
    <n v="0"/>
    <s v="2015M05_totalt_L"/>
    <m/>
    <m/>
    <m/>
    <m/>
  </r>
  <r>
    <s v="2015M05"/>
    <x v="2"/>
    <x v="3"/>
    <n v="3.8"/>
    <x v="2"/>
    <n v="0"/>
    <s v="2015M05_totalt_KD"/>
    <m/>
    <m/>
    <m/>
    <m/>
  </r>
  <r>
    <s v="2015M05"/>
    <x v="2"/>
    <x v="4"/>
    <s v=",,"/>
    <x v="2"/>
    <s v=""/>
    <s v="2015M05_totalt_NYD"/>
    <m/>
    <m/>
    <m/>
    <m/>
  </r>
  <r>
    <s v="2015M05"/>
    <x v="2"/>
    <x v="5"/>
    <n v="6.7"/>
    <x v="2"/>
    <n v="0"/>
    <s v="2015M05_totalt_MP"/>
    <m/>
    <m/>
    <m/>
    <m/>
  </r>
  <r>
    <s v="2015M05"/>
    <x v="2"/>
    <x v="6"/>
    <n v="29.3"/>
    <x v="2"/>
    <n v="0"/>
    <s v="2015M05_totalt_S"/>
    <m/>
    <m/>
    <m/>
    <m/>
  </r>
  <r>
    <s v="2015M05"/>
    <x v="2"/>
    <x v="7"/>
    <n v="6"/>
    <x v="2"/>
    <n v="0"/>
    <s v="2015M05_totalt_V"/>
    <m/>
    <m/>
    <m/>
    <m/>
  </r>
  <r>
    <s v="2015M05"/>
    <x v="2"/>
    <x v="8"/>
    <n v="14.8"/>
    <x v="2"/>
    <n v="0"/>
    <s v="2015M05_totalt_SD"/>
    <m/>
    <m/>
    <m/>
    <m/>
  </r>
  <r>
    <s v="2015M05"/>
    <x v="2"/>
    <x v="9"/>
    <n v="2.1"/>
    <x v="2"/>
    <n v="0"/>
    <s v="2015M05_totalt_övriga"/>
    <m/>
    <m/>
    <m/>
    <m/>
  </r>
  <r>
    <s v="2015M11"/>
    <x v="0"/>
    <x v="0"/>
    <n v="21.6"/>
    <x v="3"/>
    <n v="-21.6"/>
    <s v="2015M11_män_M"/>
    <m/>
    <m/>
    <m/>
    <m/>
  </r>
  <r>
    <s v="2015M11"/>
    <x v="0"/>
    <x v="1"/>
    <n v="5.6"/>
    <x v="3"/>
    <n v="-5.6"/>
    <s v="2015M11_män_C"/>
    <m/>
    <m/>
    <m/>
    <m/>
  </r>
  <r>
    <s v="2015M11"/>
    <x v="0"/>
    <x v="2"/>
    <n v="5.3"/>
    <x v="3"/>
    <n v="-5.3"/>
    <s v="2015M11_män_L"/>
    <m/>
    <m/>
    <m/>
    <m/>
  </r>
  <r>
    <s v="2015M11"/>
    <x v="0"/>
    <x v="3"/>
    <n v="3.3"/>
    <x v="3"/>
    <n v="-3.3"/>
    <s v="2015M11_män_KD"/>
    <m/>
    <m/>
    <m/>
    <m/>
  </r>
  <r>
    <s v="2015M11"/>
    <x v="0"/>
    <x v="4"/>
    <s v=",,"/>
    <x v="3"/>
    <s v=""/>
    <s v="2015M11_män_NYD"/>
    <m/>
    <m/>
    <m/>
    <m/>
  </r>
  <r>
    <s v="2015M11"/>
    <x v="0"/>
    <x v="5"/>
    <n v="4.0999999999999996"/>
    <x v="3"/>
    <n v="-4.0999999999999996"/>
    <s v="2015M11_män_MP"/>
    <m/>
    <m/>
    <m/>
    <m/>
  </r>
  <r>
    <s v="2015M11"/>
    <x v="0"/>
    <x v="6"/>
    <n v="25.5"/>
    <x v="3"/>
    <n v="-25.5"/>
    <s v="2015M11_män_S"/>
    <m/>
    <m/>
    <m/>
    <m/>
  </r>
  <r>
    <s v="2015M11"/>
    <x v="0"/>
    <x v="7"/>
    <n v="5.2"/>
    <x v="3"/>
    <n v="-5.2"/>
    <s v="2015M11_män_V"/>
    <m/>
    <m/>
    <m/>
    <m/>
  </r>
  <r>
    <s v="2015M11"/>
    <x v="0"/>
    <x v="8"/>
    <n v="28"/>
    <x v="3"/>
    <n v="-28"/>
    <s v="2015M11_män_SD"/>
    <m/>
    <m/>
    <m/>
    <m/>
  </r>
  <r>
    <s v="2015M11"/>
    <x v="0"/>
    <x v="9"/>
    <n v="1.3"/>
    <x v="3"/>
    <n v="-1.3"/>
    <s v="2015M11_män_övriga"/>
    <m/>
    <m/>
    <m/>
    <m/>
  </r>
  <r>
    <s v="2015M11"/>
    <x v="1"/>
    <x v="0"/>
    <n v="25.6"/>
    <x v="3"/>
    <n v="25.6"/>
    <s v="2015M11_kvinnor_M"/>
    <m/>
    <m/>
    <m/>
    <m/>
  </r>
  <r>
    <s v="2015M11"/>
    <x v="1"/>
    <x v="1"/>
    <n v="7.4"/>
    <x v="3"/>
    <n v="7.4"/>
    <s v="2015M11_kvinnor_C"/>
    <m/>
    <m/>
    <m/>
    <m/>
  </r>
  <r>
    <s v="2015M11"/>
    <x v="1"/>
    <x v="2"/>
    <n v="5.7"/>
    <x v="3"/>
    <n v="5.7"/>
    <s v="2015M11_kvinnor_L"/>
    <m/>
    <m/>
    <m/>
    <m/>
  </r>
  <r>
    <s v="2015M11"/>
    <x v="1"/>
    <x v="3"/>
    <n v="4.0999999999999996"/>
    <x v="3"/>
    <n v="4.0999999999999996"/>
    <s v="2015M11_kvinnor_KD"/>
    <m/>
    <m/>
    <m/>
    <m/>
  </r>
  <r>
    <s v="2015M11"/>
    <x v="1"/>
    <x v="4"/>
    <s v=",,"/>
    <x v="3"/>
    <s v=""/>
    <s v="2015M11_kvinnor_NYD"/>
    <m/>
    <m/>
    <m/>
    <m/>
  </r>
  <r>
    <s v="2015M11"/>
    <x v="1"/>
    <x v="5"/>
    <n v="7.3"/>
    <x v="3"/>
    <n v="7.3"/>
    <s v="2015M11_kvinnor_MP"/>
    <m/>
    <m/>
    <m/>
    <m/>
  </r>
  <r>
    <s v="2015M11"/>
    <x v="1"/>
    <x v="6"/>
    <n v="30.1"/>
    <x v="3"/>
    <n v="30.1"/>
    <s v="2015M11_kvinnor_S"/>
    <m/>
    <m/>
    <m/>
    <m/>
  </r>
  <r>
    <s v="2015M11"/>
    <x v="1"/>
    <x v="7"/>
    <n v="6.2"/>
    <x v="3"/>
    <n v="6.2"/>
    <s v="2015M11_kvinnor_V"/>
    <m/>
    <m/>
    <m/>
    <m/>
  </r>
  <r>
    <s v="2015M11"/>
    <x v="1"/>
    <x v="8"/>
    <n v="11.3"/>
    <x v="3"/>
    <n v="11.3"/>
    <s v="2015M11_kvinnor_SD"/>
    <m/>
    <m/>
    <m/>
    <m/>
  </r>
  <r>
    <s v="2015M11"/>
    <x v="1"/>
    <x v="9"/>
    <n v="2.4"/>
    <x v="3"/>
    <n v="2.4"/>
    <s v="2015M11_kvinnor_övriga"/>
    <m/>
    <m/>
    <m/>
    <m/>
  </r>
  <r>
    <s v="2015M11"/>
    <x v="2"/>
    <x v="0"/>
    <n v="23.6"/>
    <x v="3"/>
    <n v="0"/>
    <s v="2015M11_totalt_M"/>
    <m/>
    <m/>
    <m/>
    <m/>
  </r>
  <r>
    <s v="2015M11"/>
    <x v="2"/>
    <x v="1"/>
    <n v="6.5"/>
    <x v="3"/>
    <n v="0"/>
    <s v="2015M11_totalt_C"/>
    <m/>
    <m/>
    <m/>
    <m/>
  </r>
  <r>
    <s v="2015M11"/>
    <x v="2"/>
    <x v="2"/>
    <n v="5.5"/>
    <x v="3"/>
    <n v="0"/>
    <s v="2015M11_totalt_L"/>
    <m/>
    <m/>
    <m/>
    <m/>
  </r>
  <r>
    <s v="2015M11"/>
    <x v="2"/>
    <x v="3"/>
    <n v="3.7"/>
    <x v="3"/>
    <n v="0"/>
    <s v="2015M11_totalt_KD"/>
    <m/>
    <m/>
    <m/>
    <m/>
  </r>
  <r>
    <s v="2015M11"/>
    <x v="2"/>
    <x v="4"/>
    <s v=",,"/>
    <x v="3"/>
    <s v=""/>
    <s v="2015M11_totalt_NYD"/>
    <m/>
    <m/>
    <m/>
    <m/>
  </r>
  <r>
    <s v="2015M11"/>
    <x v="2"/>
    <x v="5"/>
    <n v="5.7"/>
    <x v="3"/>
    <n v="0"/>
    <s v="2015M11_totalt_MP"/>
    <m/>
    <m/>
    <m/>
    <m/>
  </r>
  <r>
    <s v="2015M11"/>
    <x v="2"/>
    <x v="6"/>
    <n v="27.8"/>
    <x v="3"/>
    <n v="0"/>
    <s v="2015M11_totalt_S"/>
    <m/>
    <m/>
    <m/>
    <m/>
  </r>
  <r>
    <s v="2015M11"/>
    <x v="2"/>
    <x v="7"/>
    <n v="5.7"/>
    <x v="3"/>
    <n v="0"/>
    <s v="2015M11_totalt_V"/>
    <m/>
    <m/>
    <m/>
    <m/>
  </r>
  <r>
    <s v="2015M11"/>
    <x v="2"/>
    <x v="8"/>
    <n v="19.600000000000001"/>
    <x v="3"/>
    <n v="0"/>
    <s v="2015M11_totalt_SD"/>
    <m/>
    <m/>
    <m/>
    <m/>
  </r>
  <r>
    <s v="2015M11"/>
    <x v="2"/>
    <x v="9"/>
    <n v="1.9"/>
    <x v="3"/>
    <n v="0"/>
    <s v="2015M11_totalt_övriga"/>
    <m/>
    <m/>
    <m/>
    <m/>
  </r>
  <r>
    <s v="2016M05"/>
    <x v="0"/>
    <x v="0"/>
    <n v="25.3"/>
    <x v="4"/>
    <n v="-25.3"/>
    <s v="2016M05_män_M"/>
    <m/>
    <m/>
    <m/>
    <m/>
  </r>
  <r>
    <s v="2016M05"/>
    <x v="0"/>
    <x v="1"/>
    <n v="5.3"/>
    <x v="4"/>
    <n v="-5.3"/>
    <s v="2016M05_män_C"/>
    <m/>
    <m/>
    <m/>
    <m/>
  </r>
  <r>
    <s v="2016M05"/>
    <x v="0"/>
    <x v="2"/>
    <n v="5.6"/>
    <x v="4"/>
    <n v="-5.6"/>
    <s v="2016M05_män_L"/>
    <m/>
    <m/>
    <m/>
    <m/>
  </r>
  <r>
    <s v="2016M05"/>
    <x v="0"/>
    <x v="3"/>
    <n v="2.9"/>
    <x v="4"/>
    <n v="-2.9"/>
    <s v="2016M05_män_KD"/>
    <m/>
    <m/>
    <m/>
    <m/>
  </r>
  <r>
    <s v="2016M05"/>
    <x v="0"/>
    <x v="4"/>
    <s v=",,"/>
    <x v="4"/>
    <s v=""/>
    <s v="2016M05_män_NYD"/>
    <m/>
    <m/>
    <m/>
    <m/>
  </r>
  <r>
    <s v="2016M05"/>
    <x v="0"/>
    <x v="5"/>
    <n v="4"/>
    <x v="4"/>
    <n v="-4"/>
    <s v="2016M05_män_MP"/>
    <m/>
    <m/>
    <m/>
    <m/>
  </r>
  <r>
    <s v="2016M05"/>
    <x v="0"/>
    <x v="6"/>
    <n v="26"/>
    <x v="4"/>
    <n v="-26"/>
    <s v="2016M05_män_S"/>
    <m/>
    <m/>
    <m/>
    <m/>
  </r>
  <r>
    <s v="2016M05"/>
    <x v="0"/>
    <x v="7"/>
    <n v="6.2"/>
    <x v="4"/>
    <n v="-6.2"/>
    <s v="2016M05_män_V"/>
    <m/>
    <m/>
    <m/>
    <m/>
  </r>
  <r>
    <s v="2016M05"/>
    <x v="0"/>
    <x v="8"/>
    <n v="23"/>
    <x v="4"/>
    <n v="-23"/>
    <s v="2016M05_män_SD"/>
    <m/>
    <m/>
    <m/>
    <m/>
  </r>
  <r>
    <s v="2016M05"/>
    <x v="0"/>
    <x v="9"/>
    <n v="1.7"/>
    <x v="4"/>
    <n v="-1.7"/>
    <s v="2016M05_män_övriga"/>
    <m/>
    <m/>
    <m/>
    <m/>
  </r>
  <r>
    <s v="2016M05"/>
    <x v="1"/>
    <x v="0"/>
    <n v="26"/>
    <x v="4"/>
    <n v="26"/>
    <s v="2016M05_kvinnor_M"/>
    <m/>
    <m/>
    <m/>
    <m/>
  </r>
  <r>
    <s v="2016M05"/>
    <x v="1"/>
    <x v="1"/>
    <n v="7.8"/>
    <x v="4"/>
    <n v="7.8"/>
    <s v="2016M05_kvinnor_C"/>
    <m/>
    <m/>
    <m/>
    <m/>
  </r>
  <r>
    <s v="2016M05"/>
    <x v="1"/>
    <x v="2"/>
    <n v="5.0999999999999996"/>
    <x v="4"/>
    <n v="5.0999999999999996"/>
    <s v="2016M05_kvinnor_L"/>
    <m/>
    <m/>
    <m/>
    <m/>
  </r>
  <r>
    <s v="2016M05"/>
    <x v="1"/>
    <x v="3"/>
    <n v="3.5"/>
    <x v="4"/>
    <n v="3.5"/>
    <s v="2016M05_kvinnor_KD"/>
    <m/>
    <m/>
    <m/>
    <m/>
  </r>
  <r>
    <s v="2016M05"/>
    <x v="1"/>
    <x v="4"/>
    <s v=",,"/>
    <x v="4"/>
    <s v=""/>
    <s v="2016M05_kvinnor_NYD"/>
    <m/>
    <m/>
    <m/>
    <m/>
  </r>
  <r>
    <s v="2016M05"/>
    <x v="1"/>
    <x v="5"/>
    <n v="5.7"/>
    <x v="4"/>
    <n v="5.7"/>
    <s v="2016M05_kvinnor_MP"/>
    <m/>
    <m/>
    <m/>
    <m/>
  </r>
  <r>
    <s v="2016M05"/>
    <x v="1"/>
    <x v="6"/>
    <n v="30.1"/>
    <x v="4"/>
    <n v="30.1"/>
    <s v="2016M05_kvinnor_S"/>
    <m/>
    <m/>
    <m/>
    <m/>
  </r>
  <r>
    <s v="2016M05"/>
    <x v="1"/>
    <x v="7"/>
    <n v="7"/>
    <x v="4"/>
    <n v="7"/>
    <s v="2016M05_kvinnor_V"/>
    <m/>
    <m/>
    <m/>
    <m/>
  </r>
  <r>
    <s v="2016M05"/>
    <x v="1"/>
    <x v="8"/>
    <n v="12.1"/>
    <x v="4"/>
    <n v="12.1"/>
    <s v="2016M05_kvinnor_SD"/>
    <m/>
    <m/>
    <m/>
    <m/>
  </r>
  <r>
    <s v="2016M05"/>
    <x v="1"/>
    <x v="9"/>
    <n v="2.7"/>
    <x v="4"/>
    <n v="2.7"/>
    <s v="2016M05_kvinnor_övriga"/>
    <m/>
    <m/>
    <m/>
    <m/>
  </r>
  <r>
    <s v="2016M05"/>
    <x v="2"/>
    <x v="0"/>
    <n v="25.7"/>
    <x v="4"/>
    <n v="0"/>
    <s v="2016M05_totalt_M"/>
    <m/>
    <m/>
    <m/>
    <m/>
  </r>
  <r>
    <s v="2016M05"/>
    <x v="2"/>
    <x v="1"/>
    <n v="6.6"/>
    <x v="4"/>
    <n v="0"/>
    <s v="2016M05_totalt_C"/>
    <m/>
    <m/>
    <m/>
    <m/>
  </r>
  <r>
    <s v="2016M05"/>
    <x v="2"/>
    <x v="2"/>
    <n v="5.4"/>
    <x v="4"/>
    <n v="0"/>
    <s v="2016M05_totalt_L"/>
    <m/>
    <m/>
    <m/>
    <m/>
  </r>
  <r>
    <s v="2016M05"/>
    <x v="2"/>
    <x v="3"/>
    <n v="3.2"/>
    <x v="4"/>
    <n v="0"/>
    <s v="2016M05_totalt_KD"/>
    <m/>
    <m/>
    <m/>
    <m/>
  </r>
  <r>
    <s v="2016M05"/>
    <x v="2"/>
    <x v="4"/>
    <s v=",,"/>
    <x v="4"/>
    <s v=""/>
    <s v="2016M05_totalt_NYD"/>
    <m/>
    <m/>
    <m/>
    <m/>
  </r>
  <r>
    <s v="2016M05"/>
    <x v="2"/>
    <x v="5"/>
    <n v="4.8"/>
    <x v="4"/>
    <n v="0"/>
    <s v="2016M05_totalt_MP"/>
    <m/>
    <m/>
    <m/>
    <m/>
  </r>
  <r>
    <s v="2016M05"/>
    <x v="2"/>
    <x v="6"/>
    <n v="28.1"/>
    <x v="4"/>
    <n v="0"/>
    <s v="2016M05_totalt_S"/>
    <m/>
    <m/>
    <m/>
    <m/>
  </r>
  <r>
    <s v="2016M05"/>
    <x v="2"/>
    <x v="7"/>
    <n v="6.6"/>
    <x v="4"/>
    <n v="0"/>
    <s v="2016M05_totalt_V"/>
    <m/>
    <m/>
    <m/>
    <m/>
  </r>
  <r>
    <s v="2016M05"/>
    <x v="2"/>
    <x v="8"/>
    <n v="17.5"/>
    <x v="4"/>
    <n v="0"/>
    <s v="2016M05_totalt_SD"/>
    <m/>
    <m/>
    <m/>
    <m/>
  </r>
  <r>
    <s v="2016M05"/>
    <x v="2"/>
    <x v="9"/>
    <n v="2.2000000000000002"/>
    <x v="4"/>
    <n v="0"/>
    <s v="2016M05_totalt_övriga"/>
    <m/>
    <m/>
    <m/>
    <m/>
  </r>
  <r>
    <s v="2016M11"/>
    <x v="0"/>
    <x v="0"/>
    <n v="22.9"/>
    <x v="5"/>
    <n v="-22.9"/>
    <s v="2016M11_män_M"/>
    <m/>
    <m/>
    <m/>
    <m/>
  </r>
  <r>
    <s v="2016M11"/>
    <x v="0"/>
    <x v="1"/>
    <n v="6.2"/>
    <x v="5"/>
    <n v="-6.2"/>
    <s v="2016M11_män_C"/>
    <m/>
    <m/>
    <m/>
    <m/>
  </r>
  <r>
    <s v="2016M11"/>
    <x v="0"/>
    <x v="2"/>
    <n v="4.7"/>
    <x v="5"/>
    <n v="-4.7"/>
    <s v="2016M11_män_L"/>
    <m/>
    <m/>
    <m/>
    <m/>
  </r>
  <r>
    <s v="2016M11"/>
    <x v="0"/>
    <x v="3"/>
    <n v="2.9"/>
    <x v="5"/>
    <n v="-2.9"/>
    <s v="2016M11_män_KD"/>
    <m/>
    <m/>
    <m/>
    <m/>
  </r>
  <r>
    <s v="2016M11"/>
    <x v="0"/>
    <x v="4"/>
    <s v=",,"/>
    <x v="5"/>
    <s v=""/>
    <s v="2016M11_män_NYD"/>
    <m/>
    <m/>
    <m/>
    <m/>
  </r>
  <r>
    <s v="2016M11"/>
    <x v="0"/>
    <x v="5"/>
    <n v="3.3"/>
    <x v="5"/>
    <n v="-3.3"/>
    <s v="2016M11_män_MP"/>
    <m/>
    <m/>
    <m/>
    <m/>
  </r>
  <r>
    <s v="2016M11"/>
    <x v="0"/>
    <x v="6"/>
    <n v="27.2"/>
    <x v="5"/>
    <n v="-27.2"/>
    <s v="2016M11_män_S"/>
    <m/>
    <m/>
    <m/>
    <m/>
  </r>
  <r>
    <s v="2016M11"/>
    <x v="0"/>
    <x v="7"/>
    <n v="6.9"/>
    <x v="5"/>
    <n v="-6.9"/>
    <s v="2016M11_män_V"/>
    <m/>
    <m/>
    <m/>
    <m/>
  </r>
  <r>
    <s v="2016M11"/>
    <x v="0"/>
    <x v="8"/>
    <n v="23"/>
    <x v="5"/>
    <n v="-23"/>
    <s v="2016M11_män_SD"/>
    <m/>
    <m/>
    <m/>
    <m/>
  </r>
  <r>
    <s v="2016M11"/>
    <x v="0"/>
    <x v="9"/>
    <n v="2.8"/>
    <x v="5"/>
    <n v="-2.8"/>
    <s v="2016M11_män_övriga"/>
    <m/>
    <m/>
    <m/>
    <m/>
  </r>
  <r>
    <s v="2016M11"/>
    <x v="1"/>
    <x v="0"/>
    <n v="24.3"/>
    <x v="5"/>
    <n v="24.3"/>
    <s v="2016M11_kvinnor_M"/>
    <m/>
    <m/>
    <m/>
    <m/>
  </r>
  <r>
    <s v="2016M11"/>
    <x v="1"/>
    <x v="1"/>
    <n v="8.4"/>
    <x v="5"/>
    <n v="8.4"/>
    <s v="2016M11_kvinnor_C"/>
    <m/>
    <m/>
    <m/>
    <m/>
  </r>
  <r>
    <s v="2016M11"/>
    <x v="1"/>
    <x v="2"/>
    <n v="5.0999999999999996"/>
    <x v="5"/>
    <n v="5.0999999999999996"/>
    <s v="2016M11_kvinnor_L"/>
    <m/>
    <m/>
    <m/>
    <m/>
  </r>
  <r>
    <s v="2016M11"/>
    <x v="1"/>
    <x v="3"/>
    <n v="3.4"/>
    <x v="5"/>
    <n v="3.4"/>
    <s v="2016M11_kvinnor_KD"/>
    <m/>
    <m/>
    <m/>
    <m/>
  </r>
  <r>
    <s v="2016M11"/>
    <x v="1"/>
    <x v="4"/>
    <s v=",,"/>
    <x v="5"/>
    <s v=""/>
    <s v="2016M11_kvinnor_NYD"/>
    <m/>
    <m/>
    <m/>
    <m/>
  </r>
  <r>
    <s v="2016M11"/>
    <x v="1"/>
    <x v="5"/>
    <n v="6.7"/>
    <x v="5"/>
    <n v="6.7"/>
    <s v="2016M11_kvinnor_MP"/>
    <m/>
    <m/>
    <m/>
    <m/>
  </r>
  <r>
    <s v="2016M11"/>
    <x v="1"/>
    <x v="6"/>
    <n v="29.6"/>
    <x v="5"/>
    <n v="29.6"/>
    <s v="2016M11_kvinnor_S"/>
    <m/>
    <m/>
    <m/>
    <m/>
  </r>
  <r>
    <s v="2016M11"/>
    <x v="1"/>
    <x v="7"/>
    <n v="7"/>
    <x v="5"/>
    <n v="7"/>
    <s v="2016M11_kvinnor_V"/>
    <m/>
    <m/>
    <m/>
    <m/>
  </r>
  <r>
    <s v="2016M11"/>
    <x v="1"/>
    <x v="8"/>
    <n v="12.2"/>
    <x v="5"/>
    <n v="12.2"/>
    <s v="2016M11_kvinnor_SD"/>
    <m/>
    <m/>
    <m/>
    <m/>
  </r>
  <r>
    <s v="2016M11"/>
    <x v="1"/>
    <x v="9"/>
    <n v="3.3"/>
    <x v="5"/>
    <n v="3.3"/>
    <s v="2016M11_kvinnor_övriga"/>
    <m/>
    <m/>
    <m/>
    <m/>
  </r>
  <r>
    <s v="2016M11"/>
    <x v="2"/>
    <x v="0"/>
    <n v="23.6"/>
    <x v="5"/>
    <n v="0"/>
    <s v="2016M11_totalt_M"/>
    <m/>
    <m/>
    <m/>
    <m/>
  </r>
  <r>
    <s v="2016M11"/>
    <x v="2"/>
    <x v="1"/>
    <n v="7.3"/>
    <x v="5"/>
    <n v="0"/>
    <s v="2016M11_totalt_C"/>
    <m/>
    <m/>
    <m/>
    <m/>
  </r>
  <r>
    <s v="2016M11"/>
    <x v="2"/>
    <x v="2"/>
    <n v="4.9000000000000004"/>
    <x v="5"/>
    <n v="0"/>
    <s v="2016M11_totalt_L"/>
    <m/>
    <m/>
    <m/>
    <m/>
  </r>
  <r>
    <s v="2016M11"/>
    <x v="2"/>
    <x v="3"/>
    <n v="3.2"/>
    <x v="5"/>
    <n v="0"/>
    <s v="2016M11_totalt_KD"/>
    <m/>
    <m/>
    <m/>
    <m/>
  </r>
  <r>
    <s v="2016M11"/>
    <x v="2"/>
    <x v="4"/>
    <s v=",,"/>
    <x v="5"/>
    <s v=""/>
    <s v="2016M11_totalt_NYD"/>
    <m/>
    <m/>
    <m/>
    <m/>
  </r>
  <r>
    <s v="2016M11"/>
    <x v="2"/>
    <x v="5"/>
    <n v="5"/>
    <x v="5"/>
    <n v="0"/>
    <s v="2016M11_totalt_MP"/>
    <m/>
    <m/>
    <m/>
    <m/>
  </r>
  <r>
    <s v="2016M11"/>
    <x v="2"/>
    <x v="6"/>
    <n v="28.4"/>
    <x v="5"/>
    <n v="0"/>
    <s v="2016M11_totalt_S"/>
    <m/>
    <m/>
    <m/>
    <m/>
  </r>
  <r>
    <s v="2016M11"/>
    <x v="2"/>
    <x v="7"/>
    <n v="7"/>
    <x v="5"/>
    <n v="0"/>
    <s v="2016M11_totalt_V"/>
    <m/>
    <m/>
    <m/>
    <m/>
  </r>
  <r>
    <s v="2016M11"/>
    <x v="2"/>
    <x v="8"/>
    <n v="17.600000000000001"/>
    <x v="5"/>
    <n v="0"/>
    <s v="2016M11_totalt_SD"/>
    <m/>
    <m/>
    <m/>
    <m/>
  </r>
  <r>
    <s v="2016M11"/>
    <x v="2"/>
    <x v="9"/>
    <n v="3.1"/>
    <x v="5"/>
    <n v="0"/>
    <s v="2016M11_totalt_övriga"/>
    <m/>
    <m/>
    <m/>
    <m/>
  </r>
  <r>
    <s v="2017M05"/>
    <x v="0"/>
    <x v="0"/>
    <n v="18.8"/>
    <x v="6"/>
    <n v="-18.8"/>
    <s v="2017M05_män_M"/>
    <m/>
    <m/>
    <m/>
    <m/>
  </r>
  <r>
    <s v="2017M05"/>
    <x v="0"/>
    <x v="1"/>
    <n v="10.1"/>
    <x v="6"/>
    <n v="-10.1"/>
    <s v="2017M05_män_C"/>
    <m/>
    <m/>
    <m/>
    <m/>
  </r>
  <r>
    <s v="2017M05"/>
    <x v="0"/>
    <x v="2"/>
    <n v="4.3"/>
    <x v="6"/>
    <n v="-4.3"/>
    <s v="2017M05_män_L"/>
    <m/>
    <m/>
    <m/>
    <m/>
  </r>
  <r>
    <s v="2017M05"/>
    <x v="0"/>
    <x v="3"/>
    <n v="2.8"/>
    <x v="6"/>
    <n v="-2.8"/>
    <s v="2017M05_män_KD"/>
    <m/>
    <m/>
    <m/>
    <m/>
  </r>
  <r>
    <s v="2017M05"/>
    <x v="0"/>
    <x v="4"/>
    <s v=",,"/>
    <x v="6"/>
    <s v=""/>
    <s v="2017M05_män_NYD"/>
    <m/>
    <m/>
    <m/>
    <m/>
  </r>
  <r>
    <s v="2017M05"/>
    <x v="0"/>
    <x v="5"/>
    <n v="2.8"/>
    <x v="6"/>
    <n v="-2.8"/>
    <s v="2017M05_män_MP"/>
    <m/>
    <m/>
    <m/>
    <m/>
  </r>
  <r>
    <s v="2017M05"/>
    <x v="0"/>
    <x v="6"/>
    <n v="29.1"/>
    <x v="6"/>
    <n v="-29.1"/>
    <s v="2017M05_män_S"/>
    <m/>
    <m/>
    <m/>
    <m/>
  </r>
  <r>
    <s v="2017M05"/>
    <x v="0"/>
    <x v="7"/>
    <n v="6"/>
    <x v="6"/>
    <n v="-6"/>
    <s v="2017M05_män_V"/>
    <m/>
    <m/>
    <m/>
    <m/>
  </r>
  <r>
    <s v="2017M05"/>
    <x v="0"/>
    <x v="8"/>
    <n v="24"/>
    <x v="6"/>
    <n v="-24"/>
    <s v="2017M05_män_SD"/>
    <m/>
    <m/>
    <m/>
    <m/>
  </r>
  <r>
    <s v="2017M05"/>
    <x v="0"/>
    <x v="9"/>
    <n v="2"/>
    <x v="6"/>
    <n v="-2"/>
    <s v="2017M05_män_övriga"/>
    <m/>
    <m/>
    <m/>
    <m/>
  </r>
  <r>
    <s v="2017M05"/>
    <x v="1"/>
    <x v="0"/>
    <n v="18.2"/>
    <x v="6"/>
    <n v="18.2"/>
    <s v="2017M05_kvinnor_M"/>
    <m/>
    <m/>
    <m/>
    <m/>
  </r>
  <r>
    <s v="2017M05"/>
    <x v="1"/>
    <x v="1"/>
    <n v="13.4"/>
    <x v="6"/>
    <n v="13.4"/>
    <s v="2017M05_kvinnor_C"/>
    <m/>
    <m/>
    <m/>
    <m/>
  </r>
  <r>
    <s v="2017M05"/>
    <x v="1"/>
    <x v="2"/>
    <n v="5.7"/>
    <x v="6"/>
    <n v="5.7"/>
    <s v="2017M05_kvinnor_L"/>
    <m/>
    <m/>
    <m/>
    <m/>
  </r>
  <r>
    <s v="2017M05"/>
    <x v="1"/>
    <x v="3"/>
    <n v="3.8"/>
    <x v="6"/>
    <n v="3.8"/>
    <s v="2017M05_kvinnor_KD"/>
    <m/>
    <m/>
    <m/>
    <m/>
  </r>
  <r>
    <s v="2017M05"/>
    <x v="1"/>
    <x v="4"/>
    <s v=",,"/>
    <x v="6"/>
    <s v=""/>
    <s v="2017M05_kvinnor_NYD"/>
    <m/>
    <m/>
    <m/>
    <m/>
  </r>
  <r>
    <s v="2017M05"/>
    <x v="1"/>
    <x v="5"/>
    <n v="6.2"/>
    <x v="6"/>
    <n v="6.2"/>
    <s v="2017M05_kvinnor_MP"/>
    <m/>
    <m/>
    <m/>
    <m/>
  </r>
  <r>
    <s v="2017M05"/>
    <x v="1"/>
    <x v="6"/>
    <n v="31.4"/>
    <x v="6"/>
    <n v="31.4"/>
    <s v="2017M05_kvinnor_S"/>
    <m/>
    <m/>
    <m/>
    <m/>
  </r>
  <r>
    <s v="2017M05"/>
    <x v="1"/>
    <x v="7"/>
    <n v="6.8"/>
    <x v="6"/>
    <n v="6.8"/>
    <s v="2017M05_kvinnor_V"/>
    <m/>
    <m/>
    <m/>
    <m/>
  </r>
  <r>
    <s v="2017M05"/>
    <x v="1"/>
    <x v="8"/>
    <n v="11.8"/>
    <x v="6"/>
    <n v="11.8"/>
    <s v="2017M05_kvinnor_SD"/>
    <m/>
    <m/>
    <m/>
    <m/>
  </r>
  <r>
    <s v="2017M05"/>
    <x v="1"/>
    <x v="9"/>
    <n v="2.8"/>
    <x v="6"/>
    <n v="2.8"/>
    <s v="2017M05_kvinnor_övriga"/>
    <m/>
    <m/>
    <m/>
    <m/>
  </r>
  <r>
    <s v="2017M05"/>
    <x v="2"/>
    <x v="0"/>
    <n v="18.5"/>
    <x v="6"/>
    <n v="0"/>
    <s v="2017M05_totalt_M"/>
    <m/>
    <m/>
    <m/>
    <m/>
  </r>
  <r>
    <s v="2017M05"/>
    <x v="2"/>
    <x v="1"/>
    <n v="11.7"/>
    <x v="6"/>
    <n v="0"/>
    <s v="2017M05_totalt_C"/>
    <m/>
    <m/>
    <m/>
    <m/>
  </r>
  <r>
    <s v="2017M05"/>
    <x v="2"/>
    <x v="2"/>
    <n v="5"/>
    <x v="6"/>
    <n v="0"/>
    <s v="2017M05_totalt_L"/>
    <m/>
    <m/>
    <m/>
    <m/>
  </r>
  <r>
    <s v="2017M05"/>
    <x v="2"/>
    <x v="3"/>
    <n v="3.3"/>
    <x v="6"/>
    <n v="0"/>
    <s v="2017M05_totalt_KD"/>
    <m/>
    <m/>
    <m/>
    <m/>
  </r>
  <r>
    <s v="2017M05"/>
    <x v="2"/>
    <x v="4"/>
    <s v=",,"/>
    <x v="6"/>
    <s v=""/>
    <s v="2017M05_totalt_NYD"/>
    <m/>
    <m/>
    <m/>
    <m/>
  </r>
  <r>
    <s v="2017M05"/>
    <x v="2"/>
    <x v="5"/>
    <n v="4.5"/>
    <x v="6"/>
    <n v="0"/>
    <s v="2017M05_totalt_MP"/>
    <m/>
    <m/>
    <m/>
    <m/>
  </r>
  <r>
    <s v="2017M05"/>
    <x v="2"/>
    <x v="6"/>
    <n v="30.2"/>
    <x v="6"/>
    <n v="0"/>
    <s v="2017M05_totalt_S"/>
    <m/>
    <m/>
    <m/>
    <m/>
  </r>
  <r>
    <s v="2017M05"/>
    <x v="2"/>
    <x v="7"/>
    <n v="6.4"/>
    <x v="6"/>
    <n v="0"/>
    <s v="2017M05_totalt_V"/>
    <m/>
    <m/>
    <m/>
    <m/>
  </r>
  <r>
    <s v="2017M05"/>
    <x v="2"/>
    <x v="8"/>
    <n v="17.899999999999999"/>
    <x v="6"/>
    <n v="0"/>
    <s v="2017M05_totalt_SD"/>
    <m/>
    <m/>
    <m/>
    <m/>
  </r>
  <r>
    <s v="2017M05"/>
    <x v="2"/>
    <x v="9"/>
    <n v="2.4"/>
    <x v="6"/>
    <n v="0"/>
    <s v="2017M05_totalt_övriga"/>
    <m/>
    <m/>
    <m/>
    <m/>
  </r>
  <r>
    <s v="2017M11"/>
    <x v="0"/>
    <x v="0"/>
    <n v="23.3"/>
    <x v="7"/>
    <n v="-23.3"/>
    <s v="2017M11_män_M"/>
    <m/>
    <m/>
    <m/>
    <m/>
  </r>
  <r>
    <s v="2017M11"/>
    <x v="0"/>
    <x v="1"/>
    <n v="8.1999999999999993"/>
    <x v="7"/>
    <n v="-8.1999999999999993"/>
    <s v="2017M11_män_C"/>
    <m/>
    <m/>
    <m/>
    <m/>
  </r>
  <r>
    <s v="2017M11"/>
    <x v="0"/>
    <x v="2"/>
    <n v="3.7"/>
    <x v="7"/>
    <n v="-3.7"/>
    <s v="2017M11_män_L"/>
    <m/>
    <m/>
    <m/>
    <m/>
  </r>
  <r>
    <s v="2017M11"/>
    <x v="0"/>
    <x v="3"/>
    <n v="3.2"/>
    <x v="7"/>
    <n v="-3.2"/>
    <s v="2017M11_män_KD"/>
    <m/>
    <m/>
    <m/>
    <m/>
  </r>
  <r>
    <s v="2017M11"/>
    <x v="0"/>
    <x v="4"/>
    <s v=",,"/>
    <x v="7"/>
    <s v=""/>
    <s v="2017M11_män_NYD"/>
    <m/>
    <m/>
    <m/>
    <m/>
  </r>
  <r>
    <s v="2017M11"/>
    <x v="0"/>
    <x v="5"/>
    <n v="3.3"/>
    <x v="7"/>
    <n v="-3.3"/>
    <s v="2017M11_män_MP"/>
    <m/>
    <m/>
    <m/>
    <m/>
  </r>
  <r>
    <s v="2017M11"/>
    <x v="0"/>
    <x v="6"/>
    <n v="29.5"/>
    <x v="7"/>
    <n v="-29.5"/>
    <s v="2017M11_män_S"/>
    <m/>
    <m/>
    <m/>
    <m/>
  </r>
  <r>
    <s v="2017M11"/>
    <x v="0"/>
    <x v="7"/>
    <n v="5.7"/>
    <x v="7"/>
    <n v="-5.7"/>
    <s v="2017M11_män_V"/>
    <m/>
    <m/>
    <m/>
    <m/>
  </r>
  <r>
    <s v="2017M11"/>
    <x v="0"/>
    <x v="8"/>
    <n v="20.8"/>
    <x v="7"/>
    <n v="-20.8"/>
    <s v="2017M11_män_SD"/>
    <m/>
    <m/>
    <m/>
    <m/>
  </r>
  <r>
    <s v="2017M11"/>
    <x v="0"/>
    <x v="9"/>
    <n v="2.4"/>
    <x v="7"/>
    <n v="-2.4"/>
    <s v="2017M11_män_övriga"/>
    <m/>
    <m/>
    <m/>
    <m/>
  </r>
  <r>
    <s v="2017M11"/>
    <x v="1"/>
    <x v="0"/>
    <n v="20.8"/>
    <x v="7"/>
    <n v="20.8"/>
    <s v="2017M11_kvinnor_M"/>
    <m/>
    <m/>
    <m/>
    <m/>
  </r>
  <r>
    <s v="2017M11"/>
    <x v="1"/>
    <x v="1"/>
    <n v="10.8"/>
    <x v="7"/>
    <n v="10.8"/>
    <s v="2017M11_kvinnor_C"/>
    <m/>
    <m/>
    <m/>
    <m/>
  </r>
  <r>
    <s v="2017M11"/>
    <x v="1"/>
    <x v="2"/>
    <n v="5.2"/>
    <x v="7"/>
    <n v="5.2"/>
    <s v="2017M11_kvinnor_L"/>
    <m/>
    <m/>
    <m/>
    <m/>
  </r>
  <r>
    <s v="2017M11"/>
    <x v="1"/>
    <x v="3"/>
    <n v="3.5"/>
    <x v="7"/>
    <n v="3.5"/>
    <s v="2017M11_kvinnor_KD"/>
    <m/>
    <m/>
    <m/>
    <m/>
  </r>
  <r>
    <s v="2017M11"/>
    <x v="1"/>
    <x v="4"/>
    <s v=",,"/>
    <x v="7"/>
    <s v=""/>
    <s v="2017M11_kvinnor_NYD"/>
    <m/>
    <m/>
    <m/>
    <m/>
  </r>
  <r>
    <s v="2017M11"/>
    <x v="1"/>
    <x v="5"/>
    <n v="4.9000000000000004"/>
    <x v="7"/>
    <n v="4.9000000000000004"/>
    <s v="2017M11_kvinnor_MP"/>
    <m/>
    <m/>
    <m/>
    <m/>
  </r>
  <r>
    <s v="2017M11"/>
    <x v="1"/>
    <x v="6"/>
    <n v="34"/>
    <x v="7"/>
    <n v="34"/>
    <s v="2017M11_kvinnor_S"/>
    <m/>
    <m/>
    <m/>
    <m/>
  </r>
  <r>
    <s v="2017M11"/>
    <x v="1"/>
    <x v="7"/>
    <n v="7.9"/>
    <x v="7"/>
    <n v="7.9"/>
    <s v="2017M11_kvinnor_V"/>
    <m/>
    <m/>
    <m/>
    <m/>
  </r>
  <r>
    <s v="2017M11"/>
    <x v="1"/>
    <x v="8"/>
    <n v="9.8000000000000007"/>
    <x v="7"/>
    <n v="9.8000000000000007"/>
    <s v="2017M11_kvinnor_SD"/>
    <m/>
    <m/>
    <m/>
    <m/>
  </r>
  <r>
    <s v="2017M11"/>
    <x v="1"/>
    <x v="9"/>
    <n v="3"/>
    <x v="7"/>
    <n v="3"/>
    <s v="2017M11_kvinnor_övriga"/>
    <m/>
    <m/>
    <m/>
    <m/>
  </r>
  <r>
    <s v="2017M11"/>
    <x v="2"/>
    <x v="0"/>
    <n v="22"/>
    <x v="7"/>
    <n v="0"/>
    <s v="2017M11_totalt_M"/>
    <m/>
    <m/>
    <m/>
    <m/>
  </r>
  <r>
    <s v="2017M11"/>
    <x v="2"/>
    <x v="1"/>
    <n v="9.5"/>
    <x v="7"/>
    <n v="0"/>
    <s v="2017M11_totalt_C"/>
    <m/>
    <m/>
    <m/>
    <m/>
  </r>
  <r>
    <s v="2017M11"/>
    <x v="2"/>
    <x v="2"/>
    <n v="4.5"/>
    <x v="7"/>
    <n v="0"/>
    <s v="2017M11_totalt_L"/>
    <m/>
    <m/>
    <m/>
    <m/>
  </r>
  <r>
    <s v="2017M11"/>
    <x v="2"/>
    <x v="3"/>
    <n v="3.3"/>
    <x v="7"/>
    <n v="0"/>
    <s v="2017M11_totalt_KD"/>
    <m/>
    <m/>
    <m/>
    <m/>
  </r>
  <r>
    <s v="2017M11"/>
    <x v="2"/>
    <x v="4"/>
    <s v=",,"/>
    <x v="7"/>
    <s v=""/>
    <s v="2017M11_totalt_NYD"/>
    <m/>
    <m/>
    <m/>
    <m/>
  </r>
  <r>
    <s v="2017M11"/>
    <x v="2"/>
    <x v="5"/>
    <n v="4.0999999999999996"/>
    <x v="7"/>
    <n v="0"/>
    <s v="2017M11_totalt_MP"/>
    <m/>
    <m/>
    <m/>
    <m/>
  </r>
  <r>
    <s v="2017M11"/>
    <x v="2"/>
    <x v="6"/>
    <n v="31.8"/>
    <x v="7"/>
    <n v="0"/>
    <s v="2017M11_totalt_S"/>
    <m/>
    <m/>
    <m/>
    <m/>
  </r>
  <r>
    <s v="2017M11"/>
    <x v="2"/>
    <x v="7"/>
    <n v="6.8"/>
    <x v="7"/>
    <n v="0"/>
    <s v="2017M11_totalt_V"/>
    <m/>
    <m/>
    <m/>
    <m/>
  </r>
  <r>
    <s v="2017M11"/>
    <x v="2"/>
    <x v="8"/>
    <n v="15.2"/>
    <x v="7"/>
    <n v="0"/>
    <s v="2017M11_totalt_SD"/>
    <m/>
    <m/>
    <m/>
    <m/>
  </r>
  <r>
    <s v="2017M11"/>
    <x v="2"/>
    <x v="9"/>
    <n v="2.7"/>
    <x v="7"/>
    <n v="0"/>
    <s v="2017M11_totalt_övriga"/>
    <m/>
    <m/>
    <m/>
    <m/>
  </r>
  <r>
    <s v="2018M05"/>
    <x v="0"/>
    <x v="0"/>
    <n v="24.6"/>
    <x v="8"/>
    <n v="-24.6"/>
    <s v="2018M05_män_M"/>
    <m/>
    <m/>
    <m/>
    <m/>
  </r>
  <r>
    <s v="2018M05"/>
    <x v="0"/>
    <x v="1"/>
    <n v="7"/>
    <x v="8"/>
    <n v="-7"/>
    <s v="2018M05_män_C"/>
    <m/>
    <m/>
    <m/>
    <m/>
  </r>
  <r>
    <s v="2018M05"/>
    <x v="0"/>
    <x v="2"/>
    <n v="4.4000000000000004"/>
    <x v="8"/>
    <n v="-4.4000000000000004"/>
    <s v="2018M05_män_L"/>
    <m/>
    <m/>
    <m/>
    <m/>
  </r>
  <r>
    <s v="2018M05"/>
    <x v="0"/>
    <x v="3"/>
    <n v="2.8"/>
    <x v="8"/>
    <n v="-2.8"/>
    <s v="2018M05_män_KD"/>
    <m/>
    <m/>
    <m/>
    <m/>
  </r>
  <r>
    <s v="2018M05"/>
    <x v="0"/>
    <x v="4"/>
    <s v=",,"/>
    <x v="8"/>
    <s v=""/>
    <s v="2018M05_män_NYD"/>
    <m/>
    <m/>
    <m/>
    <m/>
  </r>
  <r>
    <s v="2018M05"/>
    <x v="0"/>
    <x v="5"/>
    <n v="2.6"/>
    <x v="8"/>
    <n v="-2.6"/>
    <s v="2018M05_män_MP"/>
    <m/>
    <m/>
    <m/>
    <m/>
  </r>
  <r>
    <s v="2018M05"/>
    <x v="0"/>
    <x v="6"/>
    <n v="24.5"/>
    <x v="8"/>
    <n v="-24.5"/>
    <s v="2018M05_män_S"/>
    <m/>
    <m/>
    <m/>
    <m/>
  </r>
  <r>
    <s v="2018M05"/>
    <x v="0"/>
    <x v="7"/>
    <n v="6.4"/>
    <x v="8"/>
    <n v="-6.4"/>
    <s v="2018M05_män_V"/>
    <m/>
    <m/>
    <m/>
    <m/>
  </r>
  <r>
    <s v="2018M05"/>
    <x v="0"/>
    <x v="8"/>
    <n v="25.1"/>
    <x v="8"/>
    <n v="-25.1"/>
    <s v="2018M05_män_SD"/>
    <m/>
    <m/>
    <m/>
    <m/>
  </r>
  <r>
    <s v="2018M05"/>
    <x v="0"/>
    <x v="9"/>
    <n v="2.7"/>
    <x v="8"/>
    <n v="-2.7"/>
    <s v="2018M05_män_övriga"/>
    <m/>
    <m/>
    <m/>
    <m/>
  </r>
  <r>
    <s v="2018M05"/>
    <x v="1"/>
    <x v="0"/>
    <n v="19.8"/>
    <x v="8"/>
    <n v="19.8"/>
    <s v="2018M05_kvinnor_M"/>
    <m/>
    <m/>
    <m/>
    <m/>
  </r>
  <r>
    <s v="2018M05"/>
    <x v="1"/>
    <x v="1"/>
    <n v="10.6"/>
    <x v="8"/>
    <n v="10.6"/>
    <s v="2018M05_kvinnor_C"/>
    <m/>
    <m/>
    <m/>
    <m/>
  </r>
  <r>
    <s v="2018M05"/>
    <x v="1"/>
    <x v="2"/>
    <n v="5.3"/>
    <x v="8"/>
    <n v="5.3"/>
    <s v="2018M05_kvinnor_L"/>
    <m/>
    <m/>
    <m/>
    <m/>
  </r>
  <r>
    <s v="2018M05"/>
    <x v="1"/>
    <x v="3"/>
    <n v="3.2"/>
    <x v="8"/>
    <n v="3.2"/>
    <s v="2018M05_kvinnor_KD"/>
    <m/>
    <m/>
    <m/>
    <m/>
  </r>
  <r>
    <s v="2018M05"/>
    <x v="1"/>
    <x v="4"/>
    <s v=",,"/>
    <x v="8"/>
    <s v=""/>
    <s v="2018M05_kvinnor_NYD"/>
    <m/>
    <m/>
    <m/>
    <m/>
  </r>
  <r>
    <s v="2018M05"/>
    <x v="1"/>
    <x v="5"/>
    <n v="5.7"/>
    <x v="8"/>
    <n v="5.7"/>
    <s v="2018M05_kvinnor_MP"/>
    <m/>
    <m/>
    <m/>
    <m/>
  </r>
  <r>
    <s v="2018M05"/>
    <x v="1"/>
    <x v="6"/>
    <n v="31.1"/>
    <x v="8"/>
    <n v="31.1"/>
    <s v="2018M05_kvinnor_S"/>
    <m/>
    <m/>
    <m/>
    <m/>
  </r>
  <r>
    <s v="2018M05"/>
    <x v="1"/>
    <x v="7"/>
    <n v="8.4"/>
    <x v="8"/>
    <n v="8.4"/>
    <s v="2018M05_kvinnor_V"/>
    <m/>
    <m/>
    <m/>
    <m/>
  </r>
  <r>
    <s v="2018M05"/>
    <x v="1"/>
    <x v="8"/>
    <n v="12.7"/>
    <x v="8"/>
    <n v="12.7"/>
    <s v="2018M05_kvinnor_SD"/>
    <m/>
    <m/>
    <m/>
    <m/>
  </r>
  <r>
    <s v="2018M05"/>
    <x v="1"/>
    <x v="9"/>
    <n v="3.1"/>
    <x v="8"/>
    <n v="3.1"/>
    <s v="2018M05_kvinnor_övriga"/>
    <m/>
    <m/>
    <m/>
    <m/>
  </r>
  <r>
    <s v="2018M05"/>
    <x v="2"/>
    <x v="0"/>
    <n v="22.2"/>
    <x v="8"/>
    <n v="0"/>
    <s v="2018M05_totalt_M"/>
    <m/>
    <m/>
    <m/>
    <m/>
  </r>
  <r>
    <s v="2018M05"/>
    <x v="2"/>
    <x v="1"/>
    <n v="8.8000000000000007"/>
    <x v="8"/>
    <n v="0"/>
    <s v="2018M05_totalt_C"/>
    <m/>
    <m/>
    <m/>
    <m/>
  </r>
  <r>
    <s v="2018M05"/>
    <x v="2"/>
    <x v="2"/>
    <n v="4.9000000000000004"/>
    <x v="8"/>
    <n v="0"/>
    <s v="2018M05_totalt_L"/>
    <m/>
    <m/>
    <m/>
    <m/>
  </r>
  <r>
    <s v="2018M05"/>
    <x v="2"/>
    <x v="3"/>
    <n v="3"/>
    <x v="8"/>
    <n v="0"/>
    <s v="2018M05_totalt_KD"/>
    <m/>
    <m/>
    <m/>
    <m/>
  </r>
  <r>
    <s v="2018M05"/>
    <x v="2"/>
    <x v="4"/>
    <s v=",,"/>
    <x v="8"/>
    <s v=""/>
    <s v="2018M05_totalt_NYD"/>
    <m/>
    <m/>
    <m/>
    <m/>
  </r>
  <r>
    <s v="2018M05"/>
    <x v="2"/>
    <x v="5"/>
    <n v="4.2"/>
    <x v="8"/>
    <n v="0"/>
    <s v="2018M05_totalt_MP"/>
    <m/>
    <m/>
    <m/>
    <m/>
  </r>
  <r>
    <s v="2018M05"/>
    <x v="2"/>
    <x v="6"/>
    <n v="27.9"/>
    <x v="8"/>
    <n v="0"/>
    <s v="2018M05_totalt_S"/>
    <m/>
    <m/>
    <m/>
    <m/>
  </r>
  <r>
    <s v="2018M05"/>
    <x v="2"/>
    <x v="7"/>
    <n v="7.4"/>
    <x v="8"/>
    <n v="0"/>
    <s v="2018M05_totalt_V"/>
    <m/>
    <m/>
    <m/>
    <m/>
  </r>
  <r>
    <s v="2018M05"/>
    <x v="2"/>
    <x v="8"/>
    <n v="18.8"/>
    <x v="8"/>
    <n v="0"/>
    <s v="2018M05_totalt_SD"/>
    <m/>
    <m/>
    <m/>
    <m/>
  </r>
  <r>
    <s v="2018M05"/>
    <x v="2"/>
    <x v="9"/>
    <n v="2.9"/>
    <x v="8"/>
    <n v="0"/>
    <s v="2018M05_totalt_övriga"/>
    <m/>
    <m/>
    <m/>
    <m/>
  </r>
  <r>
    <s v="2018M11"/>
    <x v="0"/>
    <x v="0"/>
    <n v="21.2"/>
    <x v="9"/>
    <n v="-21.2"/>
    <s v="2018M11_män_M"/>
    <m/>
    <m/>
    <m/>
    <m/>
  </r>
  <r>
    <s v="2018M11"/>
    <x v="0"/>
    <x v="1"/>
    <n v="6.7"/>
    <x v="9"/>
    <n v="-6.7"/>
    <s v="2018M11_män_C"/>
    <m/>
    <m/>
    <m/>
    <m/>
  </r>
  <r>
    <s v="2018M11"/>
    <x v="0"/>
    <x v="2"/>
    <n v="3.6"/>
    <x v="9"/>
    <n v="-3.6"/>
    <s v="2018M11_män_L"/>
    <m/>
    <m/>
    <m/>
    <m/>
  </r>
  <r>
    <s v="2018M11"/>
    <x v="0"/>
    <x v="3"/>
    <n v="5.3"/>
    <x v="9"/>
    <n v="-5.3"/>
    <s v="2018M11_män_KD"/>
    <m/>
    <m/>
    <m/>
    <m/>
  </r>
  <r>
    <s v="2018M11"/>
    <x v="0"/>
    <x v="4"/>
    <s v=",,"/>
    <x v="9"/>
    <s v=""/>
    <s v="2018M11_män_NYD"/>
    <m/>
    <m/>
    <m/>
    <m/>
  </r>
  <r>
    <s v="2018M11"/>
    <x v="0"/>
    <x v="5"/>
    <n v="2.9"/>
    <x v="9"/>
    <n v="-2.9"/>
    <s v="2018M11_män_MP"/>
    <m/>
    <m/>
    <m/>
    <m/>
  </r>
  <r>
    <s v="2018M11"/>
    <x v="0"/>
    <x v="6"/>
    <n v="26.4"/>
    <x v="9"/>
    <n v="-26.4"/>
    <s v="2018M11_män_S"/>
    <m/>
    <m/>
    <m/>
    <m/>
  </r>
  <r>
    <s v="2018M11"/>
    <x v="0"/>
    <x v="7"/>
    <n v="6.9"/>
    <x v="9"/>
    <n v="-6.9"/>
    <s v="2018M11_män_V"/>
    <m/>
    <m/>
    <m/>
    <m/>
  </r>
  <r>
    <s v="2018M11"/>
    <x v="0"/>
    <x v="8"/>
    <n v="25.5"/>
    <x v="9"/>
    <n v="-25.5"/>
    <s v="2018M11_män_SD"/>
    <m/>
    <m/>
    <m/>
    <m/>
  </r>
  <r>
    <s v="2018M11"/>
    <x v="0"/>
    <x v="9"/>
    <n v="1.4"/>
    <x v="9"/>
    <n v="-1.4"/>
    <s v="2018M11_män_övriga"/>
    <m/>
    <m/>
    <m/>
    <m/>
  </r>
  <r>
    <s v="2018M11"/>
    <x v="1"/>
    <x v="0"/>
    <n v="18"/>
    <x v="9"/>
    <n v="18"/>
    <s v="2018M11_kvinnor_M"/>
    <m/>
    <m/>
    <m/>
    <m/>
  </r>
  <r>
    <s v="2018M11"/>
    <x v="1"/>
    <x v="1"/>
    <n v="10.4"/>
    <x v="9"/>
    <n v="10.4"/>
    <s v="2018M11_kvinnor_C"/>
    <m/>
    <m/>
    <m/>
    <m/>
  </r>
  <r>
    <s v="2018M11"/>
    <x v="1"/>
    <x v="2"/>
    <n v="5"/>
    <x v="9"/>
    <n v="5"/>
    <s v="2018M11_kvinnor_L"/>
    <m/>
    <m/>
    <m/>
    <m/>
  </r>
  <r>
    <s v="2018M11"/>
    <x v="1"/>
    <x v="3"/>
    <n v="5.5"/>
    <x v="9"/>
    <n v="5.5"/>
    <s v="2018M11_kvinnor_KD"/>
    <m/>
    <m/>
    <m/>
    <m/>
  </r>
  <r>
    <s v="2018M11"/>
    <x v="1"/>
    <x v="4"/>
    <s v=",,"/>
    <x v="9"/>
    <s v=""/>
    <s v="2018M11_kvinnor_NYD"/>
    <m/>
    <m/>
    <m/>
    <m/>
  </r>
  <r>
    <s v="2018M11"/>
    <x v="1"/>
    <x v="5"/>
    <n v="5.0999999999999996"/>
    <x v="9"/>
    <n v="5.0999999999999996"/>
    <s v="2018M11_kvinnor_MP"/>
    <m/>
    <m/>
    <m/>
    <m/>
  </r>
  <r>
    <s v="2018M11"/>
    <x v="1"/>
    <x v="6"/>
    <n v="34.200000000000003"/>
    <x v="9"/>
    <n v="34.200000000000003"/>
    <s v="2018M11_kvinnor_S"/>
    <m/>
    <m/>
    <m/>
    <m/>
  </r>
  <r>
    <s v="2018M11"/>
    <x v="1"/>
    <x v="7"/>
    <n v="8.6999999999999993"/>
    <x v="9"/>
    <n v="8.6999999999999993"/>
    <s v="2018M11_kvinnor_V"/>
    <m/>
    <m/>
    <m/>
    <m/>
  </r>
  <r>
    <s v="2018M11"/>
    <x v="1"/>
    <x v="8"/>
    <n v="11.7"/>
    <x v="9"/>
    <n v="11.7"/>
    <s v="2018M11_kvinnor_SD"/>
    <m/>
    <m/>
    <m/>
    <m/>
  </r>
  <r>
    <s v="2018M11"/>
    <x v="1"/>
    <x v="9"/>
    <n v="1.3"/>
    <x v="9"/>
    <n v="1.3"/>
    <s v="2018M11_kvinnor_övriga"/>
    <m/>
    <m/>
    <m/>
    <m/>
  </r>
  <r>
    <s v="2018M11"/>
    <x v="2"/>
    <x v="0"/>
    <n v="19.600000000000001"/>
    <x v="9"/>
    <n v="0"/>
    <s v="2018M11_totalt_M"/>
    <m/>
    <m/>
    <m/>
    <m/>
  </r>
  <r>
    <s v="2018M11"/>
    <x v="2"/>
    <x v="1"/>
    <n v="8.6"/>
    <x v="9"/>
    <n v="0"/>
    <s v="2018M11_totalt_C"/>
    <m/>
    <m/>
    <m/>
    <m/>
  </r>
  <r>
    <s v="2018M11"/>
    <x v="2"/>
    <x v="2"/>
    <n v="4.3"/>
    <x v="9"/>
    <n v="0"/>
    <s v="2018M11_totalt_L"/>
    <m/>
    <m/>
    <m/>
    <m/>
  </r>
  <r>
    <s v="2018M11"/>
    <x v="2"/>
    <x v="3"/>
    <n v="5.4"/>
    <x v="9"/>
    <n v="0"/>
    <s v="2018M11_totalt_KD"/>
    <m/>
    <m/>
    <m/>
    <m/>
  </r>
  <r>
    <s v="2018M11"/>
    <x v="2"/>
    <x v="4"/>
    <s v=",,"/>
    <x v="9"/>
    <s v=""/>
    <s v="2018M11_totalt_NYD"/>
    <m/>
    <m/>
    <m/>
    <m/>
  </r>
  <r>
    <s v="2018M11"/>
    <x v="2"/>
    <x v="5"/>
    <n v="4"/>
    <x v="9"/>
    <n v="0"/>
    <s v="2018M11_totalt_MP"/>
    <m/>
    <m/>
    <m/>
    <m/>
  </r>
  <r>
    <s v="2018M11"/>
    <x v="2"/>
    <x v="6"/>
    <n v="30.3"/>
    <x v="9"/>
    <n v="0"/>
    <s v="2018M11_totalt_S"/>
    <m/>
    <m/>
    <m/>
    <m/>
  </r>
  <r>
    <s v="2018M11"/>
    <x v="2"/>
    <x v="7"/>
    <n v="7.8"/>
    <x v="9"/>
    <n v="0"/>
    <s v="2018M11_totalt_V"/>
    <m/>
    <m/>
    <m/>
    <m/>
  </r>
  <r>
    <s v="2018M11"/>
    <x v="2"/>
    <x v="8"/>
    <n v="18.600000000000001"/>
    <x v="9"/>
    <n v="0"/>
    <s v="2018M11_totalt_SD"/>
    <m/>
    <m/>
    <m/>
    <m/>
  </r>
  <r>
    <s v="2018M11"/>
    <x v="2"/>
    <x v="9"/>
    <n v="1.4"/>
    <x v="9"/>
    <n v="0"/>
    <s v="2018M11_totalt_övriga"/>
    <m/>
    <m/>
    <m/>
    <m/>
  </r>
  <r>
    <s v="2019M05"/>
    <x v="0"/>
    <x v="0"/>
    <n v="19.399999999999999"/>
    <x v="10"/>
    <n v="-19.399999999999999"/>
    <s v="2019M05_män_M"/>
    <m/>
    <m/>
    <m/>
    <m/>
  </r>
  <r>
    <s v="2019M05"/>
    <x v="0"/>
    <x v="1"/>
    <n v="5.8"/>
    <x v="10"/>
    <n v="-5.8"/>
    <s v="2019M05_män_C"/>
    <m/>
    <m/>
    <m/>
    <m/>
  </r>
  <r>
    <s v="2019M05"/>
    <x v="0"/>
    <x v="2"/>
    <n v="2.9"/>
    <x v="10"/>
    <n v="-2.9"/>
    <s v="2019M05_män_L"/>
    <m/>
    <m/>
    <m/>
    <m/>
  </r>
  <r>
    <s v="2019M05"/>
    <x v="0"/>
    <x v="3"/>
    <n v="12.8"/>
    <x v="10"/>
    <n v="-12.8"/>
    <s v="2019M05_män_KD"/>
    <m/>
    <m/>
    <m/>
    <m/>
  </r>
  <r>
    <s v="2019M05"/>
    <x v="0"/>
    <x v="4"/>
    <s v=",,"/>
    <x v="10"/>
    <s v=""/>
    <s v="2019M05_män_NYD"/>
    <m/>
    <m/>
    <m/>
    <m/>
  </r>
  <r>
    <s v="2019M05"/>
    <x v="0"/>
    <x v="5"/>
    <n v="4.5999999999999996"/>
    <x v="10"/>
    <n v="-4.5999999999999996"/>
    <s v="2019M05_män_MP"/>
    <m/>
    <m/>
    <m/>
    <m/>
  </r>
  <r>
    <s v="2019M05"/>
    <x v="0"/>
    <x v="6"/>
    <n v="22.8"/>
    <x v="10"/>
    <n v="-22.8"/>
    <s v="2019M05_män_S"/>
    <m/>
    <m/>
    <m/>
    <m/>
  </r>
  <r>
    <s v="2019M05"/>
    <x v="0"/>
    <x v="7"/>
    <n v="6.8"/>
    <x v="10"/>
    <n v="-6.8"/>
    <s v="2019M05_män_V"/>
    <m/>
    <m/>
    <m/>
    <m/>
  </r>
  <r>
    <s v="2019M05"/>
    <x v="0"/>
    <x v="8"/>
    <n v="23.2"/>
    <x v="10"/>
    <n v="-23.2"/>
    <s v="2019M05_män_SD"/>
    <m/>
    <m/>
    <m/>
    <m/>
  </r>
  <r>
    <s v="2019M05"/>
    <x v="0"/>
    <x v="9"/>
    <n v="1.8"/>
    <x v="10"/>
    <n v="-1.8"/>
    <s v="2019M05_män_övriga"/>
    <m/>
    <m/>
    <m/>
    <m/>
  </r>
  <r>
    <s v="2019M05"/>
    <x v="1"/>
    <x v="0"/>
    <n v="14.3"/>
    <x v="10"/>
    <n v="14.3"/>
    <s v="2019M05_kvinnor_M"/>
    <m/>
    <m/>
    <m/>
    <m/>
  </r>
  <r>
    <s v="2019M05"/>
    <x v="1"/>
    <x v="1"/>
    <n v="8.9"/>
    <x v="10"/>
    <n v="8.9"/>
    <s v="2019M05_kvinnor_C"/>
    <m/>
    <m/>
    <m/>
    <m/>
  </r>
  <r>
    <s v="2019M05"/>
    <x v="1"/>
    <x v="2"/>
    <n v="3.6"/>
    <x v="10"/>
    <n v="3.6"/>
    <s v="2019M05_kvinnor_L"/>
    <m/>
    <m/>
    <m/>
    <m/>
  </r>
  <r>
    <s v="2019M05"/>
    <x v="1"/>
    <x v="3"/>
    <n v="12.4"/>
    <x v="10"/>
    <n v="12.4"/>
    <s v="2019M05_kvinnor_KD"/>
    <m/>
    <m/>
    <m/>
    <m/>
  </r>
  <r>
    <s v="2019M05"/>
    <x v="1"/>
    <x v="4"/>
    <s v=",,"/>
    <x v="10"/>
    <s v=""/>
    <s v="2019M05_kvinnor_NYD"/>
    <m/>
    <m/>
    <m/>
    <m/>
  </r>
  <r>
    <s v="2019M05"/>
    <x v="1"/>
    <x v="5"/>
    <n v="6.9"/>
    <x v="10"/>
    <n v="6.9"/>
    <s v="2019M05_kvinnor_MP"/>
    <m/>
    <m/>
    <m/>
    <m/>
  </r>
  <r>
    <s v="2019M05"/>
    <x v="1"/>
    <x v="6"/>
    <n v="31.6"/>
    <x v="10"/>
    <n v="31.6"/>
    <s v="2019M05_kvinnor_S"/>
    <m/>
    <m/>
    <m/>
    <m/>
  </r>
  <r>
    <s v="2019M05"/>
    <x v="1"/>
    <x v="7"/>
    <n v="9.6"/>
    <x v="10"/>
    <n v="9.6"/>
    <s v="2019M05_kvinnor_V"/>
    <m/>
    <m/>
    <m/>
    <m/>
  </r>
  <r>
    <s v="2019M05"/>
    <x v="1"/>
    <x v="8"/>
    <n v="11.7"/>
    <x v="10"/>
    <n v="11.7"/>
    <s v="2019M05_kvinnor_SD"/>
    <m/>
    <m/>
    <m/>
    <m/>
  </r>
  <r>
    <s v="2019M05"/>
    <x v="1"/>
    <x v="9"/>
    <n v="1"/>
    <x v="10"/>
    <n v="1"/>
    <s v="2019M05_kvinnor_övriga"/>
    <m/>
    <m/>
    <m/>
    <m/>
  </r>
  <r>
    <s v="2019M05"/>
    <x v="2"/>
    <x v="0"/>
    <n v="16.899999999999999"/>
    <x v="10"/>
    <n v="0"/>
    <s v="2019M05_totalt_M"/>
    <m/>
    <m/>
    <m/>
    <m/>
  </r>
  <r>
    <s v="2019M05"/>
    <x v="2"/>
    <x v="1"/>
    <n v="7.3"/>
    <x v="10"/>
    <n v="0"/>
    <s v="2019M05_totalt_C"/>
    <m/>
    <m/>
    <m/>
    <m/>
  </r>
  <r>
    <s v="2019M05"/>
    <x v="2"/>
    <x v="2"/>
    <n v="3.2"/>
    <x v="10"/>
    <n v="0"/>
    <s v="2019M05_totalt_L"/>
    <m/>
    <m/>
    <m/>
    <m/>
  </r>
  <r>
    <s v="2019M05"/>
    <x v="2"/>
    <x v="3"/>
    <n v="12.6"/>
    <x v="10"/>
    <n v="0"/>
    <s v="2019M05_totalt_KD"/>
    <m/>
    <m/>
    <m/>
    <m/>
  </r>
  <r>
    <s v="2019M05"/>
    <x v="2"/>
    <x v="4"/>
    <s v=",,"/>
    <x v="10"/>
    <s v=""/>
    <s v="2019M05_totalt_NYD"/>
    <m/>
    <m/>
    <m/>
    <m/>
  </r>
  <r>
    <s v="2019M05"/>
    <x v="2"/>
    <x v="5"/>
    <n v="5.7"/>
    <x v="10"/>
    <n v="0"/>
    <s v="2019M05_totalt_MP"/>
    <m/>
    <m/>
    <m/>
    <m/>
  </r>
  <r>
    <s v="2019M05"/>
    <x v="2"/>
    <x v="6"/>
    <n v="27.2"/>
    <x v="10"/>
    <n v="0"/>
    <s v="2019M05_totalt_S"/>
    <m/>
    <m/>
    <m/>
    <m/>
  </r>
  <r>
    <s v="2019M05"/>
    <x v="2"/>
    <x v="7"/>
    <n v="8.1999999999999993"/>
    <x v="10"/>
    <n v="0"/>
    <s v="2019M05_totalt_V"/>
    <m/>
    <m/>
    <m/>
    <m/>
  </r>
  <r>
    <s v="2019M05"/>
    <x v="2"/>
    <x v="8"/>
    <n v="17.399999999999999"/>
    <x v="10"/>
    <n v="0"/>
    <s v="2019M05_totalt_SD"/>
    <m/>
    <m/>
    <m/>
    <m/>
  </r>
  <r>
    <s v="2019M05"/>
    <x v="2"/>
    <x v="9"/>
    <n v="1.4"/>
    <x v="10"/>
    <n v="0"/>
    <s v="2019M05_totalt_övriga"/>
    <m/>
    <m/>
    <m/>
    <m/>
  </r>
  <r>
    <s v="2019M11"/>
    <x v="0"/>
    <x v="0"/>
    <n v="20.5"/>
    <x v="11"/>
    <n v="-20.5"/>
    <s v="2019M11_män_M"/>
    <m/>
    <m/>
    <m/>
    <m/>
  </r>
  <r>
    <s v="2019M11"/>
    <x v="0"/>
    <x v="1"/>
    <n v="5.6"/>
    <x v="11"/>
    <n v="-5.6"/>
    <s v="2019M11_män_C"/>
    <m/>
    <m/>
    <m/>
    <m/>
  </r>
  <r>
    <s v="2019M11"/>
    <x v="0"/>
    <x v="2"/>
    <n v="3.4"/>
    <x v="11"/>
    <n v="-3.4"/>
    <s v="2019M11_män_L"/>
    <m/>
    <m/>
    <m/>
    <m/>
  </r>
  <r>
    <s v="2019M11"/>
    <x v="0"/>
    <x v="3"/>
    <n v="6.6"/>
    <x v="11"/>
    <n v="-6.6"/>
    <s v="2019M11_män_KD"/>
    <m/>
    <m/>
    <m/>
    <m/>
  </r>
  <r>
    <s v="2019M11"/>
    <x v="0"/>
    <x v="4"/>
    <s v=",,"/>
    <x v="11"/>
    <s v=""/>
    <s v="2019M11_män_NYD"/>
    <m/>
    <m/>
    <m/>
    <m/>
  </r>
  <r>
    <s v="2019M11"/>
    <x v="0"/>
    <x v="5"/>
    <n v="3.9"/>
    <x v="11"/>
    <n v="-3.9"/>
    <s v="2019M11_män_MP"/>
    <m/>
    <m/>
    <m/>
    <m/>
  </r>
  <r>
    <s v="2019M11"/>
    <x v="0"/>
    <x v="6"/>
    <n v="21.8"/>
    <x v="11"/>
    <n v="-21.8"/>
    <s v="2019M11_män_S"/>
    <m/>
    <m/>
    <m/>
    <m/>
  </r>
  <r>
    <s v="2019M11"/>
    <x v="0"/>
    <x v="7"/>
    <n v="6.8"/>
    <x v="11"/>
    <n v="-6.8"/>
    <s v="2019M11_män_V"/>
    <m/>
    <m/>
    <m/>
    <m/>
  </r>
  <r>
    <s v="2019M11"/>
    <x v="0"/>
    <x v="8"/>
    <n v="29.1"/>
    <x v="11"/>
    <n v="-29.1"/>
    <s v="2019M11_män_SD"/>
    <m/>
    <m/>
    <m/>
    <m/>
  </r>
  <r>
    <s v="2019M11"/>
    <x v="0"/>
    <x v="9"/>
    <n v="2.2000000000000002"/>
    <x v="11"/>
    <n v="-2.2000000000000002"/>
    <s v="2019M11_män_övriga"/>
    <m/>
    <m/>
    <m/>
    <m/>
  </r>
  <r>
    <s v="2019M11"/>
    <x v="1"/>
    <x v="0"/>
    <n v="16.3"/>
    <x v="11"/>
    <n v="16.3"/>
    <s v="2019M11_kvinnor_M"/>
    <m/>
    <m/>
    <m/>
    <m/>
  </r>
  <r>
    <s v="2019M11"/>
    <x v="1"/>
    <x v="1"/>
    <n v="9.1"/>
    <x v="11"/>
    <n v="9.1"/>
    <s v="2019M11_kvinnor_C"/>
    <m/>
    <m/>
    <m/>
    <m/>
  </r>
  <r>
    <s v="2019M11"/>
    <x v="1"/>
    <x v="2"/>
    <n v="4.2"/>
    <x v="11"/>
    <n v="4.2"/>
    <s v="2019M11_kvinnor_L"/>
    <m/>
    <m/>
    <m/>
    <m/>
  </r>
  <r>
    <s v="2019M11"/>
    <x v="1"/>
    <x v="3"/>
    <n v="7.1"/>
    <x v="11"/>
    <n v="7.1"/>
    <s v="2019M11_kvinnor_KD"/>
    <m/>
    <m/>
    <m/>
    <m/>
  </r>
  <r>
    <s v="2019M11"/>
    <x v="1"/>
    <x v="4"/>
    <s v=",,"/>
    <x v="11"/>
    <s v=""/>
    <s v="2019M11_kvinnor_NYD"/>
    <m/>
    <m/>
    <m/>
    <m/>
  </r>
  <r>
    <s v="2019M11"/>
    <x v="1"/>
    <x v="5"/>
    <n v="6.5"/>
    <x v="11"/>
    <n v="6.5"/>
    <s v="2019M11_kvinnor_MP"/>
    <m/>
    <m/>
    <m/>
    <m/>
  </r>
  <r>
    <s v="2019M11"/>
    <x v="1"/>
    <x v="6"/>
    <n v="28.2"/>
    <x v="11"/>
    <n v="28.2"/>
    <s v="2019M11_kvinnor_S"/>
    <m/>
    <m/>
    <m/>
    <m/>
  </r>
  <r>
    <s v="2019M11"/>
    <x v="1"/>
    <x v="7"/>
    <n v="10.3"/>
    <x v="11"/>
    <n v="10.3"/>
    <s v="2019M11_kvinnor_V"/>
    <m/>
    <m/>
    <m/>
    <m/>
  </r>
  <r>
    <s v="2019M11"/>
    <x v="1"/>
    <x v="8"/>
    <n v="16.399999999999999"/>
    <x v="11"/>
    <n v="16.399999999999999"/>
    <s v="2019M11_kvinnor_SD"/>
    <m/>
    <m/>
    <m/>
    <m/>
  </r>
  <r>
    <s v="2019M11"/>
    <x v="1"/>
    <x v="9"/>
    <n v="1.9"/>
    <x v="11"/>
    <n v="1.9"/>
    <s v="2019M11_kvinnor_övriga"/>
    <m/>
    <m/>
    <m/>
    <m/>
  </r>
  <r>
    <s v="2019M11"/>
    <x v="2"/>
    <x v="0"/>
    <n v="18.399999999999999"/>
    <x v="11"/>
    <n v="0"/>
    <s v="2019M11_totalt_M"/>
    <m/>
    <m/>
    <m/>
    <m/>
  </r>
  <r>
    <s v="2019M11"/>
    <x v="2"/>
    <x v="1"/>
    <n v="7.4"/>
    <x v="11"/>
    <n v="0"/>
    <s v="2019M11_totalt_C"/>
    <m/>
    <m/>
    <m/>
    <m/>
  </r>
  <r>
    <s v="2019M11"/>
    <x v="2"/>
    <x v="2"/>
    <n v="3.8"/>
    <x v="11"/>
    <n v="0"/>
    <s v="2019M11_totalt_L"/>
    <m/>
    <m/>
    <m/>
    <m/>
  </r>
  <r>
    <s v="2019M11"/>
    <x v="2"/>
    <x v="3"/>
    <n v="6.8"/>
    <x v="11"/>
    <n v="0"/>
    <s v="2019M11_totalt_KD"/>
    <m/>
    <m/>
    <m/>
    <m/>
  </r>
  <r>
    <s v="2019M11"/>
    <x v="2"/>
    <x v="4"/>
    <s v=",,"/>
    <x v="11"/>
    <s v=""/>
    <s v="2019M11_totalt_NYD"/>
    <m/>
    <m/>
    <m/>
    <m/>
  </r>
  <r>
    <s v="2019M11"/>
    <x v="2"/>
    <x v="5"/>
    <n v="5.2"/>
    <x v="11"/>
    <n v="0"/>
    <s v="2019M11_totalt_MP"/>
    <m/>
    <m/>
    <m/>
    <m/>
  </r>
  <r>
    <s v="2019M11"/>
    <x v="2"/>
    <x v="6"/>
    <n v="25"/>
    <x v="11"/>
    <n v="0"/>
    <s v="2019M11_totalt_S"/>
    <m/>
    <m/>
    <m/>
    <m/>
  </r>
  <r>
    <s v="2019M11"/>
    <x v="2"/>
    <x v="7"/>
    <n v="8.6"/>
    <x v="11"/>
    <n v="0"/>
    <s v="2019M11_totalt_V"/>
    <m/>
    <m/>
    <m/>
    <m/>
  </r>
  <r>
    <s v="2019M11"/>
    <x v="2"/>
    <x v="8"/>
    <n v="22.7"/>
    <x v="11"/>
    <n v="0"/>
    <s v="2019M11_totalt_SD"/>
    <m/>
    <m/>
    <m/>
    <m/>
  </r>
  <r>
    <s v="2019M11"/>
    <x v="2"/>
    <x v="9"/>
    <n v="2"/>
    <x v="11"/>
    <n v="0"/>
    <s v="2019M11_totalt_övriga"/>
    <m/>
    <m/>
    <m/>
    <m/>
  </r>
  <r>
    <s v="2020M05"/>
    <x v="0"/>
    <x v="0"/>
    <n v="21.9"/>
    <x v="12"/>
    <n v="-21.9"/>
    <s v="2020M05_män_M"/>
    <m/>
    <m/>
    <m/>
    <m/>
  </r>
  <r>
    <s v="2020M05"/>
    <x v="0"/>
    <x v="1"/>
    <n v="5.3"/>
    <x v="12"/>
    <n v="-5.3"/>
    <s v="2020M05_män_C"/>
    <m/>
    <m/>
    <m/>
    <m/>
  </r>
  <r>
    <s v="2020M05"/>
    <x v="0"/>
    <x v="2"/>
    <n v="3.3"/>
    <x v="12"/>
    <n v="-3.3"/>
    <s v="2020M05_män_L"/>
    <m/>
    <m/>
    <m/>
    <m/>
  </r>
  <r>
    <s v="2020M05"/>
    <x v="0"/>
    <x v="3"/>
    <n v="6.6"/>
    <x v="12"/>
    <n v="-6.6"/>
    <s v="2020M05_män_KD"/>
    <m/>
    <m/>
    <m/>
    <m/>
  </r>
  <r>
    <s v="2020M05"/>
    <x v="0"/>
    <x v="4"/>
    <s v=",,"/>
    <x v="12"/>
    <s v=""/>
    <s v="2020M05_män_NYD"/>
    <m/>
    <m/>
    <m/>
    <m/>
  </r>
  <r>
    <s v="2020M05"/>
    <x v="0"/>
    <x v="5"/>
    <n v="2.2999999999999998"/>
    <x v="12"/>
    <n v="-2.2999999999999998"/>
    <s v="2020M05_män_MP"/>
    <m/>
    <m/>
    <m/>
    <m/>
  </r>
  <r>
    <s v="2020M05"/>
    <x v="0"/>
    <x v="6"/>
    <n v="28.6"/>
    <x v="12"/>
    <n v="-28.6"/>
    <s v="2020M05_män_S"/>
    <m/>
    <m/>
    <m/>
    <m/>
  </r>
  <r>
    <s v="2020M05"/>
    <x v="0"/>
    <x v="7"/>
    <n v="7.7"/>
    <x v="12"/>
    <n v="-7.7"/>
    <s v="2020M05_män_V"/>
    <m/>
    <m/>
    <m/>
    <m/>
  </r>
  <r>
    <s v="2020M05"/>
    <x v="0"/>
    <x v="8"/>
    <n v="23.1"/>
    <x v="12"/>
    <n v="-23.1"/>
    <s v="2020M05_män_SD"/>
    <m/>
    <m/>
    <m/>
    <m/>
  </r>
  <r>
    <s v="2020M05"/>
    <x v="0"/>
    <x v="9"/>
    <n v="1.2"/>
    <x v="12"/>
    <n v="-1.2"/>
    <s v="2020M05_män_övriga"/>
    <m/>
    <m/>
    <m/>
    <m/>
  </r>
  <r>
    <s v="2020M05"/>
    <x v="1"/>
    <x v="0"/>
    <n v="18.3"/>
    <x v="12"/>
    <n v="18.3"/>
    <s v="2020M05_kvinnor_M"/>
    <m/>
    <m/>
    <m/>
    <m/>
  </r>
  <r>
    <s v="2020M05"/>
    <x v="1"/>
    <x v="1"/>
    <n v="6.7"/>
    <x v="12"/>
    <n v="6.7"/>
    <s v="2020M05_kvinnor_C"/>
    <m/>
    <m/>
    <m/>
    <m/>
  </r>
  <r>
    <s v="2020M05"/>
    <x v="1"/>
    <x v="2"/>
    <n v="3.3"/>
    <x v="12"/>
    <n v="3.3"/>
    <s v="2020M05_kvinnor_L"/>
    <m/>
    <m/>
    <m/>
    <m/>
  </r>
  <r>
    <s v="2020M05"/>
    <x v="1"/>
    <x v="3"/>
    <n v="6.2"/>
    <x v="12"/>
    <n v="6.2"/>
    <s v="2020M05_kvinnor_KD"/>
    <m/>
    <m/>
    <m/>
    <m/>
  </r>
  <r>
    <s v="2020M05"/>
    <x v="1"/>
    <x v="4"/>
    <s v=",,"/>
    <x v="12"/>
    <s v=""/>
    <s v="2020M05_kvinnor_NYD"/>
    <m/>
    <m/>
    <m/>
    <m/>
  </r>
  <r>
    <s v="2020M05"/>
    <x v="1"/>
    <x v="5"/>
    <n v="5.9"/>
    <x v="12"/>
    <n v="5.9"/>
    <s v="2020M05_kvinnor_MP"/>
    <m/>
    <m/>
    <m/>
    <m/>
  </r>
  <r>
    <s v="2020M05"/>
    <x v="1"/>
    <x v="6"/>
    <n v="38.799999999999997"/>
    <x v="12"/>
    <n v="38.799999999999997"/>
    <s v="2020M05_kvinnor_S"/>
    <m/>
    <m/>
    <m/>
    <m/>
  </r>
  <r>
    <s v="2020M05"/>
    <x v="1"/>
    <x v="7"/>
    <n v="8.6"/>
    <x v="12"/>
    <n v="8.6"/>
    <s v="2020M05_kvinnor_V"/>
    <m/>
    <m/>
    <m/>
    <m/>
  </r>
  <r>
    <s v="2020M05"/>
    <x v="1"/>
    <x v="8"/>
    <n v="11.1"/>
    <x v="12"/>
    <n v="11.1"/>
    <s v="2020M05_kvinnor_SD"/>
    <m/>
    <m/>
    <m/>
    <m/>
  </r>
  <r>
    <s v="2020M05"/>
    <x v="1"/>
    <x v="9"/>
    <n v="1"/>
    <x v="12"/>
    <n v="1"/>
    <s v="2020M05_kvinnor_övriga"/>
    <m/>
    <m/>
    <m/>
    <m/>
  </r>
  <r>
    <s v="2020M05"/>
    <x v="2"/>
    <x v="0"/>
    <n v="20.100000000000001"/>
    <x v="12"/>
    <n v="0"/>
    <s v="2020M05_totalt_M"/>
    <m/>
    <m/>
    <m/>
    <m/>
  </r>
  <r>
    <s v="2020M05"/>
    <x v="2"/>
    <x v="1"/>
    <n v="6"/>
    <x v="12"/>
    <n v="0"/>
    <s v="2020M05_totalt_C"/>
    <m/>
    <m/>
    <m/>
    <m/>
  </r>
  <r>
    <s v="2020M05"/>
    <x v="2"/>
    <x v="2"/>
    <n v="3.3"/>
    <x v="12"/>
    <n v="0"/>
    <s v="2020M05_totalt_L"/>
    <m/>
    <m/>
    <m/>
    <m/>
  </r>
  <r>
    <s v="2020M05"/>
    <x v="2"/>
    <x v="3"/>
    <n v="6.4"/>
    <x v="12"/>
    <n v="0"/>
    <s v="2020M05_totalt_KD"/>
    <m/>
    <m/>
    <m/>
    <m/>
  </r>
  <r>
    <s v="2020M05"/>
    <x v="2"/>
    <x v="4"/>
    <s v=",,"/>
    <x v="12"/>
    <s v=""/>
    <s v="2020M05_totalt_NYD"/>
    <m/>
    <m/>
    <m/>
    <m/>
  </r>
  <r>
    <s v="2020M05"/>
    <x v="2"/>
    <x v="5"/>
    <n v="4.0999999999999996"/>
    <x v="12"/>
    <n v="0"/>
    <s v="2020M05_totalt_MP"/>
    <m/>
    <m/>
    <m/>
    <m/>
  </r>
  <r>
    <s v="2020M05"/>
    <x v="2"/>
    <x v="6"/>
    <n v="33.700000000000003"/>
    <x v="12"/>
    <n v="0"/>
    <s v="2020M05_totalt_S"/>
    <m/>
    <m/>
    <m/>
    <m/>
  </r>
  <r>
    <s v="2020M05"/>
    <x v="2"/>
    <x v="7"/>
    <n v="8.1999999999999993"/>
    <x v="12"/>
    <n v="0"/>
    <s v="2020M05_totalt_V"/>
    <m/>
    <m/>
    <m/>
    <m/>
  </r>
  <r>
    <s v="2020M05"/>
    <x v="2"/>
    <x v="8"/>
    <n v="17.100000000000001"/>
    <x v="12"/>
    <n v="0"/>
    <s v="2020M05_totalt_SD"/>
    <m/>
    <m/>
    <m/>
    <m/>
  </r>
  <r>
    <s v="2020M05"/>
    <x v="2"/>
    <x v="9"/>
    <n v="1.1000000000000001"/>
    <x v="12"/>
    <n v="0"/>
    <s v="2020M05_totalt_övriga"/>
    <m/>
    <m/>
    <m/>
    <m/>
  </r>
  <r>
    <s v="2020M11"/>
    <x v="0"/>
    <x v="0"/>
    <n v="23.2"/>
    <x v="13"/>
    <n v="-23.2"/>
    <s v="2020M11_män_M"/>
    <m/>
    <m/>
    <m/>
    <m/>
  </r>
  <r>
    <s v="2020M11"/>
    <x v="0"/>
    <x v="1"/>
    <n v="6.6"/>
    <x v="13"/>
    <n v="-6.6"/>
    <s v="2020M11_män_C"/>
    <m/>
    <m/>
    <m/>
    <m/>
  </r>
  <r>
    <s v="2020M11"/>
    <x v="0"/>
    <x v="2"/>
    <n v="3.3"/>
    <x v="13"/>
    <n v="-3.3"/>
    <s v="2020M11_män_L"/>
    <m/>
    <m/>
    <m/>
    <m/>
  </r>
  <r>
    <s v="2020M11"/>
    <x v="0"/>
    <x v="3"/>
    <n v="5.3"/>
    <x v="13"/>
    <n v="-5.3"/>
    <s v="2020M11_män_KD"/>
    <m/>
    <m/>
    <m/>
    <m/>
  </r>
  <r>
    <s v="2020M11"/>
    <x v="0"/>
    <x v="4"/>
    <s v=",,"/>
    <x v="13"/>
    <s v=""/>
    <s v="2020M11_män_NYD"/>
    <m/>
    <m/>
    <m/>
    <m/>
  </r>
  <r>
    <s v="2020M11"/>
    <x v="0"/>
    <x v="5"/>
    <n v="1.8"/>
    <x v="13"/>
    <n v="-1.8"/>
    <s v="2020M11_män_MP"/>
    <m/>
    <m/>
    <m/>
    <m/>
  </r>
  <r>
    <s v="2020M11"/>
    <x v="0"/>
    <x v="6"/>
    <n v="25.2"/>
    <x v="13"/>
    <n v="-25.2"/>
    <s v="2020M11_män_S"/>
    <m/>
    <m/>
    <m/>
    <m/>
  </r>
  <r>
    <s v="2020M11"/>
    <x v="0"/>
    <x v="7"/>
    <n v="8.1999999999999993"/>
    <x v="13"/>
    <n v="-8.1999999999999993"/>
    <s v="2020M11_män_V"/>
    <m/>
    <m/>
    <m/>
    <m/>
  </r>
  <r>
    <s v="2020M11"/>
    <x v="0"/>
    <x v="8"/>
    <n v="24.4"/>
    <x v="13"/>
    <n v="-24.4"/>
    <s v="2020M11_män_SD"/>
    <m/>
    <m/>
    <m/>
    <m/>
  </r>
  <r>
    <s v="2020M11"/>
    <x v="0"/>
    <x v="9"/>
    <n v="2"/>
    <x v="13"/>
    <n v="-2"/>
    <s v="2020M11_män_övriga"/>
    <m/>
    <m/>
    <m/>
    <m/>
  </r>
  <r>
    <s v="2020M11"/>
    <x v="1"/>
    <x v="0"/>
    <n v="21"/>
    <x v="13"/>
    <n v="21"/>
    <s v="2020M11_kvinnor_M"/>
    <m/>
    <m/>
    <m/>
    <m/>
  </r>
  <r>
    <s v="2020M11"/>
    <x v="1"/>
    <x v="1"/>
    <n v="8.5"/>
    <x v="13"/>
    <n v="8.5"/>
    <s v="2020M11_kvinnor_C"/>
    <m/>
    <m/>
    <m/>
    <m/>
  </r>
  <r>
    <s v="2020M11"/>
    <x v="1"/>
    <x v="2"/>
    <n v="2.7"/>
    <x v="13"/>
    <n v="2.7"/>
    <s v="2020M11_kvinnor_L"/>
    <m/>
    <m/>
    <m/>
    <m/>
  </r>
  <r>
    <s v="2020M11"/>
    <x v="1"/>
    <x v="3"/>
    <n v="5.4"/>
    <x v="13"/>
    <n v="5.4"/>
    <s v="2020M11_kvinnor_KD"/>
    <m/>
    <m/>
    <m/>
    <m/>
  </r>
  <r>
    <s v="2020M11"/>
    <x v="1"/>
    <x v="4"/>
    <s v=",,"/>
    <x v="13"/>
    <s v=""/>
    <s v="2020M11_kvinnor_NYD"/>
    <m/>
    <m/>
    <m/>
    <m/>
  </r>
  <r>
    <s v="2020M11"/>
    <x v="1"/>
    <x v="5"/>
    <n v="6.7"/>
    <x v="13"/>
    <n v="6.7"/>
    <s v="2020M11_kvinnor_MP"/>
    <m/>
    <m/>
    <m/>
    <m/>
  </r>
  <r>
    <s v="2020M11"/>
    <x v="1"/>
    <x v="6"/>
    <n v="33.5"/>
    <x v="13"/>
    <n v="33.5"/>
    <s v="2020M11_kvinnor_S"/>
    <m/>
    <m/>
    <m/>
    <m/>
  </r>
  <r>
    <s v="2020M11"/>
    <x v="1"/>
    <x v="7"/>
    <n v="10.4"/>
    <x v="13"/>
    <n v="10.4"/>
    <s v="2020M11_kvinnor_V"/>
    <m/>
    <m/>
    <m/>
    <m/>
  </r>
  <r>
    <s v="2020M11"/>
    <x v="1"/>
    <x v="8"/>
    <n v="10.8"/>
    <x v="13"/>
    <n v="10.8"/>
    <s v="2020M11_kvinnor_SD"/>
    <m/>
    <m/>
    <m/>
    <m/>
  </r>
  <r>
    <s v="2020M11"/>
    <x v="1"/>
    <x v="9"/>
    <n v="1"/>
    <x v="13"/>
    <n v="1"/>
    <s v="2020M11_kvinnor_övriga"/>
    <m/>
    <m/>
    <m/>
    <m/>
  </r>
  <r>
    <s v="2020M11"/>
    <x v="2"/>
    <x v="0"/>
    <n v="22.1"/>
    <x v="13"/>
    <n v="0"/>
    <s v="2020M11_totalt_M"/>
    <m/>
    <m/>
    <m/>
    <m/>
  </r>
  <r>
    <s v="2020M11"/>
    <x v="2"/>
    <x v="1"/>
    <n v="7.6"/>
    <x v="13"/>
    <n v="0"/>
    <s v="2020M11_totalt_C"/>
    <m/>
    <m/>
    <m/>
    <m/>
  </r>
  <r>
    <s v="2020M11"/>
    <x v="2"/>
    <x v="2"/>
    <n v="3"/>
    <x v="13"/>
    <n v="0"/>
    <s v="2020M11_totalt_L"/>
    <m/>
    <m/>
    <m/>
    <m/>
  </r>
  <r>
    <s v="2020M11"/>
    <x v="2"/>
    <x v="3"/>
    <n v="5.4"/>
    <x v="13"/>
    <n v="0"/>
    <s v="2020M11_totalt_KD"/>
    <m/>
    <m/>
    <m/>
    <m/>
  </r>
  <r>
    <s v="2020M11"/>
    <x v="2"/>
    <x v="4"/>
    <s v=",,"/>
    <x v="13"/>
    <s v=""/>
    <s v="2020M11_totalt_NYD"/>
    <m/>
    <m/>
    <m/>
    <m/>
  </r>
  <r>
    <s v="2020M11"/>
    <x v="2"/>
    <x v="5"/>
    <n v="4.2"/>
    <x v="13"/>
    <n v="0"/>
    <s v="2020M11_totalt_MP"/>
    <m/>
    <m/>
    <m/>
    <m/>
  </r>
  <r>
    <s v="2020M11"/>
    <x v="2"/>
    <x v="6"/>
    <n v="29.4"/>
    <x v="13"/>
    <n v="0"/>
    <s v="2020M11_totalt_S"/>
    <m/>
    <m/>
    <m/>
    <m/>
  </r>
  <r>
    <s v="2020M11"/>
    <x v="2"/>
    <x v="7"/>
    <n v="9.3000000000000007"/>
    <x v="13"/>
    <n v="0"/>
    <s v="2020M11_totalt_V"/>
    <m/>
    <m/>
    <m/>
    <m/>
  </r>
  <r>
    <s v="2020M11"/>
    <x v="2"/>
    <x v="8"/>
    <n v="17.600000000000001"/>
    <x v="13"/>
    <n v="0"/>
    <s v="2020M11_totalt_SD"/>
    <m/>
    <m/>
    <m/>
    <m/>
  </r>
  <r>
    <s v="2020M11"/>
    <x v="2"/>
    <x v="9"/>
    <n v="1.5"/>
    <x v="13"/>
    <n v="0"/>
    <s v="2020M11_totalt_övriga"/>
    <m/>
    <m/>
    <m/>
    <m/>
  </r>
  <r>
    <s v="2021M05"/>
    <x v="0"/>
    <x v="0"/>
    <n v="22.5"/>
    <x v="14"/>
    <n v="-22.5"/>
    <s v="2021M05_män_M"/>
    <m/>
    <m/>
    <m/>
    <m/>
  </r>
  <r>
    <s v="2021M05"/>
    <x v="0"/>
    <x v="1"/>
    <n v="8.5"/>
    <x v="14"/>
    <n v="-8.5"/>
    <s v="2021M05_män_C"/>
    <m/>
    <m/>
    <m/>
    <m/>
  </r>
  <r>
    <s v="2021M05"/>
    <x v="0"/>
    <x v="2"/>
    <n v="2.5"/>
    <x v="14"/>
    <n v="-2.5"/>
    <s v="2021M05_män_L"/>
    <m/>
    <m/>
    <m/>
    <m/>
  </r>
  <r>
    <s v="2021M05"/>
    <x v="0"/>
    <x v="3"/>
    <n v="4.4000000000000004"/>
    <x v="14"/>
    <n v="-4.4000000000000004"/>
    <s v="2021M05_män_KD"/>
    <m/>
    <m/>
    <m/>
    <m/>
  </r>
  <r>
    <s v="2021M05"/>
    <x v="0"/>
    <x v="4"/>
    <s v=",,"/>
    <x v="14"/>
    <s v=""/>
    <s v="2021M05_män_NYD"/>
    <m/>
    <m/>
    <m/>
    <m/>
  </r>
  <r>
    <s v="2021M05"/>
    <x v="0"/>
    <x v="5"/>
    <n v="2.9"/>
    <x v="14"/>
    <n v="-2.9"/>
    <s v="2021M05_män_MP"/>
    <m/>
    <m/>
    <m/>
    <m/>
  </r>
  <r>
    <s v="2021M05"/>
    <x v="0"/>
    <x v="6"/>
    <n v="23.8"/>
    <x v="14"/>
    <n v="-23.8"/>
    <s v="2021M05_män_S"/>
    <m/>
    <m/>
    <m/>
    <m/>
  </r>
  <r>
    <s v="2021M05"/>
    <x v="0"/>
    <x v="7"/>
    <n v="6.7"/>
    <x v="14"/>
    <n v="-6.7"/>
    <s v="2021M05_män_V"/>
    <m/>
    <m/>
    <m/>
    <m/>
  </r>
  <r>
    <s v="2021M05"/>
    <x v="0"/>
    <x v="8"/>
    <n v="26.9"/>
    <x v="14"/>
    <n v="-26.9"/>
    <s v="2021M05_män_SD"/>
    <m/>
    <m/>
    <m/>
    <m/>
  </r>
  <r>
    <s v="2021M05"/>
    <x v="0"/>
    <x v="9"/>
    <n v="1.8"/>
    <x v="14"/>
    <n v="-1.8"/>
    <s v="2021M05_män_övriga"/>
    <m/>
    <m/>
    <m/>
    <m/>
  </r>
  <r>
    <s v="2021M05"/>
    <x v="1"/>
    <x v="0"/>
    <n v="22.3"/>
    <x v="14"/>
    <n v="22.3"/>
    <s v="2021M05_kvinnor_M"/>
    <m/>
    <m/>
    <m/>
    <m/>
  </r>
  <r>
    <s v="2021M05"/>
    <x v="1"/>
    <x v="1"/>
    <n v="10.5"/>
    <x v="14"/>
    <n v="10.5"/>
    <s v="2021M05_kvinnor_C"/>
    <m/>
    <m/>
    <m/>
    <m/>
  </r>
  <r>
    <s v="2021M05"/>
    <x v="1"/>
    <x v="2"/>
    <n v="2.5"/>
    <x v="14"/>
    <n v="2.5"/>
    <s v="2021M05_kvinnor_L"/>
    <m/>
    <m/>
    <m/>
    <m/>
  </r>
  <r>
    <s v="2021M05"/>
    <x v="1"/>
    <x v="3"/>
    <n v="4.5999999999999996"/>
    <x v="14"/>
    <n v="4.5999999999999996"/>
    <s v="2021M05_kvinnor_KD"/>
    <m/>
    <m/>
    <m/>
    <m/>
  </r>
  <r>
    <s v="2021M05"/>
    <x v="1"/>
    <x v="4"/>
    <s v=",,"/>
    <x v="14"/>
    <s v=""/>
    <s v="2021M05_kvinnor_NYD"/>
    <m/>
    <m/>
    <m/>
    <m/>
  </r>
  <r>
    <s v="2021M05"/>
    <x v="1"/>
    <x v="5"/>
    <n v="4.7"/>
    <x v="14"/>
    <n v="4.7"/>
    <s v="2021M05_kvinnor_MP"/>
    <m/>
    <m/>
    <m/>
    <m/>
  </r>
  <r>
    <s v="2021M05"/>
    <x v="1"/>
    <x v="6"/>
    <n v="32.5"/>
    <x v="14"/>
    <n v="32.5"/>
    <s v="2021M05_kvinnor_S"/>
    <m/>
    <m/>
    <m/>
    <m/>
  </r>
  <r>
    <s v="2021M05"/>
    <x v="1"/>
    <x v="7"/>
    <n v="11.1"/>
    <x v="14"/>
    <n v="11.1"/>
    <s v="2021M05_kvinnor_V"/>
    <m/>
    <m/>
    <m/>
    <m/>
  </r>
  <r>
    <s v="2021M05"/>
    <x v="1"/>
    <x v="8"/>
    <n v="10.8"/>
    <x v="14"/>
    <n v="10.8"/>
    <s v="2021M05_kvinnor_SD"/>
    <m/>
    <m/>
    <m/>
    <m/>
  </r>
  <r>
    <s v="2021M05"/>
    <x v="1"/>
    <x v="9"/>
    <n v="0.9"/>
    <x v="14"/>
    <n v="0.9"/>
    <s v="2021M05_kvinnor_övriga"/>
    <m/>
    <m/>
    <m/>
    <m/>
  </r>
  <r>
    <s v="2021M05"/>
    <x v="2"/>
    <x v="0"/>
    <n v="22.4"/>
    <x v="14"/>
    <n v="0"/>
    <s v="2021M05_totalt_M"/>
    <m/>
    <m/>
    <m/>
    <m/>
  </r>
  <r>
    <s v="2021M05"/>
    <x v="2"/>
    <x v="1"/>
    <n v="9.5"/>
    <x v="14"/>
    <n v="0"/>
    <s v="2021M05_totalt_C"/>
    <m/>
    <m/>
    <m/>
    <m/>
  </r>
  <r>
    <s v="2021M05"/>
    <x v="2"/>
    <x v="2"/>
    <n v="2.5"/>
    <x v="14"/>
    <n v="0"/>
    <s v="2021M05_totalt_L"/>
    <m/>
    <m/>
    <m/>
    <m/>
  </r>
  <r>
    <s v="2021M05"/>
    <x v="2"/>
    <x v="3"/>
    <n v="4.5"/>
    <x v="14"/>
    <n v="0"/>
    <s v="2021M05_totalt_KD"/>
    <m/>
    <m/>
    <m/>
    <m/>
  </r>
  <r>
    <s v="2021M05"/>
    <x v="2"/>
    <x v="4"/>
    <s v=",,"/>
    <x v="14"/>
    <s v=""/>
    <s v="2021M05_totalt_NYD"/>
    <m/>
    <m/>
    <m/>
    <m/>
  </r>
  <r>
    <s v="2021M05"/>
    <x v="2"/>
    <x v="5"/>
    <n v="3.8"/>
    <x v="14"/>
    <n v="0"/>
    <s v="2021M05_totalt_MP"/>
    <m/>
    <m/>
    <m/>
    <m/>
  </r>
  <r>
    <s v="2021M05"/>
    <x v="2"/>
    <x v="6"/>
    <n v="28.2"/>
    <x v="14"/>
    <n v="0"/>
    <s v="2021M05_totalt_S"/>
    <m/>
    <m/>
    <m/>
    <m/>
  </r>
  <r>
    <s v="2021M05"/>
    <x v="2"/>
    <x v="7"/>
    <n v="8.9"/>
    <x v="14"/>
    <n v="0"/>
    <s v="2021M05_totalt_V"/>
    <m/>
    <m/>
    <m/>
    <m/>
  </r>
  <r>
    <s v="2021M05"/>
    <x v="2"/>
    <x v="8"/>
    <n v="18.899999999999999"/>
    <x v="14"/>
    <n v="0"/>
    <s v="2021M05_totalt_SD"/>
    <m/>
    <m/>
    <m/>
    <m/>
  </r>
  <r>
    <s v="2021M05"/>
    <x v="2"/>
    <x v="9"/>
    <n v="1.4"/>
    <x v="14"/>
    <n v="0"/>
    <s v="2021M05_totalt_övriga"/>
    <m/>
    <m/>
    <m/>
    <m/>
  </r>
  <r>
    <s v="2021M11"/>
    <x v="0"/>
    <x v="0"/>
    <n v="22.4"/>
    <x v="15"/>
    <n v="-22.4"/>
    <s v="2021M11_män_M"/>
    <m/>
    <m/>
    <m/>
    <m/>
  </r>
  <r>
    <s v="2021M11"/>
    <x v="0"/>
    <x v="1"/>
    <n v="7.1"/>
    <x v="15"/>
    <n v="-7.1"/>
    <s v="2021M11_män_C"/>
    <m/>
    <m/>
    <m/>
    <m/>
  </r>
  <r>
    <s v="2021M11"/>
    <x v="0"/>
    <x v="2"/>
    <n v="2.6"/>
    <x v="15"/>
    <n v="-2.6"/>
    <s v="2021M11_män_L"/>
    <m/>
    <m/>
    <m/>
    <m/>
  </r>
  <r>
    <s v="2021M11"/>
    <x v="0"/>
    <x v="3"/>
    <n v="4.8"/>
    <x v="15"/>
    <n v="-4.8"/>
    <s v="2021M11_män_KD"/>
    <m/>
    <m/>
    <m/>
    <m/>
  </r>
  <r>
    <s v="2021M11"/>
    <x v="0"/>
    <x v="4"/>
    <s v=",,"/>
    <x v="15"/>
    <s v=""/>
    <s v="2021M11_män_NYD"/>
    <m/>
    <m/>
    <m/>
    <m/>
  </r>
  <r>
    <s v="2021M11"/>
    <x v="0"/>
    <x v="5"/>
    <n v="3.2"/>
    <x v="15"/>
    <n v="-3.2"/>
    <s v="2021M11_män_MP"/>
    <m/>
    <m/>
    <m/>
    <m/>
  </r>
  <r>
    <s v="2021M11"/>
    <x v="0"/>
    <x v="6"/>
    <n v="24.3"/>
    <x v="15"/>
    <n v="-24.3"/>
    <s v="2021M11_män_S"/>
    <m/>
    <m/>
    <m/>
    <m/>
  </r>
  <r>
    <s v="2021M11"/>
    <x v="0"/>
    <x v="7"/>
    <n v="8.4"/>
    <x v="15"/>
    <n v="-8.4"/>
    <s v="2021M11_män_V"/>
    <m/>
    <m/>
    <m/>
    <m/>
  </r>
  <r>
    <s v="2021M11"/>
    <x v="0"/>
    <x v="8"/>
    <n v="25.6"/>
    <x v="15"/>
    <n v="-25.6"/>
    <s v="2021M11_män_SD"/>
    <m/>
    <m/>
    <m/>
    <m/>
  </r>
  <r>
    <s v="2021M11"/>
    <x v="0"/>
    <x v="9"/>
    <n v="1.5"/>
    <x v="15"/>
    <n v="-1.5"/>
    <s v="2021M11_män_övriga"/>
    <m/>
    <m/>
    <m/>
    <m/>
  </r>
  <r>
    <s v="2021M11"/>
    <x v="1"/>
    <x v="0"/>
    <n v="23.1"/>
    <x v="15"/>
    <n v="23.1"/>
    <s v="2021M11_kvinnor_M"/>
    <m/>
    <m/>
    <m/>
    <m/>
  </r>
  <r>
    <s v="2021M11"/>
    <x v="1"/>
    <x v="1"/>
    <n v="9.6"/>
    <x v="15"/>
    <n v="9.6"/>
    <s v="2021M11_kvinnor_C"/>
    <m/>
    <m/>
    <m/>
    <m/>
  </r>
  <r>
    <s v="2021M11"/>
    <x v="1"/>
    <x v="2"/>
    <n v="2.4"/>
    <x v="15"/>
    <n v="2.4"/>
    <s v="2021M11_kvinnor_L"/>
    <m/>
    <m/>
    <m/>
    <m/>
  </r>
  <r>
    <s v="2021M11"/>
    <x v="1"/>
    <x v="3"/>
    <n v="4.4000000000000004"/>
    <x v="15"/>
    <n v="4.4000000000000004"/>
    <s v="2021M11_kvinnor_KD"/>
    <m/>
    <m/>
    <m/>
    <m/>
  </r>
  <r>
    <s v="2021M11"/>
    <x v="1"/>
    <x v="4"/>
    <s v=",,"/>
    <x v="15"/>
    <s v=""/>
    <s v="2021M11_kvinnor_NYD"/>
    <m/>
    <m/>
    <m/>
    <m/>
  </r>
  <r>
    <s v="2021M11"/>
    <x v="1"/>
    <x v="5"/>
    <n v="4.5999999999999996"/>
    <x v="15"/>
    <n v="4.5999999999999996"/>
    <s v="2021M11_kvinnor_MP"/>
    <m/>
    <m/>
    <m/>
    <m/>
  </r>
  <r>
    <s v="2021M11"/>
    <x v="1"/>
    <x v="6"/>
    <n v="33.700000000000003"/>
    <x v="15"/>
    <n v="33.700000000000003"/>
    <s v="2021M11_kvinnor_S"/>
    <m/>
    <m/>
    <m/>
    <m/>
  </r>
  <r>
    <s v="2021M11"/>
    <x v="1"/>
    <x v="7"/>
    <n v="10"/>
    <x v="15"/>
    <n v="10"/>
    <s v="2021M11_kvinnor_V"/>
    <m/>
    <m/>
    <m/>
    <m/>
  </r>
  <r>
    <s v="2021M11"/>
    <x v="1"/>
    <x v="8"/>
    <n v="11.7"/>
    <x v="15"/>
    <n v="11.7"/>
    <s v="2021M11_kvinnor_SD"/>
    <m/>
    <m/>
    <m/>
    <m/>
  </r>
  <r>
    <s v="2021M11"/>
    <x v="1"/>
    <x v="9"/>
    <n v="0.7"/>
    <x v="15"/>
    <n v="0.7"/>
    <s v="2021M11_kvinnor_övriga"/>
    <m/>
    <m/>
    <m/>
    <m/>
  </r>
  <r>
    <s v="2021M11"/>
    <x v="2"/>
    <x v="0"/>
    <n v="22.7"/>
    <x v="15"/>
    <n v="0"/>
    <s v="2021M11_totalt_M"/>
    <m/>
    <m/>
    <m/>
    <m/>
  </r>
  <r>
    <s v="2021M11"/>
    <x v="2"/>
    <x v="1"/>
    <n v="8.4"/>
    <x v="15"/>
    <n v="0"/>
    <s v="2021M11_totalt_C"/>
    <m/>
    <m/>
    <m/>
    <m/>
  </r>
  <r>
    <s v="2021M11"/>
    <x v="2"/>
    <x v="2"/>
    <n v="2.5"/>
    <x v="15"/>
    <n v="0"/>
    <s v="2021M11_totalt_L"/>
    <m/>
    <m/>
    <m/>
    <m/>
  </r>
  <r>
    <s v="2021M11"/>
    <x v="2"/>
    <x v="3"/>
    <n v="4.5999999999999996"/>
    <x v="15"/>
    <n v="0"/>
    <s v="2021M11_totalt_KD"/>
    <m/>
    <m/>
    <m/>
    <m/>
  </r>
  <r>
    <s v="2021M11"/>
    <x v="2"/>
    <x v="4"/>
    <s v=",,"/>
    <x v="15"/>
    <s v=""/>
    <s v="2021M11_totalt_NYD"/>
    <m/>
    <m/>
    <m/>
    <m/>
  </r>
  <r>
    <s v="2021M11"/>
    <x v="2"/>
    <x v="5"/>
    <n v="3.9"/>
    <x v="15"/>
    <n v="0"/>
    <s v="2021M11_totalt_MP"/>
    <m/>
    <m/>
    <m/>
    <m/>
  </r>
  <r>
    <s v="2021M11"/>
    <x v="2"/>
    <x v="6"/>
    <n v="29.1"/>
    <x v="15"/>
    <n v="0"/>
    <s v="2021M11_totalt_S"/>
    <m/>
    <m/>
    <m/>
    <m/>
  </r>
  <r>
    <s v="2021M11"/>
    <x v="2"/>
    <x v="7"/>
    <n v="9.1999999999999993"/>
    <x v="15"/>
    <n v="0"/>
    <s v="2021M11_totalt_V"/>
    <m/>
    <m/>
    <m/>
    <m/>
  </r>
  <r>
    <s v="2021M11"/>
    <x v="2"/>
    <x v="8"/>
    <n v="18.600000000000001"/>
    <x v="15"/>
    <n v="0"/>
    <s v="2021M11_totalt_SD"/>
    <m/>
    <m/>
    <m/>
    <m/>
  </r>
  <r>
    <s v="2021M11"/>
    <x v="2"/>
    <x v="9"/>
    <n v="1.1000000000000001"/>
    <x v="15"/>
    <n v="0"/>
    <s v="2021M11_totalt_övriga"/>
    <m/>
    <m/>
    <m/>
    <m/>
  </r>
  <r>
    <s v="2022M05"/>
    <x v="0"/>
    <x v="0"/>
    <n v="22.7"/>
    <x v="16"/>
    <n v="-22.7"/>
    <s v="2022M05_män_M"/>
    <m/>
    <m/>
    <m/>
    <m/>
  </r>
  <r>
    <s v="2022M05"/>
    <x v="0"/>
    <x v="1"/>
    <n v="5.5"/>
    <x v="16"/>
    <n v="-5.5"/>
    <s v="2022M05_män_C"/>
    <m/>
    <m/>
    <m/>
    <m/>
  </r>
  <r>
    <s v="2022M05"/>
    <x v="0"/>
    <x v="2"/>
    <n v="3.2"/>
    <x v="16"/>
    <n v="-3.2"/>
    <s v="2022M05_män_L"/>
    <m/>
    <m/>
    <m/>
    <m/>
  </r>
  <r>
    <s v="2022M05"/>
    <x v="0"/>
    <x v="3"/>
    <n v="4.8"/>
    <x v="16"/>
    <n v="-4.8"/>
    <s v="2022M05_män_KD"/>
    <m/>
    <m/>
    <m/>
    <m/>
  </r>
  <r>
    <s v="2022M05"/>
    <x v="0"/>
    <x v="4"/>
    <s v=",,"/>
    <x v="16"/>
    <s v=""/>
    <s v="2022M05_män_NYD"/>
    <m/>
    <m/>
    <m/>
    <m/>
  </r>
  <r>
    <s v="2022M05"/>
    <x v="0"/>
    <x v="5"/>
    <n v="2.9"/>
    <x v="16"/>
    <n v="-2.9"/>
    <s v="2022M05_män_MP"/>
    <m/>
    <m/>
    <m/>
    <m/>
  </r>
  <r>
    <s v="2022M05"/>
    <x v="0"/>
    <x v="6"/>
    <n v="28.2"/>
    <x v="16"/>
    <n v="-28.2"/>
    <s v="2022M05_män_S"/>
    <m/>
    <m/>
    <m/>
    <m/>
  </r>
  <r>
    <s v="2022M05"/>
    <x v="0"/>
    <x v="7"/>
    <n v="7.1"/>
    <x v="16"/>
    <n v="-7.1"/>
    <s v="2022M05_män_V"/>
    <m/>
    <m/>
    <m/>
    <m/>
  </r>
  <r>
    <s v="2022M05"/>
    <x v="0"/>
    <x v="8"/>
    <n v="23.1"/>
    <x v="16"/>
    <n v="-23.1"/>
    <s v="2022M05_män_SD"/>
    <m/>
    <m/>
    <m/>
    <m/>
  </r>
  <r>
    <s v="2022M05"/>
    <x v="0"/>
    <x v="9"/>
    <n v="2.5"/>
    <x v="16"/>
    <n v="-2.5"/>
    <s v="2022M05_män_övriga"/>
    <m/>
    <m/>
    <m/>
    <m/>
  </r>
  <r>
    <s v="2022M05"/>
    <x v="1"/>
    <x v="0"/>
    <n v="20"/>
    <x v="16"/>
    <n v="20"/>
    <s v="2022M05_kvinnor_M"/>
    <m/>
    <m/>
    <m/>
    <m/>
  </r>
  <r>
    <s v="2022M05"/>
    <x v="1"/>
    <x v="1"/>
    <n v="7.9"/>
    <x v="16"/>
    <n v="7.9"/>
    <s v="2022M05_kvinnor_C"/>
    <m/>
    <m/>
    <m/>
    <m/>
  </r>
  <r>
    <s v="2022M05"/>
    <x v="1"/>
    <x v="2"/>
    <n v="3.6"/>
    <x v="16"/>
    <n v="3.6"/>
    <s v="2022M05_kvinnor_L"/>
    <m/>
    <m/>
    <m/>
    <m/>
  </r>
  <r>
    <s v="2022M05"/>
    <x v="1"/>
    <x v="3"/>
    <n v="5.5"/>
    <x v="16"/>
    <n v="5.5"/>
    <s v="2022M05_kvinnor_KD"/>
    <m/>
    <m/>
    <m/>
    <m/>
  </r>
  <r>
    <s v="2022M05"/>
    <x v="1"/>
    <x v="4"/>
    <s v=",,"/>
    <x v="16"/>
    <s v=""/>
    <s v="2022M05_kvinnor_NYD"/>
    <m/>
    <m/>
    <m/>
    <m/>
  </r>
  <r>
    <s v="2022M05"/>
    <x v="1"/>
    <x v="5"/>
    <n v="3.7"/>
    <x v="16"/>
    <n v="3.7"/>
    <s v="2022M05_kvinnor_MP"/>
    <m/>
    <m/>
    <m/>
    <m/>
  </r>
  <r>
    <s v="2022M05"/>
    <x v="1"/>
    <x v="6"/>
    <n v="38.200000000000003"/>
    <x v="16"/>
    <n v="38.200000000000003"/>
    <s v="2022M05_kvinnor_S"/>
    <m/>
    <m/>
    <m/>
    <m/>
  </r>
  <r>
    <s v="2022M05"/>
    <x v="1"/>
    <x v="7"/>
    <n v="8.5"/>
    <x v="16"/>
    <n v="8.5"/>
    <s v="2022M05_kvinnor_V"/>
    <m/>
    <m/>
    <m/>
    <m/>
  </r>
  <r>
    <s v="2022M05"/>
    <x v="1"/>
    <x v="8"/>
    <n v="11.1"/>
    <x v="16"/>
    <n v="11.1"/>
    <s v="2022M05_kvinnor_SD"/>
    <m/>
    <m/>
    <m/>
    <m/>
  </r>
  <r>
    <s v="2022M05"/>
    <x v="1"/>
    <x v="9"/>
    <n v="1.5"/>
    <x v="16"/>
    <n v="1.5"/>
    <s v="2022M05_kvinnor_övriga"/>
    <m/>
    <m/>
    <m/>
    <m/>
  </r>
  <r>
    <s v="2022M05"/>
    <x v="2"/>
    <x v="0"/>
    <n v="21.3"/>
    <x v="16"/>
    <n v="0"/>
    <s v="2022M05_totalt_M"/>
    <m/>
    <m/>
    <m/>
    <m/>
  </r>
  <r>
    <s v="2022M05"/>
    <x v="2"/>
    <x v="1"/>
    <n v="6.7"/>
    <x v="16"/>
    <n v="0"/>
    <s v="2022M05_totalt_C"/>
    <m/>
    <m/>
    <m/>
    <m/>
  </r>
  <r>
    <s v="2022M05"/>
    <x v="2"/>
    <x v="2"/>
    <n v="3.4"/>
    <x v="16"/>
    <n v="0"/>
    <s v="2022M05_totalt_L"/>
    <m/>
    <m/>
    <m/>
    <m/>
  </r>
  <r>
    <s v="2022M05"/>
    <x v="2"/>
    <x v="3"/>
    <n v="5.2"/>
    <x v="16"/>
    <n v="0"/>
    <s v="2022M05_totalt_KD"/>
    <m/>
    <m/>
    <m/>
    <m/>
  </r>
  <r>
    <s v="2022M05"/>
    <x v="2"/>
    <x v="4"/>
    <s v=",,"/>
    <x v="16"/>
    <s v=""/>
    <s v="2022M05_totalt_NYD"/>
    <m/>
    <m/>
    <m/>
    <m/>
  </r>
  <r>
    <s v="2022M05"/>
    <x v="2"/>
    <x v="5"/>
    <n v="3.3"/>
    <x v="16"/>
    <n v="0"/>
    <s v="2022M05_totalt_MP"/>
    <m/>
    <m/>
    <m/>
    <m/>
  </r>
  <r>
    <s v="2022M05"/>
    <x v="2"/>
    <x v="6"/>
    <n v="33.299999999999997"/>
    <x v="16"/>
    <n v="0"/>
    <s v="2022M05_totalt_S"/>
    <m/>
    <m/>
    <m/>
    <m/>
  </r>
  <r>
    <s v="2022M05"/>
    <x v="2"/>
    <x v="7"/>
    <n v="7.8"/>
    <x v="16"/>
    <n v="0"/>
    <s v="2022M05_totalt_V"/>
    <m/>
    <m/>
    <m/>
    <m/>
  </r>
  <r>
    <s v="2022M05"/>
    <x v="2"/>
    <x v="8"/>
    <n v="17"/>
    <x v="16"/>
    <n v="0"/>
    <s v="2022M05_totalt_SD"/>
    <m/>
    <m/>
    <m/>
    <m/>
  </r>
  <r>
    <s v="2022M05"/>
    <x v="2"/>
    <x v="9"/>
    <n v="2"/>
    <x v="16"/>
    <n v="0"/>
    <s v="2022M05_totalt_övriga"/>
    <m/>
    <m/>
    <m/>
    <m/>
  </r>
  <r>
    <s v="2022M11"/>
    <x v="0"/>
    <x v="0"/>
    <n v="20.9"/>
    <x v="17"/>
    <n v="-20.9"/>
    <s v="2022M11_män_M"/>
    <m/>
    <m/>
    <m/>
    <m/>
  </r>
  <r>
    <s v="2022M11"/>
    <x v="0"/>
    <x v="1"/>
    <n v="4.3"/>
    <x v="17"/>
    <n v="-4.3"/>
    <s v="2022M11_män_C"/>
    <m/>
    <m/>
    <m/>
    <m/>
  </r>
  <r>
    <s v="2022M11"/>
    <x v="0"/>
    <x v="2"/>
    <n v="4.5999999999999996"/>
    <x v="17"/>
    <n v="-4.5999999999999996"/>
    <s v="2022M11_män_L"/>
    <m/>
    <m/>
    <m/>
    <m/>
  </r>
  <r>
    <s v="2022M11"/>
    <x v="0"/>
    <x v="3"/>
    <n v="4.5999999999999996"/>
    <x v="17"/>
    <n v="-4.5999999999999996"/>
    <s v="2022M11_män_KD"/>
    <m/>
    <m/>
    <m/>
    <m/>
  </r>
  <r>
    <s v="2022M11"/>
    <x v="0"/>
    <x v="4"/>
    <s v=",,"/>
    <x v="17"/>
    <s v=""/>
    <s v="2022M11_män_NYD"/>
    <m/>
    <m/>
    <m/>
    <m/>
  </r>
  <r>
    <s v="2022M11"/>
    <x v="0"/>
    <x v="5"/>
    <n v="3.3"/>
    <x v="17"/>
    <n v="-3.3"/>
    <s v="2022M11_män_MP"/>
    <m/>
    <m/>
    <m/>
    <m/>
  </r>
  <r>
    <s v="2022M11"/>
    <x v="0"/>
    <x v="6"/>
    <n v="29"/>
    <x v="17"/>
    <n v="-29"/>
    <s v="2022M11_män_S"/>
    <m/>
    <m/>
    <m/>
    <m/>
  </r>
  <r>
    <s v="2022M11"/>
    <x v="0"/>
    <x v="7"/>
    <n v="7.6"/>
    <x v="17"/>
    <n v="-7.6"/>
    <s v="2022M11_män_V"/>
    <m/>
    <m/>
    <m/>
    <m/>
  </r>
  <r>
    <s v="2022M11"/>
    <x v="0"/>
    <x v="8"/>
    <n v="23"/>
    <x v="17"/>
    <n v="-23"/>
    <s v="2022M11_män_SD"/>
    <m/>
    <m/>
    <m/>
    <m/>
  </r>
  <r>
    <s v="2022M11"/>
    <x v="0"/>
    <x v="9"/>
    <n v="2.7"/>
    <x v="17"/>
    <n v="-2.7"/>
    <s v="2022M11_män_övriga"/>
    <m/>
    <m/>
    <m/>
    <m/>
  </r>
  <r>
    <s v="2022M11"/>
    <x v="1"/>
    <x v="0"/>
    <n v="16.899999999999999"/>
    <x v="17"/>
    <n v="16.899999999999999"/>
    <s v="2022M11_kvinnor_M"/>
    <m/>
    <m/>
    <m/>
    <m/>
  </r>
  <r>
    <s v="2022M11"/>
    <x v="1"/>
    <x v="1"/>
    <n v="6.5"/>
    <x v="17"/>
    <n v="6.5"/>
    <s v="2022M11_kvinnor_C"/>
    <m/>
    <m/>
    <m/>
    <m/>
  </r>
  <r>
    <s v="2022M11"/>
    <x v="1"/>
    <x v="2"/>
    <n v="3.6"/>
    <x v="17"/>
    <n v="3.6"/>
    <s v="2022M11_kvinnor_L"/>
    <m/>
    <m/>
    <m/>
    <m/>
  </r>
  <r>
    <s v="2022M11"/>
    <x v="1"/>
    <x v="3"/>
    <n v="5.3"/>
    <x v="17"/>
    <n v="5.3"/>
    <s v="2022M11_kvinnor_KD"/>
    <m/>
    <m/>
    <m/>
    <m/>
  </r>
  <r>
    <s v="2022M11"/>
    <x v="1"/>
    <x v="4"/>
    <s v=",,"/>
    <x v="17"/>
    <s v=""/>
    <s v="2022M11_kvinnor_NYD"/>
    <m/>
    <m/>
    <m/>
    <m/>
  </r>
  <r>
    <s v="2022M11"/>
    <x v="1"/>
    <x v="5"/>
    <n v="5.5"/>
    <x v="17"/>
    <n v="5.5"/>
    <s v="2022M11_kvinnor_MP"/>
    <m/>
    <m/>
    <m/>
    <m/>
  </r>
  <r>
    <s v="2022M11"/>
    <x v="1"/>
    <x v="6"/>
    <n v="40.200000000000003"/>
    <x v="17"/>
    <n v="40.200000000000003"/>
    <s v="2022M11_kvinnor_S"/>
    <m/>
    <m/>
    <m/>
    <m/>
  </r>
  <r>
    <s v="2022M11"/>
    <x v="1"/>
    <x v="7"/>
    <n v="7.6"/>
    <x v="17"/>
    <n v="7.6"/>
    <s v="2022M11_kvinnor_V"/>
    <m/>
    <m/>
    <m/>
    <m/>
  </r>
  <r>
    <s v="2022M11"/>
    <x v="1"/>
    <x v="8"/>
    <n v="13.4"/>
    <x v="17"/>
    <n v="13.4"/>
    <s v="2022M11_kvinnor_SD"/>
    <m/>
    <m/>
    <m/>
    <m/>
  </r>
  <r>
    <s v="2022M11"/>
    <x v="1"/>
    <x v="9"/>
    <n v="1"/>
    <x v="17"/>
    <n v="1"/>
    <s v="2022M11_kvinnor_övriga"/>
    <m/>
    <m/>
    <m/>
    <m/>
  </r>
  <r>
    <s v="2022M11"/>
    <x v="2"/>
    <x v="0"/>
    <n v="18.899999999999999"/>
    <x v="17"/>
    <n v="0"/>
    <s v="2022M11_totalt_M"/>
    <m/>
    <m/>
    <m/>
    <m/>
  </r>
  <r>
    <s v="2022M11"/>
    <x v="2"/>
    <x v="1"/>
    <n v="5.4"/>
    <x v="17"/>
    <n v="0"/>
    <s v="2022M11_totalt_C"/>
    <m/>
    <m/>
    <m/>
    <m/>
  </r>
  <r>
    <s v="2022M11"/>
    <x v="2"/>
    <x v="2"/>
    <n v="4.0999999999999996"/>
    <x v="17"/>
    <n v="0"/>
    <s v="2022M11_totalt_L"/>
    <m/>
    <m/>
    <m/>
    <m/>
  </r>
  <r>
    <s v="2022M11"/>
    <x v="2"/>
    <x v="3"/>
    <n v="4.9000000000000004"/>
    <x v="17"/>
    <n v="0"/>
    <s v="2022M11_totalt_KD"/>
    <m/>
    <m/>
    <m/>
    <m/>
  </r>
  <r>
    <s v="2022M11"/>
    <x v="2"/>
    <x v="4"/>
    <s v=",,"/>
    <x v="17"/>
    <s v=""/>
    <s v="2022M11_totalt_NYD"/>
    <m/>
    <m/>
    <m/>
    <m/>
  </r>
  <r>
    <s v="2022M11"/>
    <x v="2"/>
    <x v="5"/>
    <n v="4.4000000000000004"/>
    <x v="17"/>
    <n v="0"/>
    <s v="2022M11_totalt_MP"/>
    <m/>
    <m/>
    <m/>
    <m/>
  </r>
  <r>
    <s v="2022M11"/>
    <x v="2"/>
    <x v="6"/>
    <n v="34.6"/>
    <x v="17"/>
    <n v="0"/>
    <s v="2022M11_totalt_S"/>
    <m/>
    <m/>
    <m/>
    <m/>
  </r>
  <r>
    <s v="2022M11"/>
    <x v="2"/>
    <x v="7"/>
    <n v="7.6"/>
    <x v="17"/>
    <n v="0"/>
    <s v="2022M11_totalt_V"/>
    <m/>
    <m/>
    <m/>
    <m/>
  </r>
  <r>
    <s v="2022M11"/>
    <x v="2"/>
    <x v="8"/>
    <n v="18.2"/>
    <x v="17"/>
    <n v="0"/>
    <s v="2022M11_totalt_SD"/>
    <m/>
    <m/>
    <m/>
    <m/>
  </r>
  <r>
    <s v="2022M11"/>
    <x v="2"/>
    <x v="9"/>
    <n v="1.9"/>
    <x v="17"/>
    <n v="0"/>
    <s v="2022M11_totalt_övriga"/>
    <m/>
    <m/>
    <m/>
    <m/>
  </r>
  <r>
    <s v="2023M05"/>
    <x v="0"/>
    <x v="0"/>
    <n v="20.6"/>
    <x v="18"/>
    <n v="-20.6"/>
    <s v="2023M05_män_M"/>
    <m/>
    <m/>
    <m/>
    <m/>
  </r>
  <r>
    <s v="2023M05"/>
    <x v="0"/>
    <x v="1"/>
    <n v="3.4"/>
    <x v="18"/>
    <n v="-3.4"/>
    <s v="2023M05_män_C"/>
    <m/>
    <m/>
    <m/>
    <m/>
  </r>
  <r>
    <s v="2023M05"/>
    <x v="0"/>
    <x v="2"/>
    <n v="3.3"/>
    <x v="18"/>
    <n v="-3.3"/>
    <s v="2023M05_män_L"/>
    <m/>
    <m/>
    <m/>
    <m/>
  </r>
  <r>
    <s v="2023M05"/>
    <x v="0"/>
    <x v="3"/>
    <n v="3.3"/>
    <x v="18"/>
    <n v="-3.3"/>
    <s v="2023M05_män_KD"/>
    <m/>
    <m/>
    <m/>
    <m/>
  </r>
  <r>
    <s v="2023M05"/>
    <x v="0"/>
    <x v="4"/>
    <s v=",,"/>
    <x v="18"/>
    <s v=""/>
    <s v="2023M05_män_NYD"/>
    <m/>
    <m/>
    <m/>
    <m/>
  </r>
  <r>
    <s v="2023M05"/>
    <x v="0"/>
    <x v="5"/>
    <n v="3.4"/>
    <x v="18"/>
    <n v="-3.4"/>
    <s v="2023M05_män_MP"/>
    <m/>
    <m/>
    <m/>
    <m/>
  </r>
  <r>
    <s v="2023M05"/>
    <x v="0"/>
    <x v="6"/>
    <n v="33.200000000000003"/>
    <x v="18"/>
    <n v="-33.200000000000003"/>
    <s v="2023M05_män_S"/>
    <m/>
    <m/>
    <m/>
    <m/>
  </r>
  <r>
    <s v="2023M05"/>
    <x v="0"/>
    <x v="7"/>
    <n v="6"/>
    <x v="18"/>
    <n v="-6"/>
    <s v="2023M05_män_V"/>
    <m/>
    <m/>
    <m/>
    <m/>
  </r>
  <r>
    <s v="2023M05"/>
    <x v="0"/>
    <x v="8"/>
    <n v="23.9"/>
    <x v="18"/>
    <n v="-23.9"/>
    <s v="2023M05_män_SD"/>
    <m/>
    <m/>
    <m/>
    <m/>
  </r>
  <r>
    <s v="2023M05"/>
    <x v="0"/>
    <x v="9"/>
    <n v="2.7"/>
    <x v="18"/>
    <n v="-2.7"/>
    <s v="2023M05_män_övriga"/>
    <m/>
    <m/>
    <m/>
    <m/>
  </r>
  <r>
    <s v="2023M05"/>
    <x v="1"/>
    <x v="0"/>
    <n v="17.7"/>
    <x v="18"/>
    <n v="17.7"/>
    <s v="2023M05_kvinnor_M"/>
    <m/>
    <m/>
    <m/>
    <m/>
  </r>
  <r>
    <s v="2023M05"/>
    <x v="1"/>
    <x v="1"/>
    <n v="4.8"/>
    <x v="18"/>
    <n v="4.8"/>
    <s v="2023M05_kvinnor_C"/>
    <m/>
    <m/>
    <m/>
    <m/>
  </r>
  <r>
    <s v="2023M05"/>
    <x v="1"/>
    <x v="2"/>
    <n v="3.4"/>
    <x v="18"/>
    <n v="3.4"/>
    <s v="2023M05_kvinnor_L"/>
    <m/>
    <m/>
    <m/>
    <m/>
  </r>
  <r>
    <s v="2023M05"/>
    <x v="1"/>
    <x v="3"/>
    <n v="4.0999999999999996"/>
    <x v="18"/>
    <n v="4.0999999999999996"/>
    <s v="2023M05_kvinnor_KD"/>
    <m/>
    <m/>
    <m/>
    <m/>
  </r>
  <r>
    <s v="2023M05"/>
    <x v="1"/>
    <x v="4"/>
    <s v=",,"/>
    <x v="18"/>
    <s v=""/>
    <s v="2023M05_kvinnor_NYD"/>
    <m/>
    <m/>
    <m/>
    <m/>
  </r>
  <r>
    <s v="2023M05"/>
    <x v="1"/>
    <x v="5"/>
    <n v="4.8"/>
    <x v="18"/>
    <n v="4.8"/>
    <s v="2023M05_kvinnor_MP"/>
    <m/>
    <m/>
    <m/>
    <m/>
  </r>
  <r>
    <s v="2023M05"/>
    <x v="1"/>
    <x v="6"/>
    <n v="43.8"/>
    <x v="18"/>
    <n v="43.8"/>
    <s v="2023M05_kvinnor_S"/>
    <m/>
    <m/>
    <m/>
    <m/>
  </r>
  <r>
    <s v="2023M05"/>
    <x v="1"/>
    <x v="7"/>
    <n v="8.5"/>
    <x v="18"/>
    <n v="8.5"/>
    <s v="2023M05_kvinnor_V"/>
    <m/>
    <m/>
    <m/>
    <m/>
  </r>
  <r>
    <s v="2023M05"/>
    <x v="1"/>
    <x v="8"/>
    <n v="12.2"/>
    <x v="18"/>
    <n v="12.2"/>
    <s v="2023M05_kvinnor_SD"/>
    <m/>
    <m/>
    <m/>
    <m/>
  </r>
  <r>
    <s v="2023M05"/>
    <x v="1"/>
    <x v="9"/>
    <n v="0.6"/>
    <x v="18"/>
    <n v="0.6"/>
    <s v="2023M05_kvinnor_övriga"/>
    <m/>
    <m/>
    <m/>
    <m/>
  </r>
  <r>
    <s v="2023M05"/>
    <x v="2"/>
    <x v="0"/>
    <n v="19.100000000000001"/>
    <x v="18"/>
    <n v="0"/>
    <s v="2023M05_totalt_M"/>
    <m/>
    <m/>
    <m/>
    <m/>
  </r>
  <r>
    <s v="2023M05"/>
    <x v="2"/>
    <x v="1"/>
    <n v="4.2"/>
    <x v="18"/>
    <n v="0"/>
    <s v="2023M05_totalt_C"/>
    <m/>
    <m/>
    <m/>
    <m/>
  </r>
  <r>
    <s v="2023M05"/>
    <x v="2"/>
    <x v="2"/>
    <n v="3.4"/>
    <x v="18"/>
    <n v="0"/>
    <s v="2023M05_totalt_L"/>
    <m/>
    <m/>
    <m/>
    <m/>
  </r>
  <r>
    <s v="2023M05"/>
    <x v="2"/>
    <x v="3"/>
    <n v="3.7"/>
    <x v="18"/>
    <n v="0"/>
    <s v="2023M05_totalt_KD"/>
    <m/>
    <m/>
    <m/>
    <m/>
  </r>
  <r>
    <s v="2023M05"/>
    <x v="2"/>
    <x v="4"/>
    <s v=",,"/>
    <x v="18"/>
    <s v=""/>
    <s v="2023M05_totalt_NYD"/>
    <m/>
    <m/>
    <m/>
    <m/>
  </r>
  <r>
    <s v="2023M05"/>
    <x v="2"/>
    <x v="5"/>
    <n v="4.0999999999999996"/>
    <x v="18"/>
    <n v="0"/>
    <s v="2023M05_totalt_MP"/>
    <m/>
    <m/>
    <m/>
    <m/>
  </r>
  <r>
    <s v="2023M05"/>
    <x v="2"/>
    <x v="6"/>
    <n v="38.6"/>
    <x v="18"/>
    <n v="0"/>
    <s v="2023M05_totalt_S"/>
    <m/>
    <m/>
    <m/>
    <m/>
  </r>
  <r>
    <s v="2023M05"/>
    <x v="2"/>
    <x v="7"/>
    <n v="7.3"/>
    <x v="18"/>
    <n v="0"/>
    <s v="2023M05_totalt_V"/>
    <m/>
    <m/>
    <m/>
    <m/>
  </r>
  <r>
    <s v="2023M05"/>
    <x v="2"/>
    <x v="8"/>
    <n v="18"/>
    <x v="18"/>
    <n v="0"/>
    <s v="2023M05_totalt_SD"/>
    <m/>
    <m/>
    <m/>
    <m/>
  </r>
  <r>
    <s v="2023M05"/>
    <x v="2"/>
    <x v="9"/>
    <n v="1.7"/>
    <x v="18"/>
    <n v="0"/>
    <s v="2023M05_totalt_övriga"/>
    <m/>
    <m/>
    <m/>
    <m/>
  </r>
  <r>
    <s v="2024M05"/>
    <x v="0"/>
    <x v="0"/>
    <n v="20.7"/>
    <x v="19"/>
    <n v="-20.7"/>
    <s v="2024M05_män_M"/>
    <m/>
    <m/>
    <m/>
    <m/>
  </r>
  <r>
    <s v="2024M05"/>
    <x v="0"/>
    <x v="1"/>
    <n v="4.3"/>
    <x v="19"/>
    <n v="-4.3"/>
    <s v="2024M05_män_C"/>
    <m/>
    <m/>
    <m/>
    <m/>
  </r>
  <r>
    <s v="2024M05"/>
    <x v="0"/>
    <x v="2"/>
    <n v="3.2"/>
    <x v="19"/>
    <n v="-3.2"/>
    <s v="2024M05_män_L"/>
    <m/>
    <m/>
    <m/>
    <m/>
  </r>
  <r>
    <s v="2024M05"/>
    <x v="0"/>
    <x v="3"/>
    <n v="2.6"/>
    <x v="19"/>
    <n v="-2.6"/>
    <s v="2024M05_män_KD"/>
    <m/>
    <m/>
    <m/>
    <m/>
  </r>
  <r>
    <s v="2024M05"/>
    <x v="0"/>
    <x v="4"/>
    <s v=",,"/>
    <x v="19"/>
    <s v=""/>
    <s v="2024M05_män_NYD"/>
    <m/>
    <m/>
    <m/>
    <m/>
  </r>
  <r>
    <s v="2024M05"/>
    <x v="0"/>
    <x v="5"/>
    <n v="3.8"/>
    <x v="19"/>
    <n v="-3.8"/>
    <s v="2024M05_män_MP"/>
    <m/>
    <m/>
    <m/>
    <m/>
  </r>
  <r>
    <s v="2024M05"/>
    <x v="0"/>
    <x v="6"/>
    <n v="30.1"/>
    <x v="19"/>
    <n v="-30.1"/>
    <s v="2024M05_män_S"/>
    <m/>
    <m/>
    <m/>
    <m/>
  </r>
  <r>
    <s v="2024M05"/>
    <x v="0"/>
    <x v="7"/>
    <n v="6.3"/>
    <x v="19"/>
    <n v="-6.3"/>
    <s v="2024M05_män_V"/>
    <m/>
    <m/>
    <m/>
    <m/>
  </r>
  <r>
    <s v="2024M05"/>
    <x v="0"/>
    <x v="8"/>
    <n v="26.1"/>
    <x v="19"/>
    <n v="-26.1"/>
    <s v="2024M05_män_SD"/>
    <m/>
    <m/>
    <m/>
    <m/>
  </r>
  <r>
    <s v="2024M05"/>
    <x v="0"/>
    <x v="9"/>
    <n v="3"/>
    <x v="19"/>
    <n v="-3"/>
    <s v="2024M05_män_övriga"/>
    <m/>
    <m/>
    <m/>
    <m/>
  </r>
  <r>
    <s v="2024M05"/>
    <x v="1"/>
    <x v="0"/>
    <n v="19"/>
    <x v="19"/>
    <n v="19"/>
    <s v="2024M05_kvinnor_M"/>
    <m/>
    <m/>
    <m/>
    <m/>
  </r>
  <r>
    <s v="2024M05"/>
    <x v="1"/>
    <x v="1"/>
    <n v="4.7"/>
    <x v="19"/>
    <n v="4.7"/>
    <s v="2024M05_kvinnor_C"/>
    <m/>
    <m/>
    <m/>
    <m/>
  </r>
  <r>
    <s v="2024M05"/>
    <x v="1"/>
    <x v="2"/>
    <n v="3.2"/>
    <x v="19"/>
    <n v="3.2"/>
    <s v="2024M05_kvinnor_L"/>
    <m/>
    <m/>
    <m/>
    <m/>
  </r>
  <r>
    <s v="2024M05"/>
    <x v="1"/>
    <x v="3"/>
    <n v="3"/>
    <x v="19"/>
    <n v="3"/>
    <s v="2024M05_kvinnor_KD"/>
    <m/>
    <m/>
    <m/>
    <m/>
  </r>
  <r>
    <s v="2024M05"/>
    <x v="1"/>
    <x v="4"/>
    <s v=",,"/>
    <x v="19"/>
    <s v=""/>
    <s v="2024M05_kvinnor_NYD"/>
    <m/>
    <m/>
    <m/>
    <m/>
  </r>
  <r>
    <s v="2024M05"/>
    <x v="1"/>
    <x v="5"/>
    <n v="6.6"/>
    <x v="19"/>
    <n v="6.6"/>
    <s v="2024M05_kvinnor_MP"/>
    <m/>
    <m/>
    <m/>
    <m/>
  </r>
  <r>
    <s v="2024M05"/>
    <x v="1"/>
    <x v="6"/>
    <n v="39.799999999999997"/>
    <x v="19"/>
    <n v="39.799999999999997"/>
    <s v="2024M05_kvinnor_S"/>
    <m/>
    <m/>
    <m/>
    <m/>
  </r>
  <r>
    <s v="2024M05"/>
    <x v="1"/>
    <x v="7"/>
    <n v="10.199999999999999"/>
    <x v="19"/>
    <n v="10.199999999999999"/>
    <s v="2024M05_kvinnor_V"/>
    <m/>
    <m/>
    <m/>
    <m/>
  </r>
  <r>
    <s v="2024M05"/>
    <x v="1"/>
    <x v="8"/>
    <n v="13"/>
    <x v="19"/>
    <n v="13"/>
    <s v="2024M05_kvinnor_SD"/>
    <m/>
    <m/>
    <m/>
    <m/>
  </r>
  <r>
    <s v="2024M05"/>
    <x v="1"/>
    <x v="9"/>
    <n v="0.6"/>
    <x v="19"/>
    <n v="0.6"/>
    <s v="2024M05_kvinnor_övriga"/>
    <m/>
    <m/>
    <m/>
    <m/>
  </r>
  <r>
    <s v="2024M05"/>
    <x v="2"/>
    <x v="0"/>
    <n v="19.8"/>
    <x v="19"/>
    <n v="0"/>
    <s v="2024M05_totalt_M"/>
    <m/>
    <m/>
    <m/>
    <m/>
  </r>
  <r>
    <s v="2024M05"/>
    <x v="2"/>
    <x v="1"/>
    <n v="4.5"/>
    <x v="19"/>
    <n v="0"/>
    <s v="2024M05_totalt_C"/>
    <m/>
    <m/>
    <m/>
    <m/>
  </r>
  <r>
    <s v="2024M05"/>
    <x v="2"/>
    <x v="2"/>
    <n v="3.2"/>
    <x v="19"/>
    <n v="0"/>
    <s v="2024M05_totalt_L"/>
    <m/>
    <m/>
    <m/>
    <m/>
  </r>
  <r>
    <s v="2024M05"/>
    <x v="2"/>
    <x v="3"/>
    <n v="2.8"/>
    <x v="19"/>
    <n v="0"/>
    <s v="2024M05_totalt_KD"/>
    <m/>
    <m/>
    <m/>
    <m/>
  </r>
  <r>
    <s v="2024M05"/>
    <x v="2"/>
    <x v="4"/>
    <s v=",,"/>
    <x v="19"/>
    <s v=""/>
    <s v="2024M05_totalt_NYD"/>
    <m/>
    <m/>
    <m/>
    <m/>
  </r>
  <r>
    <s v="2024M05"/>
    <x v="2"/>
    <x v="5"/>
    <n v="5.2"/>
    <x v="19"/>
    <n v="0"/>
    <s v="2024M05_totalt_MP"/>
    <m/>
    <m/>
    <m/>
    <m/>
  </r>
  <r>
    <s v="2024M05"/>
    <x v="2"/>
    <x v="6"/>
    <n v="35"/>
    <x v="19"/>
    <n v="0"/>
    <s v="2024M05_totalt_S"/>
    <m/>
    <m/>
    <m/>
    <m/>
  </r>
  <r>
    <s v="2024M05"/>
    <x v="2"/>
    <x v="7"/>
    <n v="8.1999999999999993"/>
    <x v="19"/>
    <n v="0"/>
    <s v="2024M05_totalt_V"/>
    <m/>
    <m/>
    <m/>
    <m/>
  </r>
  <r>
    <s v="2024M05"/>
    <x v="2"/>
    <x v="8"/>
    <n v="19.5"/>
    <x v="19"/>
    <n v="0"/>
    <s v="2024M05_totalt_SD"/>
    <m/>
    <m/>
    <m/>
    <m/>
  </r>
  <r>
    <s v="2024M05"/>
    <x v="2"/>
    <x v="9"/>
    <n v="1.8"/>
    <x v="19"/>
    <n v="0"/>
    <s v="2024M05_totalt_övriga"/>
    <m/>
    <m/>
    <m/>
    <m/>
  </r>
  <r>
    <s v="2025M05"/>
    <x v="0"/>
    <x v="0"/>
    <n v="19.8"/>
    <x v="20"/>
    <n v="-19.8"/>
    <s v="2025M05_män_M"/>
    <m/>
    <m/>
    <m/>
    <m/>
  </r>
  <r>
    <s v="2025M05"/>
    <x v="0"/>
    <x v="1"/>
    <n v="5"/>
    <x v="20"/>
    <n v="-5"/>
    <s v="2025M05_män_C"/>
    <m/>
    <m/>
    <m/>
    <m/>
  </r>
  <r>
    <s v="2025M05"/>
    <x v="0"/>
    <x v="2"/>
    <n v="2.7"/>
    <x v="20"/>
    <n v="-2.7"/>
    <s v="2025M05_män_L"/>
    <m/>
    <m/>
    <m/>
    <m/>
  </r>
  <r>
    <s v="2025M05"/>
    <x v="0"/>
    <x v="3"/>
    <n v="2.9"/>
    <x v="20"/>
    <n v="-2.9"/>
    <s v="2025M05_män_KD"/>
    <m/>
    <m/>
    <m/>
    <m/>
  </r>
  <r>
    <s v="2025M05"/>
    <x v="0"/>
    <x v="4"/>
    <s v=",,"/>
    <x v="20"/>
    <s v=""/>
    <s v="2025M05_män_NYD"/>
    <m/>
    <m/>
    <m/>
    <m/>
  </r>
  <r>
    <s v="2025M05"/>
    <x v="0"/>
    <x v="5"/>
    <n v="5.0999999999999996"/>
    <x v="20"/>
    <n v="-5.0999999999999996"/>
    <s v="2025M05_män_MP"/>
    <m/>
    <m/>
    <m/>
    <m/>
  </r>
  <r>
    <s v="2025M05"/>
    <x v="0"/>
    <x v="6"/>
    <n v="30.7"/>
    <x v="20"/>
    <n v="-30.7"/>
    <s v="2025M05_män_S"/>
    <m/>
    <m/>
    <m/>
    <m/>
  </r>
  <r>
    <s v="2025M05"/>
    <x v="0"/>
    <x v="7"/>
    <n v="6.1"/>
    <x v="20"/>
    <n v="-6.1"/>
    <s v="2025M05_män_V"/>
    <m/>
    <m/>
    <m/>
    <m/>
  </r>
  <r>
    <s v="2025M05"/>
    <x v="0"/>
    <x v="8"/>
    <n v="24.4"/>
    <x v="20"/>
    <n v="-24.4"/>
    <s v="2025M05_män_SD"/>
    <m/>
    <m/>
    <m/>
    <m/>
  </r>
  <r>
    <s v="2025M05"/>
    <x v="0"/>
    <x v="9"/>
    <n v="3.2"/>
    <x v="20"/>
    <n v="-3.2"/>
    <s v="2025M05_män_övriga"/>
    <m/>
    <m/>
    <m/>
    <m/>
  </r>
  <r>
    <s v="2025M05"/>
    <x v="1"/>
    <x v="0"/>
    <n v="16.7"/>
    <x v="20"/>
    <n v="16.7"/>
    <s v="2025M05_kvinnor_M"/>
    <m/>
    <m/>
    <m/>
    <m/>
  </r>
  <r>
    <s v="2025M05"/>
    <x v="1"/>
    <x v="1"/>
    <n v="6"/>
    <x v="20"/>
    <n v="6"/>
    <s v="2025M05_kvinnor_C"/>
    <m/>
    <m/>
    <m/>
    <m/>
  </r>
  <r>
    <s v="2025M05"/>
    <x v="1"/>
    <x v="2"/>
    <n v="2.8"/>
    <x v="20"/>
    <n v="2.8"/>
    <s v="2025M05_kvinnor_L"/>
    <m/>
    <m/>
    <m/>
    <m/>
  </r>
  <r>
    <s v="2025M05"/>
    <x v="1"/>
    <x v="3"/>
    <n v="3.9"/>
    <x v="20"/>
    <n v="3.9"/>
    <s v="2025M05_kvinnor_KD"/>
    <m/>
    <m/>
    <m/>
    <m/>
  </r>
  <r>
    <s v="2025M05"/>
    <x v="1"/>
    <x v="4"/>
    <s v=",,"/>
    <x v="20"/>
    <s v=""/>
    <s v="2025M05_kvinnor_NYD"/>
    <m/>
    <m/>
    <m/>
    <m/>
  </r>
  <r>
    <s v="2025M05"/>
    <x v="1"/>
    <x v="5"/>
    <n v="7.9"/>
    <x v="20"/>
    <n v="7.9"/>
    <s v="2025M05_kvinnor_MP"/>
    <m/>
    <m/>
    <m/>
    <m/>
  </r>
  <r>
    <s v="2025M05"/>
    <x v="1"/>
    <x v="6"/>
    <n v="41.7"/>
    <x v="20"/>
    <n v="41.7"/>
    <s v="2025M05_kvinnor_S"/>
    <m/>
    <m/>
    <m/>
    <m/>
  </r>
  <r>
    <s v="2025M05"/>
    <x v="1"/>
    <x v="7"/>
    <n v="8.1"/>
    <x v="20"/>
    <n v="8.1"/>
    <s v="2025M05_kvinnor_V"/>
    <m/>
    <m/>
    <m/>
    <m/>
  </r>
  <r>
    <s v="2025M05"/>
    <x v="1"/>
    <x v="8"/>
    <n v="11.7"/>
    <x v="20"/>
    <n v="11.7"/>
    <s v="2025M05_kvinnor_SD"/>
    <m/>
    <m/>
    <m/>
    <m/>
  </r>
  <r>
    <s v="2025M05"/>
    <x v="1"/>
    <x v="9"/>
    <n v="1.3"/>
    <x v="20"/>
    <n v="1.3"/>
    <s v="2025M05_kvinnor_övriga"/>
    <m/>
    <m/>
    <m/>
    <m/>
  </r>
  <r>
    <s v="2025M05"/>
    <x v="2"/>
    <x v="0"/>
    <n v="18.3"/>
    <x v="20"/>
    <n v="0"/>
    <s v="2025M05_totalt_M"/>
    <m/>
    <m/>
    <m/>
    <m/>
  </r>
  <r>
    <s v="2025M05"/>
    <x v="2"/>
    <x v="1"/>
    <n v="5.5"/>
    <x v="20"/>
    <n v="0"/>
    <s v="2025M05_totalt_C"/>
    <m/>
    <m/>
    <m/>
    <m/>
  </r>
  <r>
    <s v="2025M05"/>
    <x v="2"/>
    <x v="2"/>
    <n v="2.8"/>
    <x v="20"/>
    <n v="0"/>
    <s v="2025M05_totalt_L"/>
    <m/>
    <m/>
    <m/>
    <m/>
  </r>
  <r>
    <s v="2025M05"/>
    <x v="2"/>
    <x v="3"/>
    <n v="3.4"/>
    <x v="20"/>
    <n v="0"/>
    <s v="2025M05_totalt_KD"/>
    <m/>
    <m/>
    <m/>
    <m/>
  </r>
  <r>
    <s v="2025M05"/>
    <x v="2"/>
    <x v="4"/>
    <s v=",,"/>
    <x v="20"/>
    <s v=""/>
    <s v="2025M05_totalt_NYD"/>
    <m/>
    <m/>
    <m/>
    <m/>
  </r>
  <r>
    <s v="2025M05"/>
    <x v="2"/>
    <x v="5"/>
    <n v="6.5"/>
    <x v="20"/>
    <n v="0"/>
    <s v="2025M05_totalt_MP"/>
    <m/>
    <m/>
    <m/>
    <m/>
  </r>
  <r>
    <s v="2025M05"/>
    <x v="2"/>
    <x v="6"/>
    <n v="36.200000000000003"/>
    <x v="20"/>
    <n v="0"/>
    <s v="2025M05_totalt_S"/>
    <m/>
    <m/>
    <m/>
    <m/>
  </r>
  <r>
    <s v="2025M05"/>
    <x v="2"/>
    <x v="7"/>
    <n v="7.1"/>
    <x v="20"/>
    <n v="0"/>
    <s v="2025M05_totalt_V"/>
    <m/>
    <m/>
    <m/>
    <m/>
  </r>
  <r>
    <s v="2025M05"/>
    <x v="2"/>
    <x v="8"/>
    <n v="18"/>
    <x v="20"/>
    <n v="0"/>
    <s v="2025M05_totalt_SD"/>
    <m/>
    <m/>
    <m/>
    <m/>
  </r>
  <r>
    <s v="2025M05"/>
    <x v="2"/>
    <x v="9"/>
    <n v="2.2999999999999998"/>
    <x v="20"/>
    <n v="0"/>
    <s v="2025M05_totalt_övriga"/>
    <m/>
    <m/>
    <m/>
    <m/>
  </r>
  <r>
    <s v="2026M05"/>
    <x v="0"/>
    <x v="0"/>
    <n v="18.5"/>
    <x v="21"/>
    <n v="-18.5"/>
    <s v="2026M05_män_M"/>
    <m/>
    <m/>
    <m/>
    <m/>
  </r>
  <r>
    <s v="2026M05"/>
    <x v="0"/>
    <x v="1"/>
    <n v="5.7"/>
    <x v="21"/>
    <n v="-5.7"/>
    <s v="2026M05_män_C"/>
    <m/>
    <m/>
    <m/>
    <m/>
  </r>
  <r>
    <s v="2026M05"/>
    <x v="0"/>
    <x v="2"/>
    <n v="3"/>
    <x v="21"/>
    <n v="-3"/>
    <s v="2026M05_män_L"/>
    <m/>
    <m/>
    <m/>
    <m/>
  </r>
  <r>
    <s v="2026M05"/>
    <x v="0"/>
    <x v="3"/>
    <n v="4.7"/>
    <x v="21"/>
    <n v="-4.7"/>
    <s v="2026M05_män_KD"/>
    <m/>
    <m/>
    <m/>
    <m/>
  </r>
  <r>
    <s v="2026M05"/>
    <x v="0"/>
    <x v="4"/>
    <s v=",,"/>
    <x v="21"/>
    <s v=""/>
    <s v="2026M05_män_NYD"/>
    <m/>
    <m/>
    <m/>
    <m/>
  </r>
  <r>
    <s v="2026M05"/>
    <x v="0"/>
    <x v="5"/>
    <n v="4.5"/>
    <x v="21"/>
    <n v="-4.5"/>
    <s v="2026M05_män_MP"/>
    <m/>
    <m/>
    <m/>
    <m/>
  </r>
  <r>
    <s v="2026M05"/>
    <x v="0"/>
    <x v="6"/>
    <n v="28.6"/>
    <x v="21"/>
    <n v="-28.6"/>
    <s v="2026M05_män_S"/>
    <m/>
    <m/>
    <m/>
    <m/>
  </r>
  <r>
    <s v="2026M05"/>
    <x v="0"/>
    <x v="7"/>
    <n v="7.1"/>
    <x v="21"/>
    <n v="-7.1"/>
    <s v="2026M05_män_V"/>
    <m/>
    <m/>
    <m/>
    <m/>
  </r>
  <r>
    <s v="2026M05"/>
    <x v="0"/>
    <x v="8"/>
    <n v="24.7"/>
    <x v="21"/>
    <n v="-24.7"/>
    <s v="2026M05_män_SD"/>
    <m/>
    <m/>
    <m/>
    <m/>
  </r>
  <r>
    <s v="2026M05"/>
    <x v="0"/>
    <x v="9"/>
    <n v="3"/>
    <x v="21"/>
    <n v="-3"/>
    <s v="2026M05_män_övriga"/>
    <m/>
    <m/>
    <m/>
    <m/>
  </r>
  <r>
    <s v="2026M05"/>
    <x v="1"/>
    <x v="0"/>
    <n v="16.2"/>
    <x v="21"/>
    <n v="16.2"/>
    <s v="2026M05_kvinnor_M"/>
    <m/>
    <m/>
    <m/>
    <m/>
  </r>
  <r>
    <s v="2026M05"/>
    <x v="1"/>
    <x v="1"/>
    <n v="6.5"/>
    <x v="21"/>
    <n v="6.5"/>
    <s v="2026M05_kvinnor_C"/>
    <m/>
    <m/>
    <m/>
    <m/>
  </r>
  <r>
    <s v="2026M05"/>
    <x v="1"/>
    <x v="2"/>
    <n v="2.1"/>
    <x v="21"/>
    <n v="2.1"/>
    <s v="2026M05_kvinnor_L"/>
    <m/>
    <m/>
    <m/>
    <m/>
  </r>
  <r>
    <s v="2026M05"/>
    <x v="1"/>
    <x v="3"/>
    <n v="4.3"/>
    <x v="21"/>
    <n v="4.3"/>
    <s v="2026M05_kvinnor_KD"/>
    <m/>
    <m/>
    <m/>
    <m/>
  </r>
  <r>
    <s v="2026M05"/>
    <x v="1"/>
    <x v="4"/>
    <s v=",,"/>
    <x v="21"/>
    <s v=""/>
    <s v="2026M05_kvinnor_NYD"/>
    <m/>
    <m/>
    <m/>
    <m/>
  </r>
  <r>
    <s v="2026M05"/>
    <x v="1"/>
    <x v="5"/>
    <n v="8.6999999999999993"/>
    <x v="21"/>
    <n v="8.6999999999999993"/>
    <s v="2026M05_kvinnor_MP"/>
    <m/>
    <m/>
    <m/>
    <m/>
  </r>
  <r>
    <s v="2026M05"/>
    <x v="1"/>
    <x v="6"/>
    <n v="39.1"/>
    <x v="21"/>
    <n v="39.1"/>
    <s v="2026M05_kvinnor_S"/>
    <m/>
    <m/>
    <m/>
    <m/>
  </r>
  <r>
    <s v="2026M05"/>
    <x v="1"/>
    <x v="7"/>
    <n v="10.1"/>
    <x v="21"/>
    <n v="10.1"/>
    <s v="2026M05_kvinnor_V"/>
    <m/>
    <m/>
    <m/>
    <m/>
  </r>
  <r>
    <s v="2026M05"/>
    <x v="1"/>
    <x v="8"/>
    <n v="12"/>
    <x v="21"/>
    <n v="12"/>
    <s v="2026M05_kvinnor_SD"/>
    <m/>
    <m/>
    <m/>
    <m/>
  </r>
  <r>
    <s v="2026M05"/>
    <x v="1"/>
    <x v="9"/>
    <n v="1.1000000000000001"/>
    <x v="21"/>
    <n v="1.1000000000000001"/>
    <s v="2026M05_kvinnor_övriga"/>
    <m/>
    <m/>
    <m/>
    <m/>
  </r>
  <r>
    <s v="2026M05"/>
    <x v="2"/>
    <x v="0"/>
    <n v="17.3"/>
    <x v="21"/>
    <n v="0"/>
    <s v="2026M05_totalt_M"/>
    <m/>
    <m/>
    <m/>
    <m/>
  </r>
  <r>
    <s v="2026M05"/>
    <x v="2"/>
    <x v="1"/>
    <n v="6.1"/>
    <x v="21"/>
    <n v="0"/>
    <s v="2026M05_totalt_C"/>
    <m/>
    <m/>
    <m/>
    <m/>
  </r>
  <r>
    <s v="2026M05"/>
    <x v="2"/>
    <x v="2"/>
    <n v="2.5"/>
    <x v="21"/>
    <n v="0"/>
    <s v="2026M05_totalt_L"/>
    <m/>
    <m/>
    <m/>
    <m/>
  </r>
  <r>
    <s v="2026M05"/>
    <x v="2"/>
    <x v="3"/>
    <n v="4.5"/>
    <x v="21"/>
    <n v="0"/>
    <s v="2026M05_totalt_KD"/>
    <m/>
    <m/>
    <m/>
    <m/>
  </r>
  <r>
    <s v="2026M05"/>
    <x v="2"/>
    <x v="4"/>
    <s v=",,"/>
    <x v="21"/>
    <s v=""/>
    <s v="2026M05_totalt_NYD"/>
    <m/>
    <m/>
    <m/>
    <m/>
  </r>
  <r>
    <s v="2026M05"/>
    <x v="2"/>
    <x v="5"/>
    <n v="6.6"/>
    <x v="21"/>
    <n v="0"/>
    <s v="2026M05_totalt_MP"/>
    <m/>
    <m/>
    <m/>
    <m/>
  </r>
  <r>
    <s v="2026M05"/>
    <x v="2"/>
    <x v="6"/>
    <n v="33.9"/>
    <x v="21"/>
    <n v="0"/>
    <s v="2026M05_totalt_S"/>
    <m/>
    <m/>
    <m/>
    <m/>
  </r>
  <r>
    <s v="2026M05"/>
    <x v="2"/>
    <x v="7"/>
    <n v="8.6"/>
    <x v="21"/>
    <n v="0"/>
    <s v="2026M05_totalt_V"/>
    <m/>
    <m/>
    <m/>
    <m/>
  </r>
  <r>
    <s v="2026M05"/>
    <x v="2"/>
    <x v="8"/>
    <n v="18.3"/>
    <x v="21"/>
    <n v="0"/>
    <s v="2026M05_totalt_SD"/>
    <m/>
    <m/>
    <m/>
    <m/>
  </r>
  <r>
    <s v="2026M05"/>
    <x v="2"/>
    <x v="9"/>
    <n v="2"/>
    <x v="21"/>
    <n v="0"/>
    <s v="2026M05_totalt_övriga"/>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
  <r>
    <x v="0"/>
    <s v="män"/>
    <x v="0"/>
    <n v="24.3"/>
    <x v="0"/>
    <n v="-24.3"/>
    <s v="2014M05_män_M"/>
    <n v="24.3"/>
    <n v="21.5"/>
    <n v="22.9"/>
    <n v="-1.3999999999999986"/>
    <n v="1.4000000000000021"/>
    <n v="-6.1135371179039222E-2"/>
    <n v="6.1135371179039444E-2"/>
    <n v="-6.1135371179039243E-2"/>
    <n v="6.1135371179039395E-2"/>
    <x v="0"/>
  </r>
  <r>
    <x v="0"/>
    <s v="män"/>
    <x v="1"/>
    <n v="5.8"/>
    <x v="0"/>
    <n v="-5.8"/>
    <s v="2014M05_män_C"/>
    <n v="5.8"/>
    <n v="4.0999999999999996"/>
    <n v="4.9000000000000004"/>
    <n v="-0.80000000000000071"/>
    <n v="0.89999999999999947"/>
    <n v="-0.16326530612244916"/>
    <n v="0.18367346938775508"/>
    <n v="-0.16326530612244911"/>
    <n v="0.18367346938775497"/>
    <x v="1"/>
  </r>
  <r>
    <x v="0"/>
    <s v="män"/>
    <x v="2"/>
    <n v="4.4000000000000004"/>
    <x v="0"/>
    <n v="-4.4000000000000004"/>
    <s v="2014M05_män_L"/>
    <n v="4.4000000000000004"/>
    <n v="5.7"/>
    <n v="5.0999999999999996"/>
    <n v="0.60000000000000053"/>
    <n v="-0.69999999999999929"/>
    <n v="0.11764705882352944"/>
    <n v="-0.13725490196078416"/>
    <n v="0.11764705882352952"/>
    <n v="-0.13725490196078419"/>
    <x v="0"/>
  </r>
  <r>
    <x v="0"/>
    <s v="män"/>
    <x v="3"/>
    <n v="3.6"/>
    <x v="0"/>
    <n v="-3.6"/>
    <s v="2014M05_män_KD"/>
    <n v="3.6"/>
    <n v="4.3"/>
    <n v="3.9"/>
    <n v="0.39999999999999991"/>
    <n v="-0.29999999999999982"/>
    <n v="0.10256410256410264"/>
    <n v="-7.6923076923076872E-2"/>
    <n v="0.10256410256410255"/>
    <n v="-7.6923076923076886E-2"/>
    <x v="0"/>
  </r>
  <r>
    <x v="0"/>
    <s v="män"/>
    <x v="4"/>
    <n v="6.4"/>
    <x v="0"/>
    <n v="-6.4"/>
    <s v="2014M05_män_MP"/>
    <n v="6.4"/>
    <n v="10.199999999999999"/>
    <n v="8.3000000000000007"/>
    <n v="1.8999999999999986"/>
    <n v="-1.9000000000000004"/>
    <n v="0.22891566265060215"/>
    <n v="-0.22891566265060248"/>
    <n v="0.22891566265060223"/>
    <n v="-0.22891566265060243"/>
    <x v="1"/>
  </r>
  <r>
    <x v="0"/>
    <s v="män"/>
    <x v="5"/>
    <n v="34.6"/>
    <x v="0"/>
    <n v="-34.6"/>
    <s v="2014M05_män_S"/>
    <n v="34.6"/>
    <n v="36.9"/>
    <n v="35.799999999999997"/>
    <n v="1.1000000000000014"/>
    <n v="-1.1999999999999957"/>
    <n v="3.0726256983240274E-2"/>
    <n v="-3.3519553072625552E-2"/>
    <n v="3.0726256983240264E-2"/>
    <n v="-3.351955307262558E-2"/>
    <x v="1"/>
  </r>
  <r>
    <x v="0"/>
    <s v="män"/>
    <x v="6"/>
    <n v="7.1"/>
    <x v="0"/>
    <n v="-7.1"/>
    <s v="2014M05_män_V"/>
    <n v="7.1"/>
    <n v="8.1"/>
    <n v="7.6"/>
    <n v="0.5"/>
    <n v="-0.5"/>
    <n v="6.578947368421062E-2"/>
    <n v="-6.5789473684210509E-2"/>
    <n v="6.5789473684210523E-2"/>
    <n v="-6.5789473684210523E-2"/>
    <x v="1"/>
  </r>
  <r>
    <x v="0"/>
    <s v="män"/>
    <x v="7"/>
    <n v="10.9"/>
    <x v="0"/>
    <n v="-10.9"/>
    <s v="2014M05_män_SD"/>
    <n v="10.9"/>
    <n v="4.5"/>
    <n v="7.7"/>
    <n v="-3.2"/>
    <n v="3.2"/>
    <n v="-0.41558441558441561"/>
    <n v="0.4155844155844155"/>
    <n v="-0.41558441558441561"/>
    <n v="0.41558441558441561"/>
    <x v="0"/>
  </r>
  <r>
    <x v="0"/>
    <s v="män"/>
    <x v="8"/>
    <n v="3.1"/>
    <x v="0"/>
    <n v="-3.1"/>
    <s v="2014M05_män_övriga"/>
    <n v="3.1"/>
    <n v="4.5999999999999996"/>
    <n v="3.8"/>
    <n v="0.79999999999999982"/>
    <n v="-0.69999999999999973"/>
    <n v="0.21052631578947367"/>
    <n v="-0.18421052631578938"/>
    <n v="0.21052631578947364"/>
    <n v="-0.18421052631578941"/>
    <x v="2"/>
  </r>
  <r>
    <x v="1"/>
    <s v="män"/>
    <x v="0"/>
    <n v="25.9"/>
    <x v="1"/>
    <n v="-25.9"/>
    <s v="2014M11_män_M"/>
    <n v="25.9"/>
    <n v="23.7"/>
    <n v="24.8"/>
    <n v="-1.1000000000000014"/>
    <n v="1.0999999999999979"/>
    <n v="-4.4354838709677491E-2"/>
    <n v="4.4354838709677269E-2"/>
    <n v="-4.4354838709677477E-2"/>
    <n v="4.4354838709677331E-2"/>
    <x v="0"/>
  </r>
  <r>
    <x v="1"/>
    <s v="män"/>
    <x v="1"/>
    <n v="6.3"/>
    <x v="1"/>
    <n v="-6.3"/>
    <s v="2014M11_män_C"/>
    <n v="6.3"/>
    <n v="6"/>
    <n v="6.2"/>
    <n v="-0.20000000000000018"/>
    <n v="9.9999999999999645E-2"/>
    <n v="-3.2258064516129115E-2"/>
    <n v="1.6129032258064502E-2"/>
    <n v="-3.2258064516129059E-2"/>
    <n v="1.6129032258064457E-2"/>
    <x v="1"/>
  </r>
  <r>
    <x v="1"/>
    <s v="män"/>
    <x v="2"/>
    <n v="5.2"/>
    <x v="1"/>
    <n v="-5.2"/>
    <s v="2014M11_män_L"/>
    <n v="5.2"/>
    <n v="5.6"/>
    <n v="5.4"/>
    <n v="0.19999999999999929"/>
    <n v="-0.20000000000000018"/>
    <n v="3.7037037037036979E-2"/>
    <n v="-3.703703703703709E-2"/>
    <n v="3.7037037037036903E-2"/>
    <n v="-3.703703703703707E-2"/>
    <x v="0"/>
  </r>
  <r>
    <x v="1"/>
    <s v="män"/>
    <x v="3"/>
    <n v="3.9"/>
    <x v="1"/>
    <n v="-3.9"/>
    <s v="2014M11_män_KD"/>
    <n v="3.9"/>
    <n v="3.8"/>
    <n v="3.9"/>
    <n v="-0.10000000000000009"/>
    <n v="0"/>
    <n v="-2.5641025641025661E-2"/>
    <n v="0"/>
    <n v="-2.5641025641025664E-2"/>
    <n v="0"/>
    <x v="0"/>
  </r>
  <r>
    <x v="1"/>
    <s v="män"/>
    <x v="4"/>
    <n v="5.4"/>
    <x v="1"/>
    <n v="-5.4"/>
    <s v="2014M11_män_MP"/>
    <n v="5.4"/>
    <n v="9.1"/>
    <n v="7.3"/>
    <n v="1.7999999999999998"/>
    <n v="-1.8999999999999995"/>
    <n v="0.2465753424657533"/>
    <n v="-0.26027397260273966"/>
    <n v="0.24657534246575341"/>
    <n v="-0.26027397260273966"/>
    <x v="1"/>
  </r>
  <r>
    <x v="1"/>
    <s v="män"/>
    <x v="5"/>
    <n v="29.6"/>
    <x v="1"/>
    <n v="-29.6"/>
    <s v="2014M11_män_S"/>
    <n v="29.6"/>
    <n v="34.1"/>
    <n v="31.9"/>
    <n v="2.2000000000000028"/>
    <n v="-2.2999999999999972"/>
    <n v="6.8965517241379448E-2"/>
    <n v="-7.2100313479623757E-2"/>
    <n v="6.8965517241379407E-2"/>
    <n v="-7.2100313479623743E-2"/>
    <x v="1"/>
  </r>
  <r>
    <x v="1"/>
    <s v="män"/>
    <x v="6"/>
    <n v="5.2"/>
    <x v="1"/>
    <n v="-5.2"/>
    <s v="2014M11_män_V"/>
    <n v="5.2"/>
    <n v="6.3"/>
    <n v="5.8"/>
    <n v="0.5"/>
    <n v="-0.59999999999999964"/>
    <n v="8.6206896551724199E-2"/>
    <n v="-0.10344827586206895"/>
    <n v="8.6206896551724144E-2"/>
    <n v="-0.10344827586206891"/>
    <x v="1"/>
  </r>
  <r>
    <x v="1"/>
    <s v="män"/>
    <x v="7"/>
    <n v="16.7"/>
    <x v="1"/>
    <n v="-16.7"/>
    <s v="2014M11_män_SD"/>
    <n v="16.7"/>
    <n v="7.8"/>
    <n v="12.2"/>
    <n v="-4.3999999999999995"/>
    <n v="4.5"/>
    <n v="-0.36065573770491799"/>
    <n v="0.36885245901639352"/>
    <n v="-0.36065573770491799"/>
    <n v="0.36885245901639346"/>
    <x v="0"/>
  </r>
  <r>
    <x v="1"/>
    <s v="män"/>
    <x v="8"/>
    <n v="1.7"/>
    <x v="1"/>
    <n v="-1.7"/>
    <s v="2014M11_män_övriga"/>
    <n v="1.7"/>
    <n v="3.5"/>
    <n v="2.6"/>
    <n v="0.89999999999999991"/>
    <n v="-0.90000000000000013"/>
    <n v="0.34615384615384603"/>
    <n v="-0.34615384615384615"/>
    <n v="0.34615384615384609"/>
    <n v="-0.3461538461538462"/>
    <x v="2"/>
  </r>
  <r>
    <x v="2"/>
    <s v="män"/>
    <x v="0"/>
    <n v="26.8"/>
    <x v="2"/>
    <n v="-26.8"/>
    <s v="2015M05_män_M"/>
    <n v="26.8"/>
    <n v="25.7"/>
    <n v="26.2"/>
    <n v="-0.5"/>
    <n v="0.60000000000000142"/>
    <n v="-1.9083969465648831E-2"/>
    <n v="2.2900763358778775E-2"/>
    <n v="-1.9083969465648856E-2"/>
    <n v="2.2900763358778681E-2"/>
    <x v="0"/>
  </r>
  <r>
    <x v="2"/>
    <s v="män"/>
    <x v="1"/>
    <n v="5.6"/>
    <x v="2"/>
    <n v="-5.6"/>
    <s v="2015M05_män_C"/>
    <n v="5.6"/>
    <n v="7.4"/>
    <n v="6.5"/>
    <n v="0.90000000000000036"/>
    <n v="-0.90000000000000036"/>
    <n v="0.13846153846153841"/>
    <n v="-0.13846153846153852"/>
    <n v="0.13846153846153852"/>
    <n v="-0.13846153846153852"/>
    <x v="1"/>
  </r>
  <r>
    <x v="2"/>
    <s v="män"/>
    <x v="2"/>
    <n v="4.7"/>
    <x v="2"/>
    <n v="-4.7"/>
    <s v="2015M05_män_L"/>
    <n v="4.7"/>
    <n v="4.4000000000000004"/>
    <n v="4.5999999999999996"/>
    <n v="-0.19999999999999929"/>
    <n v="0.10000000000000053"/>
    <n v="-4.3478260869565077E-2"/>
    <n v="2.1739130434782705E-2"/>
    <n v="-4.3478260869565064E-2"/>
    <n v="2.1739130434782726E-2"/>
    <x v="0"/>
  </r>
  <r>
    <x v="2"/>
    <s v="män"/>
    <x v="3"/>
    <n v="3.5"/>
    <x v="2"/>
    <n v="-3.5"/>
    <s v="2015M05_män_KD"/>
    <n v="3.5"/>
    <n v="4.0999999999999996"/>
    <n v="3.8"/>
    <n v="0.29999999999999982"/>
    <n v="-0.29999999999999982"/>
    <n v="7.8947368421052655E-2"/>
    <n v="-7.8947368421052544E-2"/>
    <n v="7.8947368421052586E-2"/>
    <n v="-7.8947368421052586E-2"/>
    <x v="0"/>
  </r>
  <r>
    <x v="2"/>
    <s v="män"/>
    <x v="4"/>
    <n v="4.5999999999999996"/>
    <x v="2"/>
    <n v="-4.5999999999999996"/>
    <s v="2015M05_män_MP"/>
    <n v="4.5999999999999996"/>
    <n v="8.8000000000000007"/>
    <n v="6.7"/>
    <n v="2.1000000000000005"/>
    <n v="-2.1000000000000005"/>
    <n v="0.31343283582089554"/>
    <n v="-0.31343283582089554"/>
    <n v="0.31343283582089559"/>
    <n v="-0.31343283582089559"/>
    <x v="1"/>
  </r>
  <r>
    <x v="2"/>
    <s v="män"/>
    <x v="5"/>
    <n v="27.1"/>
    <x v="2"/>
    <n v="-27.1"/>
    <s v="2015M05_män_S"/>
    <n v="27.1"/>
    <n v="31.4"/>
    <n v="29.3"/>
    <n v="2.0999999999999979"/>
    <n v="-2.1999999999999993"/>
    <n v="7.1672354948805417E-2"/>
    <n v="-7.5085324232081918E-2"/>
    <n v="7.1672354948805389E-2"/>
    <n v="-7.508532423208189E-2"/>
    <x v="1"/>
  </r>
  <r>
    <x v="2"/>
    <s v="män"/>
    <x v="6"/>
    <n v="6.1"/>
    <x v="2"/>
    <n v="-6.1"/>
    <s v="2015M05_män_V"/>
    <n v="6.1"/>
    <n v="5.9"/>
    <n v="6"/>
    <n v="-9.9999999999999645E-2"/>
    <n v="9.9999999999999645E-2"/>
    <n v="-1.6666666666666607E-2"/>
    <n v="1.6666666666666607E-2"/>
    <n v="-1.6666666666666607E-2"/>
    <n v="1.6666666666666607E-2"/>
    <x v="1"/>
  </r>
  <r>
    <x v="2"/>
    <s v="män"/>
    <x v="7"/>
    <n v="20.5"/>
    <x v="2"/>
    <n v="-20.5"/>
    <s v="2015M05_män_SD"/>
    <n v="20.5"/>
    <n v="9.3000000000000007"/>
    <n v="14.8"/>
    <n v="-5.5"/>
    <n v="5.6999999999999993"/>
    <n v="-0.3716216216216216"/>
    <n v="0.38513513513513509"/>
    <n v="-0.3716216216216216"/>
    <n v="0.38513513513513509"/>
    <x v="0"/>
  </r>
  <r>
    <x v="2"/>
    <s v="män"/>
    <x v="8"/>
    <n v="1.2"/>
    <x v="2"/>
    <n v="-1.2"/>
    <s v="2015M05_män_övriga"/>
    <n v="1.2"/>
    <n v="3"/>
    <n v="2.1"/>
    <n v="0.89999999999999991"/>
    <n v="-0.90000000000000013"/>
    <n v="0.4285714285714286"/>
    <n v="-0.4285714285714286"/>
    <n v="0.42857142857142849"/>
    <n v="-0.4285714285714286"/>
    <x v="2"/>
  </r>
  <r>
    <x v="3"/>
    <s v="män"/>
    <x v="0"/>
    <n v="21.6"/>
    <x v="3"/>
    <n v="-21.6"/>
    <s v="2015M11_män_M"/>
    <n v="21.6"/>
    <n v="25.6"/>
    <n v="23.6"/>
    <n v="2"/>
    <n v="-2"/>
    <n v="8.4745762711864403E-2"/>
    <n v="-8.4745762711864403E-2"/>
    <n v="8.4745762711864403E-2"/>
    <n v="-8.4745762711864403E-2"/>
    <x v="0"/>
  </r>
  <r>
    <x v="3"/>
    <s v="män"/>
    <x v="1"/>
    <n v="5.6"/>
    <x v="3"/>
    <n v="-5.6"/>
    <s v="2015M11_män_C"/>
    <n v="5.6"/>
    <n v="7.4"/>
    <n v="6.5"/>
    <n v="0.90000000000000036"/>
    <n v="-0.90000000000000036"/>
    <n v="0.13846153846153841"/>
    <n v="-0.13846153846153852"/>
    <n v="0.13846153846153852"/>
    <n v="-0.13846153846153852"/>
    <x v="1"/>
  </r>
  <r>
    <x v="3"/>
    <s v="män"/>
    <x v="2"/>
    <n v="5.3"/>
    <x v="3"/>
    <n v="-5.3"/>
    <s v="2015M11_män_L"/>
    <n v="5.3"/>
    <n v="5.7"/>
    <n v="5.5"/>
    <n v="0.20000000000000018"/>
    <n v="-0.20000000000000018"/>
    <n v="3.6363636363636376E-2"/>
    <n v="-3.6363636363636376E-2"/>
    <n v="3.6363636363636397E-2"/>
    <n v="-3.6363636363636397E-2"/>
    <x v="0"/>
  </r>
  <r>
    <x v="3"/>
    <s v="män"/>
    <x v="3"/>
    <n v="3.3"/>
    <x v="3"/>
    <n v="-3.3"/>
    <s v="2015M11_män_KD"/>
    <n v="3.3"/>
    <n v="4.0999999999999996"/>
    <n v="3.7"/>
    <n v="0.39999999999999947"/>
    <n v="-0.40000000000000036"/>
    <n v="0.10810810810810789"/>
    <n v="-0.10810810810810823"/>
    <n v="0.10810810810810796"/>
    <n v="-0.1081081081081082"/>
    <x v="0"/>
  </r>
  <r>
    <x v="3"/>
    <s v="män"/>
    <x v="4"/>
    <n v="4.0999999999999996"/>
    <x v="3"/>
    <n v="-4.0999999999999996"/>
    <s v="2015M11_män_MP"/>
    <n v="4.0999999999999996"/>
    <n v="7.3"/>
    <n v="5.7"/>
    <n v="1.5999999999999996"/>
    <n v="-1.6000000000000005"/>
    <n v="0.2807017543859649"/>
    <n v="-0.28070175438596501"/>
    <n v="0.28070175438596484"/>
    <n v="-0.28070175438596501"/>
    <x v="1"/>
  </r>
  <r>
    <x v="3"/>
    <s v="män"/>
    <x v="5"/>
    <n v="25.5"/>
    <x v="3"/>
    <n v="-25.5"/>
    <s v="2015M11_män_S"/>
    <n v="25.5"/>
    <n v="30.1"/>
    <n v="27.8"/>
    <n v="2.3000000000000007"/>
    <n v="-2.3000000000000007"/>
    <n v="8.2733812949640217E-2"/>
    <n v="-8.2733812949640329E-2"/>
    <n v="8.2733812949640315E-2"/>
    <n v="-8.2733812949640315E-2"/>
    <x v="1"/>
  </r>
  <r>
    <x v="3"/>
    <s v="män"/>
    <x v="6"/>
    <n v="5.2"/>
    <x v="3"/>
    <n v="-5.2"/>
    <s v="2015M11_män_V"/>
    <n v="5.2"/>
    <n v="6.2"/>
    <n v="5.7"/>
    <n v="0.5"/>
    <n v="-0.5"/>
    <n v="8.7719298245614086E-2"/>
    <n v="-8.7719298245614086E-2"/>
    <n v="8.771929824561403E-2"/>
    <n v="-8.771929824561403E-2"/>
    <x v="1"/>
  </r>
  <r>
    <x v="3"/>
    <s v="män"/>
    <x v="7"/>
    <n v="28"/>
    <x v="3"/>
    <n v="-28"/>
    <s v="2015M11_män_SD"/>
    <n v="28"/>
    <n v="11.3"/>
    <n v="19.600000000000001"/>
    <n v="-8.3000000000000007"/>
    <n v="8.3999999999999986"/>
    <n v="-0.42346938775510201"/>
    <n v="0.42857142857142838"/>
    <n v="-0.42346938775510207"/>
    <n v="0.42857142857142849"/>
    <x v="0"/>
  </r>
  <r>
    <x v="3"/>
    <s v="män"/>
    <x v="8"/>
    <n v="1.3"/>
    <x v="3"/>
    <n v="-1.3"/>
    <s v="2015M11_män_övriga"/>
    <n v="1.3"/>
    <n v="2.4"/>
    <n v="1.9"/>
    <n v="0.5"/>
    <n v="-0.59999999999999987"/>
    <n v="0.26315789473684204"/>
    <n v="-0.31578947368421051"/>
    <n v="0.26315789473684209"/>
    <n v="-0.31578947368421045"/>
    <x v="2"/>
  </r>
  <r>
    <x v="4"/>
    <s v="män"/>
    <x v="0"/>
    <n v="25.3"/>
    <x v="4"/>
    <n v="-25.3"/>
    <s v="2016M05_män_M"/>
    <n v="25.3"/>
    <n v="26"/>
    <n v="25.7"/>
    <n v="0.30000000000000071"/>
    <n v="-0.39999999999999858"/>
    <n v="1.1673151750972721E-2"/>
    <n v="-1.5564202334630295E-2"/>
    <n v="1.1673151750972791E-2"/>
    <n v="-1.5564202334630295E-2"/>
    <x v="0"/>
  </r>
  <r>
    <x v="4"/>
    <s v="män"/>
    <x v="1"/>
    <n v="5.3"/>
    <x v="4"/>
    <n v="-5.3"/>
    <s v="2016M05_män_C"/>
    <n v="5.3"/>
    <n v="7.8"/>
    <n v="6.6"/>
    <n v="1.2000000000000002"/>
    <n v="-1.2999999999999998"/>
    <n v="0.18181818181818188"/>
    <n v="-0.19696969696969691"/>
    <n v="0.18181818181818185"/>
    <n v="-0.19696969696969696"/>
    <x v="1"/>
  </r>
  <r>
    <x v="4"/>
    <s v="män"/>
    <x v="2"/>
    <n v="5.6"/>
    <x v="4"/>
    <n v="-5.6"/>
    <s v="2016M05_män_L"/>
    <n v="5.6"/>
    <n v="5.0999999999999996"/>
    <n v="5.4"/>
    <n v="-0.30000000000000071"/>
    <n v="0.19999999999999929"/>
    <n v="-5.5555555555555691E-2"/>
    <n v="3.7037037037036979E-2"/>
    <n v="-5.5555555555555684E-2"/>
    <n v="3.7037037037036903E-2"/>
    <x v="0"/>
  </r>
  <r>
    <x v="4"/>
    <s v="män"/>
    <x v="3"/>
    <n v="2.9"/>
    <x v="4"/>
    <n v="-2.9"/>
    <s v="2016M05_män_KD"/>
    <n v="2.9"/>
    <n v="3.5"/>
    <n v="3.2"/>
    <n v="0.29999999999999982"/>
    <n v="-0.30000000000000027"/>
    <n v="9.375E-2"/>
    <n v="-9.3750000000000111E-2"/>
    <n v="9.3749999999999944E-2"/>
    <n v="-9.3750000000000083E-2"/>
    <x v="0"/>
  </r>
  <r>
    <x v="4"/>
    <s v="män"/>
    <x v="4"/>
    <n v="4"/>
    <x v="4"/>
    <n v="-4"/>
    <s v="2016M05_män_MP"/>
    <n v="4"/>
    <n v="5.7"/>
    <n v="4.8"/>
    <n v="0.90000000000000036"/>
    <n v="-0.79999999999999982"/>
    <n v="0.1875"/>
    <n v="-0.16666666666666663"/>
    <n v="0.18750000000000008"/>
    <n v="-0.16666666666666663"/>
    <x v="1"/>
  </r>
  <r>
    <x v="4"/>
    <s v="män"/>
    <x v="5"/>
    <n v="26"/>
    <x v="4"/>
    <n v="-26"/>
    <s v="2016M05_män_S"/>
    <n v="26"/>
    <n v="30.1"/>
    <n v="28.1"/>
    <n v="2"/>
    <n v="-2.1000000000000014"/>
    <n v="7.1174377224199281E-2"/>
    <n v="-7.4733096085409345E-2"/>
    <n v="7.1174377224199281E-2"/>
    <n v="-7.4733096085409303E-2"/>
    <x v="1"/>
  </r>
  <r>
    <x v="4"/>
    <s v="män"/>
    <x v="6"/>
    <n v="6.2"/>
    <x v="4"/>
    <n v="-6.2"/>
    <s v="2016M05_män_V"/>
    <n v="6.2"/>
    <n v="7"/>
    <n v="6.6"/>
    <n v="0.40000000000000036"/>
    <n v="-0.39999999999999947"/>
    <n v="6.0606060606060552E-2"/>
    <n v="-6.0606060606060552E-2"/>
    <n v="6.0606060606060663E-2"/>
    <n v="-6.0606060606060531E-2"/>
    <x v="1"/>
  </r>
  <r>
    <x v="4"/>
    <s v="män"/>
    <x v="7"/>
    <n v="23"/>
    <x v="4"/>
    <n v="-23"/>
    <s v="2016M05_män_SD"/>
    <n v="23"/>
    <n v="12.1"/>
    <n v="17.5"/>
    <n v="-5.4"/>
    <n v="5.5"/>
    <n v="-0.30857142857142861"/>
    <n v="0.31428571428571428"/>
    <n v="-0.30857142857142861"/>
    <n v="0.31428571428571428"/>
    <x v="0"/>
  </r>
  <r>
    <x v="4"/>
    <s v="män"/>
    <x v="8"/>
    <n v="1.7"/>
    <x v="4"/>
    <n v="-1.7"/>
    <s v="2016M05_män_övriga"/>
    <n v="1.7"/>
    <n v="2.7"/>
    <n v="2.2000000000000002"/>
    <n v="0.5"/>
    <n v="-0.50000000000000022"/>
    <n v="0.22727272727272729"/>
    <n v="-0.2272727272727274"/>
    <n v="0.22727272727272727"/>
    <n v="-0.22727272727272735"/>
    <x v="2"/>
  </r>
  <r>
    <x v="5"/>
    <s v="män"/>
    <x v="0"/>
    <n v="22.9"/>
    <x v="5"/>
    <n v="-22.9"/>
    <s v="2016M11_män_M"/>
    <n v="22.9"/>
    <n v="24.3"/>
    <n v="23.6"/>
    <n v="0.69999999999999929"/>
    <n v="-0.70000000000000284"/>
    <n v="2.9661016949152463E-2"/>
    <n v="-2.9661016949152685E-2"/>
    <n v="2.9661016949152512E-2"/>
    <n v="-2.9661016949152661E-2"/>
    <x v="0"/>
  </r>
  <r>
    <x v="5"/>
    <s v="män"/>
    <x v="1"/>
    <n v="6.2"/>
    <x v="5"/>
    <n v="-6.2"/>
    <s v="2016M11_män_C"/>
    <n v="6.2"/>
    <n v="8.4"/>
    <n v="7.3"/>
    <n v="1.1000000000000005"/>
    <n v="-1.0999999999999996"/>
    <n v="0.15068493150684947"/>
    <n v="-0.15068493150684925"/>
    <n v="0.15068493150684939"/>
    <n v="-0.15068493150684928"/>
    <x v="1"/>
  </r>
  <r>
    <x v="5"/>
    <s v="män"/>
    <x v="2"/>
    <n v="4.7"/>
    <x v="5"/>
    <n v="-4.7"/>
    <s v="2016M11_män_L"/>
    <n v="4.7"/>
    <n v="5.0999999999999996"/>
    <n v="4.9000000000000004"/>
    <n v="0.19999999999999929"/>
    <n v="-0.20000000000000018"/>
    <n v="4.0816326530612068E-2"/>
    <n v="-4.081632653061229E-2"/>
    <n v="4.0816326530612096E-2"/>
    <n v="-4.0816326530612276E-2"/>
    <x v="0"/>
  </r>
  <r>
    <x v="5"/>
    <s v="män"/>
    <x v="3"/>
    <n v="2.9"/>
    <x v="5"/>
    <n v="-2.9"/>
    <s v="2016M11_män_KD"/>
    <n v="2.9"/>
    <n v="3.4"/>
    <n v="3.2"/>
    <n v="0.19999999999999973"/>
    <n v="-0.30000000000000027"/>
    <n v="6.25E-2"/>
    <n v="-9.3750000000000111E-2"/>
    <n v="6.2499999999999917E-2"/>
    <n v="-9.3750000000000083E-2"/>
    <x v="0"/>
  </r>
  <r>
    <x v="5"/>
    <s v="män"/>
    <x v="4"/>
    <n v="3.3"/>
    <x v="5"/>
    <n v="-3.3"/>
    <s v="2016M11_män_MP"/>
    <n v="3.3"/>
    <n v="6.7"/>
    <n v="5"/>
    <n v="1.7000000000000002"/>
    <n v="-1.7000000000000002"/>
    <n v="0.34000000000000008"/>
    <n v="-0.34000000000000008"/>
    <n v="0.34"/>
    <n v="-0.34"/>
    <x v="1"/>
  </r>
  <r>
    <x v="5"/>
    <s v="män"/>
    <x v="5"/>
    <n v="27.2"/>
    <x v="5"/>
    <n v="-27.2"/>
    <s v="2016M11_män_S"/>
    <n v="27.2"/>
    <n v="29.6"/>
    <n v="28.4"/>
    <n v="1.2000000000000028"/>
    <n v="-1.1999999999999993"/>
    <n v="4.2253521126760729E-2"/>
    <n v="-4.2253521126760507E-2"/>
    <n v="4.2253521126760667E-2"/>
    <n v="-4.2253521126760542E-2"/>
    <x v="1"/>
  </r>
  <r>
    <x v="5"/>
    <s v="män"/>
    <x v="6"/>
    <n v="6.9"/>
    <x v="5"/>
    <n v="-6.9"/>
    <s v="2016M11_män_V"/>
    <n v="6.9"/>
    <n v="7"/>
    <n v="7"/>
    <n v="0"/>
    <n v="-9.9999999999999645E-2"/>
    <n v="0"/>
    <n v="-1.4285714285714235E-2"/>
    <n v="0"/>
    <n v="-1.4285714285714235E-2"/>
    <x v="1"/>
  </r>
  <r>
    <x v="5"/>
    <s v="män"/>
    <x v="7"/>
    <n v="23"/>
    <x v="5"/>
    <n v="-23"/>
    <s v="2016M11_män_SD"/>
    <n v="23"/>
    <n v="12.2"/>
    <n v="17.600000000000001"/>
    <n v="-5.4000000000000021"/>
    <n v="5.3999999999999986"/>
    <n v="-0.30681818181818188"/>
    <n v="0.30681818181818166"/>
    <n v="-0.30681818181818193"/>
    <n v="0.30681818181818171"/>
    <x v="0"/>
  </r>
  <r>
    <x v="5"/>
    <s v="män"/>
    <x v="8"/>
    <n v="2.8"/>
    <x v="5"/>
    <n v="-2.8"/>
    <s v="2016M11_män_övriga"/>
    <n v="2.8"/>
    <n v="3.3"/>
    <n v="3.1"/>
    <n v="0.19999999999999973"/>
    <n v="-0.30000000000000027"/>
    <n v="6.4516129032258007E-2"/>
    <n v="-9.6774193548387233E-2"/>
    <n v="6.4516129032257979E-2"/>
    <n v="-9.6774193548387177E-2"/>
    <x v="2"/>
  </r>
  <r>
    <x v="6"/>
    <s v="män"/>
    <x v="0"/>
    <n v="18.8"/>
    <x v="6"/>
    <n v="-18.8"/>
    <s v="2017M05_män_M"/>
    <n v="18.8"/>
    <n v="18.2"/>
    <n v="18.5"/>
    <n v="-0.30000000000000071"/>
    <n v="0.30000000000000071"/>
    <n v="-1.6216216216216273E-2"/>
    <n v="1.6216216216216273E-2"/>
    <n v="-1.6216216216216255E-2"/>
    <n v="1.6216216216216255E-2"/>
    <x v="0"/>
  </r>
  <r>
    <x v="6"/>
    <s v="män"/>
    <x v="1"/>
    <n v="10.1"/>
    <x v="6"/>
    <n v="-10.1"/>
    <s v="2017M05_män_C"/>
    <n v="10.1"/>
    <n v="13.4"/>
    <n v="11.7"/>
    <n v="1.7000000000000011"/>
    <n v="-1.5999999999999996"/>
    <n v="0.14529914529914545"/>
    <n v="-0.13675213675213671"/>
    <n v="0.14529914529914539"/>
    <n v="-0.13675213675213674"/>
    <x v="1"/>
  </r>
  <r>
    <x v="6"/>
    <s v="män"/>
    <x v="2"/>
    <n v="4.3"/>
    <x v="6"/>
    <n v="-4.3"/>
    <s v="2017M05_män_L"/>
    <n v="4.3"/>
    <n v="5.7"/>
    <n v="5"/>
    <n v="0.70000000000000018"/>
    <n v="-0.70000000000000018"/>
    <n v="0.14000000000000012"/>
    <n v="-0.14000000000000001"/>
    <n v="0.14000000000000004"/>
    <n v="-0.14000000000000004"/>
    <x v="0"/>
  </r>
  <r>
    <x v="6"/>
    <s v="män"/>
    <x v="3"/>
    <n v="2.8"/>
    <x v="6"/>
    <n v="-2.8"/>
    <s v="2017M05_män_KD"/>
    <n v="2.8"/>
    <n v="3.8"/>
    <n v="3.3"/>
    <n v="0.5"/>
    <n v="-0.5"/>
    <n v="0.1515151515151516"/>
    <n v="-0.15151515151515149"/>
    <n v="0.15151515151515152"/>
    <n v="-0.15151515151515152"/>
    <x v="0"/>
  </r>
  <r>
    <x v="6"/>
    <s v="män"/>
    <x v="4"/>
    <n v="2.8"/>
    <x v="6"/>
    <n v="-2.8"/>
    <s v="2017M05_män_MP"/>
    <n v="2.8"/>
    <n v="6.2"/>
    <n v="4.5"/>
    <n v="1.7000000000000002"/>
    <n v="-1.7000000000000002"/>
    <n v="0.37777777777777777"/>
    <n v="-0.37777777777777777"/>
    <n v="0.37777777777777782"/>
    <n v="-0.37777777777777782"/>
    <x v="1"/>
  </r>
  <r>
    <x v="6"/>
    <s v="män"/>
    <x v="5"/>
    <n v="29.1"/>
    <x v="6"/>
    <n v="-29.1"/>
    <s v="2017M05_män_S"/>
    <n v="29.1"/>
    <n v="31.4"/>
    <n v="30.2"/>
    <n v="1.1999999999999993"/>
    <n v="-1.0999999999999979"/>
    <n v="3.9735099337748325E-2"/>
    <n v="-3.6423841059602613E-2"/>
    <n v="3.9735099337748318E-2"/>
    <n v="-3.6423841059602578E-2"/>
    <x v="1"/>
  </r>
  <r>
    <x v="6"/>
    <s v="män"/>
    <x v="6"/>
    <n v="6"/>
    <x v="6"/>
    <n v="-6"/>
    <s v="2017M05_män_V"/>
    <n v="6"/>
    <n v="6.8"/>
    <n v="6.4"/>
    <n v="0.39999999999999947"/>
    <n v="-0.40000000000000036"/>
    <n v="6.25E-2"/>
    <n v="-6.25E-2"/>
    <n v="6.2499999999999917E-2"/>
    <n v="-6.2500000000000056E-2"/>
    <x v="1"/>
  </r>
  <r>
    <x v="6"/>
    <s v="män"/>
    <x v="7"/>
    <n v="24"/>
    <x v="6"/>
    <n v="-24"/>
    <s v="2017M05_män_SD"/>
    <n v="24"/>
    <n v="11.8"/>
    <n v="17.899999999999999"/>
    <n v="-6.0999999999999979"/>
    <n v="6.1000000000000014"/>
    <n v="-0.34078212290502785"/>
    <n v="0.34078212290502807"/>
    <n v="-0.34078212290502785"/>
    <n v="0.34078212290502802"/>
    <x v="0"/>
  </r>
  <r>
    <x v="6"/>
    <s v="män"/>
    <x v="8"/>
    <n v="2"/>
    <x v="6"/>
    <n v="-2"/>
    <s v="2017M05_män_övriga"/>
    <n v="2"/>
    <n v="2.8"/>
    <n v="2.4"/>
    <n v="0.39999999999999991"/>
    <n v="-0.39999999999999991"/>
    <n v="0.16666666666666674"/>
    <n v="-0.16666666666666663"/>
    <n v="0.16666666666666663"/>
    <n v="-0.16666666666666663"/>
    <x v="2"/>
  </r>
  <r>
    <x v="7"/>
    <s v="män"/>
    <x v="0"/>
    <n v="23.3"/>
    <x v="7"/>
    <n v="-23.3"/>
    <s v="2017M11_män_M"/>
    <n v="23.3"/>
    <n v="20.8"/>
    <n v="22"/>
    <n v="-1.1999999999999993"/>
    <n v="1.3000000000000007"/>
    <n v="-5.4545454545454564E-2"/>
    <n v="5.9090909090909083E-2"/>
    <n v="-5.4545454545454515E-2"/>
    <n v="5.9090909090909124E-2"/>
    <x v="0"/>
  </r>
  <r>
    <x v="7"/>
    <s v="män"/>
    <x v="1"/>
    <n v="8.1999999999999993"/>
    <x v="7"/>
    <n v="-8.1999999999999993"/>
    <s v="2017M11_män_C"/>
    <n v="8.1999999999999993"/>
    <n v="10.8"/>
    <n v="9.5"/>
    <n v="1.3000000000000007"/>
    <n v="-1.3000000000000007"/>
    <n v="0.13684210526315788"/>
    <n v="-0.13684210526315799"/>
    <n v="0.13684210526315796"/>
    <n v="-0.13684210526315796"/>
    <x v="1"/>
  </r>
  <r>
    <x v="7"/>
    <s v="män"/>
    <x v="2"/>
    <n v="3.7"/>
    <x v="7"/>
    <n v="-3.7"/>
    <s v="2017M11_män_L"/>
    <n v="3.7"/>
    <n v="5.2"/>
    <n v="4.5"/>
    <n v="0.70000000000000018"/>
    <n v="-0.79999999999999982"/>
    <n v="0.15555555555555567"/>
    <n v="-0.1777777777777777"/>
    <n v="0.15555555555555559"/>
    <n v="-0.17777777777777773"/>
    <x v="0"/>
  </r>
  <r>
    <x v="7"/>
    <s v="män"/>
    <x v="3"/>
    <n v="3.2"/>
    <x v="7"/>
    <n v="-3.2"/>
    <s v="2017M11_män_KD"/>
    <n v="3.2"/>
    <n v="3.5"/>
    <n v="3.3"/>
    <n v="0.20000000000000018"/>
    <n v="-9.9999999999999645E-2"/>
    <n v="6.0606060606060552E-2"/>
    <n v="-3.0303030303030165E-2"/>
    <n v="6.0606060606060663E-2"/>
    <n v="-3.0303030303030196E-2"/>
    <x v="0"/>
  </r>
  <r>
    <x v="7"/>
    <s v="män"/>
    <x v="4"/>
    <n v="3.3"/>
    <x v="7"/>
    <n v="-3.3"/>
    <s v="2017M11_män_MP"/>
    <n v="3.3"/>
    <n v="4.9000000000000004"/>
    <n v="4.0999999999999996"/>
    <n v="0.80000000000000071"/>
    <n v="-0.79999999999999982"/>
    <n v="0.19512195121951237"/>
    <n v="-0.19512195121951215"/>
    <n v="0.1951219512195124"/>
    <n v="-0.19512195121951217"/>
    <x v="1"/>
  </r>
  <r>
    <x v="7"/>
    <s v="män"/>
    <x v="5"/>
    <n v="29.5"/>
    <x v="7"/>
    <n v="-29.5"/>
    <s v="2017M11_män_S"/>
    <n v="29.5"/>
    <n v="34"/>
    <n v="31.8"/>
    <n v="2.1999999999999993"/>
    <n v="-2.3000000000000007"/>
    <n v="6.9182389937106903E-2"/>
    <n v="-7.2327044025157217E-2"/>
    <n v="6.9182389937106889E-2"/>
    <n v="-7.2327044025157258E-2"/>
    <x v="1"/>
  </r>
  <r>
    <x v="7"/>
    <s v="män"/>
    <x v="6"/>
    <n v="5.7"/>
    <x v="7"/>
    <n v="-5.7"/>
    <s v="2017M11_män_V"/>
    <n v="5.7"/>
    <n v="7.9"/>
    <n v="6.8"/>
    <n v="1.1000000000000005"/>
    <n v="-1.0999999999999996"/>
    <n v="0.16176470588235303"/>
    <n v="-0.16176470588235292"/>
    <n v="0.16176470588235303"/>
    <n v="-0.16176470588235289"/>
    <x v="1"/>
  </r>
  <r>
    <x v="7"/>
    <s v="män"/>
    <x v="7"/>
    <n v="20.8"/>
    <x v="7"/>
    <n v="-20.8"/>
    <s v="2017M11_män_SD"/>
    <n v="20.8"/>
    <n v="9.8000000000000007"/>
    <n v="15.2"/>
    <n v="-5.3999999999999986"/>
    <n v="5.6000000000000014"/>
    <n v="-0.35526315789473673"/>
    <n v="0.36842105263157898"/>
    <n v="-0.35526315789473678"/>
    <n v="0.36842105263157904"/>
    <x v="0"/>
  </r>
  <r>
    <x v="7"/>
    <s v="män"/>
    <x v="8"/>
    <n v="2.4"/>
    <x v="7"/>
    <n v="-2.4"/>
    <s v="2017M11_män_övriga"/>
    <n v="2.4"/>
    <n v="3"/>
    <n v="2.7"/>
    <n v="0.29999999999999982"/>
    <n v="-0.30000000000000027"/>
    <n v="0.11111111111111094"/>
    <n v="-0.11111111111111116"/>
    <n v="0.11111111111111104"/>
    <n v="-0.1111111111111112"/>
    <x v="2"/>
  </r>
  <r>
    <x v="8"/>
    <s v="män"/>
    <x v="0"/>
    <n v="24.6"/>
    <x v="8"/>
    <n v="-24.6"/>
    <s v="2018M05_män_M"/>
    <n v="24.6"/>
    <n v="19.8"/>
    <n v="22.2"/>
    <n v="-2.3999999999999986"/>
    <n v="2.4000000000000021"/>
    <n v="-0.108108108108108"/>
    <n v="0.10810810810810811"/>
    <n v="-0.10810810810810804"/>
    <n v="0.10810810810810821"/>
    <x v="0"/>
  </r>
  <r>
    <x v="8"/>
    <s v="män"/>
    <x v="1"/>
    <n v="7"/>
    <x v="8"/>
    <n v="-7"/>
    <s v="2018M05_män_C"/>
    <n v="7"/>
    <n v="10.6"/>
    <n v="8.8000000000000007"/>
    <n v="1.7999999999999989"/>
    <n v="-1.8000000000000007"/>
    <n v="0.20454545454545436"/>
    <n v="-0.20454545454545459"/>
    <n v="0.20454545454545442"/>
    <n v="-0.20454545454545461"/>
    <x v="1"/>
  </r>
  <r>
    <x v="8"/>
    <s v="män"/>
    <x v="2"/>
    <n v="4.4000000000000004"/>
    <x v="8"/>
    <n v="-4.4000000000000004"/>
    <s v="2018M05_män_L"/>
    <n v="4.4000000000000004"/>
    <n v="5.3"/>
    <n v="4.9000000000000004"/>
    <n v="0.39999999999999947"/>
    <n v="-0.5"/>
    <n v="8.1632653061224358E-2"/>
    <n v="-0.10204081632653061"/>
    <n v="8.1632653061224372E-2"/>
    <n v="-0.1020408163265306"/>
    <x v="0"/>
  </r>
  <r>
    <x v="8"/>
    <s v="män"/>
    <x v="3"/>
    <n v="2.8"/>
    <x v="8"/>
    <n v="-2.8"/>
    <s v="2018M05_män_KD"/>
    <n v="2.8"/>
    <n v="3.2"/>
    <n v="3"/>
    <n v="0.20000000000000018"/>
    <n v="-0.20000000000000018"/>
    <n v="6.6666666666666652E-2"/>
    <n v="-6.6666666666666763E-2"/>
    <n v="6.6666666666666721E-2"/>
    <n v="-6.6666666666666721E-2"/>
    <x v="0"/>
  </r>
  <r>
    <x v="8"/>
    <s v="män"/>
    <x v="4"/>
    <n v="2.6"/>
    <x v="8"/>
    <n v="-2.6"/>
    <s v="2018M05_män_MP"/>
    <n v="2.6"/>
    <n v="5.7"/>
    <n v="4.2"/>
    <n v="1.5"/>
    <n v="-1.6"/>
    <n v="0.35714285714285721"/>
    <n v="-0.38095238095238093"/>
    <n v="0.35714285714285715"/>
    <n v="-0.38095238095238093"/>
    <x v="1"/>
  </r>
  <r>
    <x v="8"/>
    <s v="män"/>
    <x v="5"/>
    <n v="24.5"/>
    <x v="8"/>
    <n v="-24.5"/>
    <s v="2018M05_män_S"/>
    <n v="24.5"/>
    <n v="31.1"/>
    <n v="27.9"/>
    <n v="3.2000000000000028"/>
    <n v="-3.3999999999999986"/>
    <n v="0.11469534050179231"/>
    <n v="-0.12186379928315405"/>
    <n v="0.11469534050179223"/>
    <n v="-0.12186379928315408"/>
    <x v="1"/>
  </r>
  <r>
    <x v="8"/>
    <s v="män"/>
    <x v="6"/>
    <n v="6.4"/>
    <x v="8"/>
    <n v="-6.4"/>
    <s v="2018M05_män_V"/>
    <n v="6.4"/>
    <n v="8.4"/>
    <n v="7.4"/>
    <n v="1"/>
    <n v="-1"/>
    <n v="0.13513513513513509"/>
    <n v="-0.13513513513513509"/>
    <n v="0.13513513513513511"/>
    <n v="-0.13513513513513511"/>
    <x v="1"/>
  </r>
  <r>
    <x v="8"/>
    <s v="män"/>
    <x v="7"/>
    <n v="25.1"/>
    <x v="8"/>
    <n v="-25.1"/>
    <s v="2018M05_män_SD"/>
    <n v="25.1"/>
    <n v="12.7"/>
    <n v="18.8"/>
    <n v="-6.1000000000000014"/>
    <n v="6.3000000000000007"/>
    <n v="-0.32446808510638303"/>
    <n v="0.33510638297872353"/>
    <n v="-0.32446808510638303"/>
    <n v="0.33510638297872342"/>
    <x v="0"/>
  </r>
  <r>
    <x v="8"/>
    <s v="män"/>
    <x v="8"/>
    <n v="2.7"/>
    <x v="8"/>
    <n v="-2.7"/>
    <s v="2018M05_män_övriga"/>
    <n v="2.7"/>
    <n v="3.1"/>
    <n v="2.9"/>
    <n v="0.20000000000000018"/>
    <n v="-0.19999999999999973"/>
    <n v="6.8965517241379448E-2"/>
    <n v="-6.8965517241379226E-2"/>
    <n v="6.8965517241379379E-2"/>
    <n v="-6.8965517241379226E-2"/>
    <x v="2"/>
  </r>
  <r>
    <x v="9"/>
    <s v="män"/>
    <x v="0"/>
    <n v="21.2"/>
    <x v="9"/>
    <n v="-21.2"/>
    <s v="2018M11_män_M"/>
    <n v="21.2"/>
    <n v="18"/>
    <n v="19.600000000000001"/>
    <n v="-1.6000000000000014"/>
    <n v="1.5999999999999979"/>
    <n v="-8.163265306122458E-2"/>
    <n v="8.1632653061224358E-2"/>
    <n v="-8.1632653061224553E-2"/>
    <n v="8.1632653061224372E-2"/>
    <x v="0"/>
  </r>
  <r>
    <x v="9"/>
    <s v="män"/>
    <x v="1"/>
    <n v="6.7"/>
    <x v="9"/>
    <n v="-6.7"/>
    <s v="2018M11_män_C"/>
    <n v="6.7"/>
    <n v="10.4"/>
    <n v="8.6"/>
    <n v="1.8000000000000007"/>
    <n v="-1.8999999999999995"/>
    <n v="0.2093023255813955"/>
    <n v="-0.22093023255813948"/>
    <n v="0.20930232558139544"/>
    <n v="-0.22093023255813948"/>
    <x v="1"/>
  </r>
  <r>
    <x v="9"/>
    <s v="män"/>
    <x v="2"/>
    <n v="3.6"/>
    <x v="9"/>
    <n v="-3.6"/>
    <s v="2018M11_män_L"/>
    <n v="3.6"/>
    <n v="5"/>
    <n v="4.3"/>
    <n v="0.70000000000000018"/>
    <n v="-0.69999999999999973"/>
    <n v="0.16279069767441867"/>
    <n v="-0.16279069767441856"/>
    <n v="0.16279069767441864"/>
    <n v="-0.16279069767441856"/>
    <x v="0"/>
  </r>
  <r>
    <x v="9"/>
    <s v="män"/>
    <x v="3"/>
    <n v="5.3"/>
    <x v="9"/>
    <n v="-5.3"/>
    <s v="2018M11_män_KD"/>
    <n v="5.3"/>
    <n v="5.5"/>
    <n v="5.4"/>
    <n v="9.9999999999999645E-2"/>
    <n v="-0.10000000000000053"/>
    <n v="1.8518518518518379E-2"/>
    <n v="-1.8518518518518601E-2"/>
    <n v="1.8518518518518452E-2"/>
    <n v="-1.8518518518518615E-2"/>
    <x v="0"/>
  </r>
  <r>
    <x v="9"/>
    <s v="män"/>
    <x v="4"/>
    <n v="2.9"/>
    <x v="9"/>
    <n v="-2.9"/>
    <s v="2018M11_män_MP"/>
    <n v="2.9"/>
    <n v="5.0999999999999996"/>
    <n v="4"/>
    <n v="1.0999999999999996"/>
    <n v="-1.1000000000000001"/>
    <n v="0.27499999999999991"/>
    <n v="-0.27500000000000002"/>
    <n v="0.27499999999999991"/>
    <n v="-0.27500000000000002"/>
    <x v="1"/>
  </r>
  <r>
    <x v="9"/>
    <s v="män"/>
    <x v="5"/>
    <n v="26.4"/>
    <x v="9"/>
    <n v="-26.4"/>
    <s v="2018M11_män_S"/>
    <n v="26.4"/>
    <n v="34.200000000000003"/>
    <n v="30.3"/>
    <n v="3.9000000000000021"/>
    <n v="-3.9000000000000021"/>
    <n v="0.12871287128712883"/>
    <n v="-0.12871287128712883"/>
    <n v="0.12871287128712877"/>
    <n v="-0.12871287128712877"/>
    <x v="1"/>
  </r>
  <r>
    <x v="9"/>
    <s v="män"/>
    <x v="6"/>
    <n v="6.9"/>
    <x v="9"/>
    <n v="-6.9"/>
    <s v="2018M11_män_V"/>
    <n v="6.9"/>
    <n v="8.6999999999999993"/>
    <n v="7.8"/>
    <n v="0.89999999999999947"/>
    <n v="-0.89999999999999947"/>
    <n v="0.11538461538461542"/>
    <n v="-0.11538461538461531"/>
    <n v="0.11538461538461532"/>
    <n v="-0.11538461538461532"/>
    <x v="1"/>
  </r>
  <r>
    <x v="9"/>
    <s v="män"/>
    <x v="7"/>
    <n v="25.5"/>
    <x v="9"/>
    <n v="-25.5"/>
    <s v="2018M11_män_SD"/>
    <n v="25.5"/>
    <n v="11.7"/>
    <n v="18.600000000000001"/>
    <n v="-6.9000000000000021"/>
    <n v="6.8999999999999986"/>
    <n v="-0.37096774193548399"/>
    <n v="0.37096774193548376"/>
    <n v="-0.37096774193548393"/>
    <n v="0.37096774193548376"/>
    <x v="0"/>
  </r>
  <r>
    <x v="9"/>
    <s v="män"/>
    <x v="8"/>
    <n v="1.4"/>
    <x v="9"/>
    <n v="-1.4"/>
    <s v="2018M11_män_övriga"/>
    <n v="1.4"/>
    <n v="1.3"/>
    <n v="1.4"/>
    <n v="-9.9999999999999867E-2"/>
    <n v="0"/>
    <n v="-7.1428571428571286E-2"/>
    <n v="0"/>
    <n v="-7.1428571428571341E-2"/>
    <n v="0"/>
    <x v="2"/>
  </r>
  <r>
    <x v="10"/>
    <s v="män"/>
    <x v="0"/>
    <n v="19.399999999999999"/>
    <x v="10"/>
    <n v="-19.399999999999999"/>
    <s v="2019M05_män_M"/>
    <n v="19.399999999999999"/>
    <n v="14.3"/>
    <n v="16.899999999999999"/>
    <n v="-2.5999999999999979"/>
    <n v="2.5"/>
    <n v="-0.15384615384615374"/>
    <n v="0.14792899408284033"/>
    <n v="-0.15384615384615374"/>
    <n v="0.14792899408284024"/>
    <x v="0"/>
  </r>
  <r>
    <x v="10"/>
    <s v="män"/>
    <x v="1"/>
    <n v="5.8"/>
    <x v="10"/>
    <n v="-5.8"/>
    <s v="2019M05_män_C"/>
    <n v="5.8"/>
    <n v="8.9"/>
    <n v="7.3"/>
    <n v="1.6000000000000005"/>
    <n v="-1.5"/>
    <n v="0.21917808219178081"/>
    <n v="-0.20547945205479456"/>
    <n v="0.21917808219178089"/>
    <n v="-0.20547945205479454"/>
    <x v="1"/>
  </r>
  <r>
    <x v="10"/>
    <s v="män"/>
    <x v="2"/>
    <n v="2.9"/>
    <x v="10"/>
    <n v="-2.9"/>
    <s v="2019M05_män_L"/>
    <n v="2.9"/>
    <n v="3.6"/>
    <n v="3.2"/>
    <n v="0.39999999999999991"/>
    <n v="-0.30000000000000027"/>
    <n v="0.125"/>
    <n v="-9.3750000000000111E-2"/>
    <n v="0.12499999999999997"/>
    <n v="-9.3750000000000083E-2"/>
    <x v="0"/>
  </r>
  <r>
    <x v="10"/>
    <s v="män"/>
    <x v="3"/>
    <n v="12.8"/>
    <x v="10"/>
    <n v="-12.8"/>
    <s v="2019M05_män_KD"/>
    <n v="12.8"/>
    <n v="12.4"/>
    <n v="12.6"/>
    <n v="-0.19999999999999929"/>
    <n v="0.20000000000000107"/>
    <n v="-1.5873015873015817E-2"/>
    <n v="1.5873015873016039E-2"/>
    <n v="-1.5873015873015817E-2"/>
    <n v="1.5873015873015959E-2"/>
    <x v="0"/>
  </r>
  <r>
    <x v="10"/>
    <s v="män"/>
    <x v="4"/>
    <n v="4.5999999999999996"/>
    <x v="10"/>
    <n v="-4.5999999999999996"/>
    <s v="2019M05_män_MP"/>
    <n v="4.5999999999999996"/>
    <n v="6.9"/>
    <n v="5.7"/>
    <n v="1.2000000000000002"/>
    <n v="-1.1000000000000005"/>
    <n v="0.21052631578947367"/>
    <n v="-0.19298245614035092"/>
    <n v="0.2105263157894737"/>
    <n v="-0.19298245614035098"/>
    <x v="1"/>
  </r>
  <r>
    <x v="10"/>
    <s v="män"/>
    <x v="5"/>
    <n v="22.8"/>
    <x v="10"/>
    <n v="-22.8"/>
    <s v="2019M05_män_S"/>
    <n v="22.8"/>
    <n v="31.6"/>
    <n v="27.2"/>
    <n v="4.4000000000000021"/>
    <n v="-4.3999999999999986"/>
    <n v="0.16176470588235303"/>
    <n v="-0.16176470588235292"/>
    <n v="0.16176470588235303"/>
    <n v="-0.16176470588235289"/>
    <x v="1"/>
  </r>
  <r>
    <x v="10"/>
    <s v="män"/>
    <x v="6"/>
    <n v="6.8"/>
    <x v="10"/>
    <n v="-6.8"/>
    <s v="2019M05_män_V"/>
    <n v="6.8"/>
    <n v="9.6"/>
    <n v="8.1999999999999993"/>
    <n v="1.4000000000000004"/>
    <n v="-1.3999999999999995"/>
    <n v="0.17073170731707332"/>
    <n v="-0.1707317073170731"/>
    <n v="0.17073170731707324"/>
    <n v="-0.17073170731707313"/>
    <x v="1"/>
  </r>
  <r>
    <x v="10"/>
    <s v="män"/>
    <x v="7"/>
    <n v="23.2"/>
    <x v="10"/>
    <n v="-23.2"/>
    <s v="2019M05_män_SD"/>
    <n v="23.2"/>
    <n v="11.7"/>
    <n v="17.399999999999999"/>
    <n v="-5.6999999999999993"/>
    <n v="5.8000000000000007"/>
    <n v="-0.32758620689655171"/>
    <n v="0.33333333333333348"/>
    <n v="-0.32758620689655171"/>
    <n v="0.33333333333333343"/>
    <x v="0"/>
  </r>
  <r>
    <x v="10"/>
    <s v="män"/>
    <x v="8"/>
    <n v="1.8"/>
    <x v="10"/>
    <n v="-1.8"/>
    <s v="2019M05_män_övriga"/>
    <n v="1.8"/>
    <n v="1"/>
    <n v="1.4"/>
    <n v="-0.39999999999999991"/>
    <n v="0.40000000000000013"/>
    <n v="-0.2857142857142857"/>
    <n v="0.28571428571428581"/>
    <n v="-0.28571428571428564"/>
    <n v="0.28571428571428581"/>
    <x v="2"/>
  </r>
  <r>
    <x v="11"/>
    <s v="män"/>
    <x v="0"/>
    <n v="20.5"/>
    <x v="11"/>
    <n v="-20.5"/>
    <s v="2019M11_män_M"/>
    <n v="20.5"/>
    <n v="16.3"/>
    <n v="18.399999999999999"/>
    <n v="-2.0999999999999979"/>
    <n v="2.1000000000000014"/>
    <n v="-0.11413043478260854"/>
    <n v="0.11413043478260887"/>
    <n v="-0.11413043478260859"/>
    <n v="0.11413043478260879"/>
    <x v="0"/>
  </r>
  <r>
    <x v="11"/>
    <s v="män"/>
    <x v="1"/>
    <n v="5.6"/>
    <x v="11"/>
    <n v="-5.6"/>
    <s v="2019M11_män_C"/>
    <n v="5.6"/>
    <n v="9.1"/>
    <n v="7.4"/>
    <n v="1.6999999999999993"/>
    <n v="-1.8000000000000007"/>
    <n v="0.2297297297297296"/>
    <n v="-0.24324324324324331"/>
    <n v="0.22972972972972963"/>
    <n v="-0.24324324324324334"/>
    <x v="1"/>
  </r>
  <r>
    <x v="11"/>
    <s v="män"/>
    <x v="2"/>
    <n v="3.4"/>
    <x v="11"/>
    <n v="-3.4"/>
    <s v="2019M11_män_L"/>
    <n v="3.4"/>
    <n v="4.2"/>
    <n v="3.8"/>
    <n v="0.40000000000000036"/>
    <n v="-0.39999999999999991"/>
    <n v="0.10526315789473695"/>
    <n v="-0.10526315789473684"/>
    <n v="0.10526315789473695"/>
    <n v="-0.10526315789473682"/>
    <x v="0"/>
  </r>
  <r>
    <x v="11"/>
    <s v="män"/>
    <x v="3"/>
    <n v="6.6"/>
    <x v="11"/>
    <n v="-6.6"/>
    <s v="2019M11_män_KD"/>
    <n v="6.6"/>
    <n v="7.1"/>
    <n v="6.8"/>
    <n v="0.29999999999999982"/>
    <n v="-0.20000000000000018"/>
    <n v="4.4117647058823595E-2"/>
    <n v="-2.9411764705882359E-2"/>
    <n v="4.4117647058823505E-2"/>
    <n v="-2.941176470588238E-2"/>
    <x v="0"/>
  </r>
  <r>
    <x v="11"/>
    <s v="män"/>
    <x v="4"/>
    <n v="3.9"/>
    <x v="11"/>
    <n v="-3.9"/>
    <s v="2019M11_män_MP"/>
    <n v="3.9"/>
    <n v="6.5"/>
    <n v="5.2"/>
    <n v="1.2999999999999998"/>
    <n v="-1.3000000000000003"/>
    <n v="0.25"/>
    <n v="-0.25"/>
    <n v="0.24999999999999994"/>
    <n v="-0.25000000000000006"/>
    <x v="1"/>
  </r>
  <r>
    <x v="11"/>
    <s v="män"/>
    <x v="5"/>
    <n v="21.8"/>
    <x v="11"/>
    <n v="-21.8"/>
    <s v="2019M11_män_S"/>
    <n v="21.8"/>
    <n v="28.2"/>
    <n v="25"/>
    <n v="3.1999999999999993"/>
    <n v="-3.1999999999999993"/>
    <n v="0.12799999999999989"/>
    <n v="-0.128"/>
    <n v="0.12799999999999997"/>
    <n v="-0.12799999999999997"/>
    <x v="1"/>
  </r>
  <r>
    <x v="11"/>
    <s v="män"/>
    <x v="6"/>
    <n v="6.8"/>
    <x v="11"/>
    <n v="-6.8"/>
    <s v="2019M11_män_V"/>
    <n v="6.8"/>
    <n v="10.3"/>
    <n v="8.6"/>
    <n v="1.7000000000000011"/>
    <n v="-1.7999999999999998"/>
    <n v="0.19767441860465129"/>
    <n v="-0.20930232558139539"/>
    <n v="0.19767441860465129"/>
    <n v="-0.20930232558139533"/>
    <x v="1"/>
  </r>
  <r>
    <x v="11"/>
    <s v="män"/>
    <x v="7"/>
    <n v="29.1"/>
    <x v="11"/>
    <n v="-29.1"/>
    <s v="2019M11_män_SD"/>
    <n v="29.1"/>
    <n v="16.399999999999999"/>
    <n v="22.7"/>
    <n v="-6.3000000000000007"/>
    <n v="6.4000000000000021"/>
    <n v="-0.27753303964757714"/>
    <n v="0.28193832599118962"/>
    <n v="-0.27753303964757714"/>
    <n v="0.28193832599118951"/>
    <x v="0"/>
  </r>
  <r>
    <x v="11"/>
    <s v="män"/>
    <x v="8"/>
    <n v="2.2000000000000002"/>
    <x v="11"/>
    <n v="-2.2000000000000002"/>
    <s v="2019M11_män_övriga"/>
    <n v="2.2000000000000002"/>
    <n v="1.9"/>
    <n v="2"/>
    <n v="-0.10000000000000009"/>
    <n v="0.20000000000000018"/>
    <n v="-5.0000000000000044E-2"/>
    <n v="0.10000000000000009"/>
    <n v="-5.0000000000000044E-2"/>
    <n v="0.10000000000000009"/>
    <x v="2"/>
  </r>
  <r>
    <x v="12"/>
    <s v="män"/>
    <x v="0"/>
    <n v="21.9"/>
    <x v="12"/>
    <n v="-21.9"/>
    <s v="2020M05_män_M"/>
    <n v="21.9"/>
    <n v="18.3"/>
    <n v="20.100000000000001"/>
    <n v="-1.8000000000000007"/>
    <n v="1.7999999999999972"/>
    <n v="-8.9552238805970186E-2"/>
    <n v="8.9552238805969964E-2"/>
    <n v="-8.9552238805970172E-2"/>
    <n v="8.9552238805970005E-2"/>
    <x v="0"/>
  </r>
  <r>
    <x v="12"/>
    <s v="män"/>
    <x v="1"/>
    <n v="5.3"/>
    <x v="12"/>
    <n v="-5.3"/>
    <s v="2020M05_män_C"/>
    <n v="5.3"/>
    <n v="6.7"/>
    <n v="6"/>
    <n v="0.70000000000000018"/>
    <n v="-0.70000000000000018"/>
    <n v="0.1166666666666667"/>
    <n v="-0.1166666666666667"/>
    <n v="0.1166666666666667"/>
    <n v="-0.1166666666666667"/>
    <x v="1"/>
  </r>
  <r>
    <x v="12"/>
    <s v="män"/>
    <x v="2"/>
    <n v="3.3"/>
    <x v="12"/>
    <n v="-3.3"/>
    <s v="2020M05_män_L"/>
    <n v="3.3"/>
    <n v="3.3"/>
    <n v="3.3"/>
    <n v="0"/>
    <n v="0"/>
    <n v="0"/>
    <n v="0"/>
    <n v="0"/>
    <n v="0"/>
    <x v="0"/>
  </r>
  <r>
    <x v="12"/>
    <s v="män"/>
    <x v="3"/>
    <n v="6.6"/>
    <x v="12"/>
    <n v="-6.6"/>
    <s v="2020M05_män_KD"/>
    <n v="6.6"/>
    <n v="6.2"/>
    <n v="6.4"/>
    <n v="-0.20000000000000018"/>
    <n v="0.19999999999999929"/>
    <n v="-3.125E-2"/>
    <n v="3.1249999999999778E-2"/>
    <n v="-3.1250000000000028E-2"/>
    <n v="3.1249999999999889E-2"/>
    <x v="0"/>
  </r>
  <r>
    <x v="12"/>
    <s v="män"/>
    <x v="4"/>
    <n v="2.2999999999999998"/>
    <x v="12"/>
    <n v="-2.2999999999999998"/>
    <s v="2020M05_män_MP"/>
    <n v="2.2999999999999998"/>
    <n v="5.9"/>
    <n v="4.0999999999999996"/>
    <n v="1.8000000000000007"/>
    <n v="-1.7999999999999998"/>
    <n v="0.43902439024390261"/>
    <n v="-0.43902439024390238"/>
    <n v="0.43902439024390266"/>
    <n v="-0.43902439024390244"/>
    <x v="1"/>
  </r>
  <r>
    <x v="12"/>
    <s v="män"/>
    <x v="5"/>
    <n v="28.6"/>
    <x v="12"/>
    <n v="-28.6"/>
    <s v="2020M05_män_S"/>
    <n v="28.6"/>
    <n v="38.799999999999997"/>
    <n v="33.700000000000003"/>
    <n v="5.0999999999999943"/>
    <n v="-5.1000000000000014"/>
    <n v="0.15133531157270008"/>
    <n v="-0.1513353115727003"/>
    <n v="0.15133531157270011"/>
    <n v="-0.15133531157270033"/>
    <x v="1"/>
  </r>
  <r>
    <x v="12"/>
    <s v="män"/>
    <x v="6"/>
    <n v="7.7"/>
    <x v="12"/>
    <n v="-7.7"/>
    <s v="2020M05_män_V"/>
    <n v="7.7"/>
    <n v="8.6"/>
    <n v="8.1999999999999993"/>
    <n v="0.40000000000000036"/>
    <n v="-0.49999999999999911"/>
    <n v="4.8780487804878092E-2"/>
    <n v="-6.0975609756097504E-2"/>
    <n v="4.8780487804878099E-2"/>
    <n v="-6.0975609756097456E-2"/>
    <x v="1"/>
  </r>
  <r>
    <x v="12"/>
    <s v="män"/>
    <x v="7"/>
    <n v="23.1"/>
    <x v="12"/>
    <n v="-23.1"/>
    <s v="2020M05_män_SD"/>
    <n v="23.1"/>
    <n v="11.1"/>
    <n v="17.100000000000001"/>
    <n v="-6.0000000000000018"/>
    <n v="6"/>
    <n v="-0.35087719298245623"/>
    <n v="0.35087719298245612"/>
    <n v="-0.35087719298245623"/>
    <n v="0.35087719298245612"/>
    <x v="0"/>
  </r>
  <r>
    <x v="12"/>
    <s v="män"/>
    <x v="8"/>
    <n v="1.2"/>
    <x v="12"/>
    <n v="-1.2"/>
    <s v="2020M05_män_övriga"/>
    <n v="1.2"/>
    <n v="1"/>
    <n v="1.1000000000000001"/>
    <n v="-0.10000000000000009"/>
    <n v="9.9999999999999867E-2"/>
    <n v="-9.0909090909090939E-2"/>
    <n v="9.0909090909090828E-2"/>
    <n v="-9.0909090909090981E-2"/>
    <n v="9.0909090909090787E-2"/>
    <x v="2"/>
  </r>
  <r>
    <x v="13"/>
    <s v="män"/>
    <x v="0"/>
    <n v="23.2"/>
    <x v="13"/>
    <n v="-23.2"/>
    <s v="2020M11_män_M"/>
    <n v="23.2"/>
    <n v="21"/>
    <n v="22.1"/>
    <n v="-1.1000000000000014"/>
    <n v="1.0999999999999979"/>
    <n v="-4.9773755656108642E-2"/>
    <n v="4.977375565610842E-2"/>
    <n v="-4.9773755656108656E-2"/>
    <n v="4.9773755656108497E-2"/>
    <x v="0"/>
  </r>
  <r>
    <x v="13"/>
    <s v="män"/>
    <x v="1"/>
    <n v="6.6"/>
    <x v="13"/>
    <n v="-6.6"/>
    <s v="2020M11_män_C"/>
    <n v="6.6"/>
    <n v="8.5"/>
    <n v="7.6"/>
    <n v="0.90000000000000036"/>
    <n v="-1"/>
    <n v="0.11842105263157898"/>
    <n v="-0.13157894736842102"/>
    <n v="0.118421052631579"/>
    <n v="-0.13157894736842105"/>
    <x v="1"/>
  </r>
  <r>
    <x v="13"/>
    <s v="män"/>
    <x v="2"/>
    <n v="3.3"/>
    <x v="13"/>
    <n v="-3.3"/>
    <s v="2020M11_män_L"/>
    <n v="3.3"/>
    <n v="2.7"/>
    <n v="3"/>
    <n v="-0.29999999999999982"/>
    <n v="0.29999999999999982"/>
    <n v="-9.9999999999999978E-2"/>
    <n v="9.9999999999999867E-2"/>
    <n v="-9.9999999999999936E-2"/>
    <n v="9.9999999999999936E-2"/>
    <x v="0"/>
  </r>
  <r>
    <x v="13"/>
    <s v="män"/>
    <x v="3"/>
    <n v="5.3"/>
    <x v="13"/>
    <n v="-5.3"/>
    <s v="2020M11_män_KD"/>
    <n v="5.3"/>
    <n v="5.4"/>
    <n v="5.4"/>
    <n v="0"/>
    <n v="-0.10000000000000053"/>
    <n v="0"/>
    <n v="-1.8518518518518601E-2"/>
    <n v="0"/>
    <n v="-1.8518518518518615E-2"/>
    <x v="0"/>
  </r>
  <r>
    <x v="13"/>
    <s v="män"/>
    <x v="4"/>
    <n v="1.8"/>
    <x v="13"/>
    <n v="-1.8"/>
    <s v="2020M11_män_MP"/>
    <n v="1.8"/>
    <n v="6.7"/>
    <n v="4.2"/>
    <n v="2.5"/>
    <n v="-2.4000000000000004"/>
    <n v="0.59523809523809512"/>
    <n v="-0.5714285714285714"/>
    <n v="0.59523809523809523"/>
    <n v="-0.57142857142857151"/>
    <x v="1"/>
  </r>
  <r>
    <x v="13"/>
    <s v="män"/>
    <x v="5"/>
    <n v="25.2"/>
    <x v="13"/>
    <n v="-25.2"/>
    <s v="2020M11_män_S"/>
    <n v="25.2"/>
    <n v="33.5"/>
    <n v="29.4"/>
    <n v="4.1000000000000014"/>
    <n v="-4.1999999999999993"/>
    <n v="0.13945578231292521"/>
    <n v="-0.14285714285714279"/>
    <n v="0.13945578231292521"/>
    <n v="-0.14285714285714285"/>
    <x v="1"/>
  </r>
  <r>
    <x v="13"/>
    <s v="män"/>
    <x v="6"/>
    <n v="8.1999999999999993"/>
    <x v="13"/>
    <n v="-8.1999999999999993"/>
    <s v="2020M11_män_V"/>
    <n v="8.1999999999999993"/>
    <n v="10.4"/>
    <n v="9.3000000000000007"/>
    <n v="1.0999999999999996"/>
    <n v="-1.1000000000000014"/>
    <n v="0.11827956989247301"/>
    <n v="-0.11827956989247324"/>
    <n v="0.11827956989247307"/>
    <n v="-0.11827956989247326"/>
    <x v="1"/>
  </r>
  <r>
    <x v="13"/>
    <s v="män"/>
    <x v="7"/>
    <n v="24.4"/>
    <x v="13"/>
    <n v="-24.4"/>
    <s v="2020M11_män_SD"/>
    <n v="24.4"/>
    <n v="10.8"/>
    <n v="17.600000000000001"/>
    <n v="-6.8000000000000007"/>
    <n v="6.7999999999999972"/>
    <n v="-0.38636363636363635"/>
    <n v="0.38636363636363624"/>
    <n v="-0.38636363636363635"/>
    <n v="0.38636363636363619"/>
    <x v="0"/>
  </r>
  <r>
    <x v="13"/>
    <s v="män"/>
    <x v="8"/>
    <n v="2"/>
    <x v="13"/>
    <n v="-2"/>
    <s v="2020M11_män_övriga"/>
    <n v="2"/>
    <n v="1"/>
    <n v="1.5"/>
    <n v="-0.5"/>
    <n v="0.5"/>
    <n v="-0.33333333333333337"/>
    <n v="0.33333333333333326"/>
    <n v="-0.33333333333333331"/>
    <n v="0.33333333333333331"/>
    <x v="2"/>
  </r>
  <r>
    <x v="14"/>
    <s v="män"/>
    <x v="0"/>
    <n v="22.5"/>
    <x v="14"/>
    <n v="-22.5"/>
    <s v="2021M05_män_M"/>
    <n v="22.5"/>
    <n v="22.3"/>
    <n v="22.4"/>
    <n v="-9.9999999999997868E-2"/>
    <n v="0.10000000000000142"/>
    <n v="-4.4642857142855874E-3"/>
    <n v="4.4642857142858094E-3"/>
    <n v="-4.4642857142856195E-3"/>
    <n v="4.4642857142857782E-3"/>
    <x v="0"/>
  </r>
  <r>
    <x v="14"/>
    <s v="män"/>
    <x v="1"/>
    <n v="8.5"/>
    <x v="14"/>
    <n v="-8.5"/>
    <s v="2021M05_män_C"/>
    <n v="8.5"/>
    <n v="10.5"/>
    <n v="9.5"/>
    <n v="1"/>
    <n v="-1"/>
    <n v="0.10526315789473695"/>
    <n v="-0.10526315789473684"/>
    <n v="0.10526315789473684"/>
    <n v="-0.10526315789473684"/>
    <x v="1"/>
  </r>
  <r>
    <x v="14"/>
    <s v="män"/>
    <x v="2"/>
    <n v="2.5"/>
    <x v="14"/>
    <n v="-2.5"/>
    <s v="2021M05_män_L"/>
    <n v="2.5"/>
    <n v="2.5"/>
    <n v="2.5"/>
    <n v="0"/>
    <n v="0"/>
    <n v="0"/>
    <n v="0"/>
    <n v="0"/>
    <n v="0"/>
    <x v="0"/>
  </r>
  <r>
    <x v="14"/>
    <s v="män"/>
    <x v="3"/>
    <n v="4.4000000000000004"/>
    <x v="14"/>
    <n v="-4.4000000000000004"/>
    <s v="2021M05_män_KD"/>
    <n v="4.4000000000000004"/>
    <n v="4.5999999999999996"/>
    <n v="4.5"/>
    <n v="9.9999999999999645E-2"/>
    <n v="-9.9999999999999645E-2"/>
    <n v="2.2222222222222143E-2"/>
    <n v="-2.2222222222222143E-2"/>
    <n v="2.2222222222222143E-2"/>
    <n v="-2.2222222222222143E-2"/>
    <x v="0"/>
  </r>
  <r>
    <x v="14"/>
    <s v="män"/>
    <x v="4"/>
    <n v="2.9"/>
    <x v="14"/>
    <n v="-2.9"/>
    <s v="2021M05_män_MP"/>
    <n v="2.9"/>
    <n v="4.7"/>
    <n v="3.8"/>
    <n v="0.90000000000000036"/>
    <n v="-0.89999999999999991"/>
    <n v="0.23684210526315796"/>
    <n v="-0.23684210526315785"/>
    <n v="0.23684210526315799"/>
    <n v="-0.23684210526315788"/>
    <x v="1"/>
  </r>
  <r>
    <x v="14"/>
    <s v="män"/>
    <x v="5"/>
    <n v="23.8"/>
    <x v="14"/>
    <n v="-23.8"/>
    <s v="2021M05_män_S"/>
    <n v="23.8"/>
    <n v="32.5"/>
    <n v="28.2"/>
    <n v="4.3000000000000007"/>
    <n v="-4.3999999999999986"/>
    <n v="0.15248226950354615"/>
    <n v="-0.15602836879432624"/>
    <n v="0.15248226950354613"/>
    <n v="-0.15602836879432619"/>
    <x v="1"/>
  </r>
  <r>
    <x v="14"/>
    <s v="män"/>
    <x v="6"/>
    <n v="6.7"/>
    <x v="14"/>
    <n v="-6.7"/>
    <s v="2021M05_män_V"/>
    <n v="6.7"/>
    <n v="11.1"/>
    <n v="8.9"/>
    <n v="2.1999999999999993"/>
    <n v="-2.2000000000000002"/>
    <n v="0.24719101123595499"/>
    <n v="-0.2471910112359551"/>
    <n v="0.24719101123595497"/>
    <n v="-0.24719101123595508"/>
    <x v="1"/>
  </r>
  <r>
    <x v="14"/>
    <s v="män"/>
    <x v="7"/>
    <n v="26.9"/>
    <x v="14"/>
    <n v="-26.9"/>
    <s v="2021M05_män_SD"/>
    <n v="26.9"/>
    <n v="10.8"/>
    <n v="18.899999999999999"/>
    <n v="-8.0999999999999979"/>
    <n v="8"/>
    <n v="-0.42857142857142849"/>
    <n v="0.42328042328042326"/>
    <n v="-0.42857142857142849"/>
    <n v="0.42328042328042331"/>
    <x v="0"/>
  </r>
  <r>
    <x v="14"/>
    <s v="män"/>
    <x v="8"/>
    <n v="1.8"/>
    <x v="14"/>
    <n v="-1.8"/>
    <s v="2021M05_män_övriga"/>
    <n v="1.8"/>
    <n v="0.9"/>
    <n v="1.4"/>
    <n v="-0.49999999999999989"/>
    <n v="0.40000000000000013"/>
    <n v="-0.3571428571428571"/>
    <n v="0.28571428571428581"/>
    <n v="-0.3571428571428571"/>
    <n v="0.28571428571428581"/>
    <x v="2"/>
  </r>
  <r>
    <x v="15"/>
    <s v="män"/>
    <x v="0"/>
    <n v="22.4"/>
    <x v="15"/>
    <n v="-22.4"/>
    <s v="2021M11_män_M"/>
    <n v="22.4"/>
    <n v="23.1"/>
    <n v="22.7"/>
    <n v="0.40000000000000213"/>
    <n v="-0.30000000000000071"/>
    <n v="1.7621145374449476E-2"/>
    <n v="-1.3215859030836996E-2"/>
    <n v="1.7621145374449435E-2"/>
    <n v="-1.3215859030837036E-2"/>
    <x v="0"/>
  </r>
  <r>
    <x v="15"/>
    <s v="män"/>
    <x v="1"/>
    <n v="7.1"/>
    <x v="15"/>
    <n v="-7.1"/>
    <s v="2021M11_män_C"/>
    <n v="7.1"/>
    <n v="9.6"/>
    <n v="8.4"/>
    <n v="1.1999999999999993"/>
    <n v="-1.3000000000000007"/>
    <n v="0.14285714285714279"/>
    <n v="-0.15476190476190488"/>
    <n v="0.14285714285714277"/>
    <n v="-0.15476190476190485"/>
    <x v="1"/>
  </r>
  <r>
    <x v="15"/>
    <s v="män"/>
    <x v="2"/>
    <n v="2.6"/>
    <x v="15"/>
    <n v="-2.6"/>
    <s v="2021M11_män_L"/>
    <n v="2.6"/>
    <n v="2.4"/>
    <n v="2.5"/>
    <n v="-0.10000000000000009"/>
    <n v="0.10000000000000009"/>
    <n v="-4.0000000000000036E-2"/>
    <n v="4.0000000000000036E-2"/>
    <n v="-4.0000000000000036E-2"/>
    <n v="4.0000000000000036E-2"/>
    <x v="0"/>
  </r>
  <r>
    <x v="15"/>
    <s v="män"/>
    <x v="3"/>
    <n v="4.8"/>
    <x v="15"/>
    <n v="-4.8"/>
    <s v="2021M11_män_KD"/>
    <n v="4.8"/>
    <n v="4.4000000000000004"/>
    <n v="4.5999999999999996"/>
    <n v="-0.19999999999999929"/>
    <n v="0.20000000000000018"/>
    <n v="-4.3478260869565077E-2"/>
    <n v="4.3478260869565188E-2"/>
    <n v="-4.3478260869565064E-2"/>
    <n v="4.3478260869565258E-2"/>
    <x v="0"/>
  </r>
  <r>
    <x v="15"/>
    <s v="män"/>
    <x v="4"/>
    <n v="3.2"/>
    <x v="15"/>
    <n v="-3.2"/>
    <s v="2021M11_män_MP"/>
    <n v="3.2"/>
    <n v="4.5999999999999996"/>
    <n v="3.9"/>
    <n v="0.69999999999999973"/>
    <n v="-0.69999999999999973"/>
    <n v="0.17948717948717952"/>
    <n v="-0.1794871794871794"/>
    <n v="0.17948717948717943"/>
    <n v="-0.17948717948717943"/>
    <x v="1"/>
  </r>
  <r>
    <x v="15"/>
    <s v="män"/>
    <x v="5"/>
    <n v="24.3"/>
    <x v="15"/>
    <n v="-24.3"/>
    <s v="2021M11_män_S"/>
    <n v="24.3"/>
    <n v="33.700000000000003"/>
    <n v="29.1"/>
    <n v="4.6000000000000014"/>
    <n v="-4.8000000000000007"/>
    <n v="0.15807560137457055"/>
    <n v="-0.16494845360824739"/>
    <n v="0.1580756013745705"/>
    <n v="-0.16494845360824745"/>
    <x v="1"/>
  </r>
  <r>
    <x v="15"/>
    <s v="män"/>
    <x v="6"/>
    <n v="8.4"/>
    <x v="15"/>
    <n v="-8.4"/>
    <s v="2021M11_män_V"/>
    <n v="8.4"/>
    <n v="10"/>
    <n v="9.1999999999999993"/>
    <n v="0.80000000000000071"/>
    <n v="-0.79999999999999893"/>
    <n v="8.6956521739130599E-2"/>
    <n v="-8.6956521739130377E-2"/>
    <n v="8.6956521739130516E-2"/>
    <n v="-8.6956521739130321E-2"/>
    <x v="1"/>
  </r>
  <r>
    <x v="15"/>
    <s v="män"/>
    <x v="7"/>
    <n v="25.6"/>
    <x v="15"/>
    <n v="-25.6"/>
    <s v="2021M11_män_SD"/>
    <n v="25.6"/>
    <n v="11.7"/>
    <n v="18.600000000000001"/>
    <n v="-6.9000000000000021"/>
    <n v="7"/>
    <n v="-0.37096774193548399"/>
    <n v="0.37634408602150526"/>
    <n v="-0.37096774193548393"/>
    <n v="0.37634408602150538"/>
    <x v="0"/>
  </r>
  <r>
    <x v="15"/>
    <s v="män"/>
    <x v="8"/>
    <n v="1.5"/>
    <x v="15"/>
    <n v="-1.5"/>
    <s v="2021M11_män_övriga"/>
    <n v="1.5"/>
    <n v="0.7"/>
    <n v="1.1000000000000001"/>
    <n v="-0.40000000000000013"/>
    <n v="0.39999999999999991"/>
    <n v="-0.36363636363636376"/>
    <n v="0.36363636363636354"/>
    <n v="-0.3636363636363637"/>
    <n v="0.36363636363636354"/>
    <x v="2"/>
  </r>
  <r>
    <x v="16"/>
    <s v="män"/>
    <x v="0"/>
    <n v="22.7"/>
    <x v="16"/>
    <n v="-22.7"/>
    <s v="2022M05_män_M"/>
    <n v="22.7"/>
    <n v="20"/>
    <n v="21.3"/>
    <n v="-1.3000000000000007"/>
    <n v="1.3999999999999986"/>
    <n v="-6.1032863849765251E-2"/>
    <n v="6.572769953051627E-2"/>
    <n v="-6.1032863849765293E-2"/>
    <n v="6.5727699530516367E-2"/>
    <x v="0"/>
  </r>
  <r>
    <x v="16"/>
    <s v="män"/>
    <x v="1"/>
    <n v="5.5"/>
    <x v="16"/>
    <n v="-5.5"/>
    <s v="2022M05_män_C"/>
    <n v="5.5"/>
    <n v="7.9"/>
    <n v="6.7"/>
    <n v="1.2000000000000002"/>
    <n v="-1.2000000000000002"/>
    <n v="0.17910447761194037"/>
    <n v="-0.17910447761194037"/>
    <n v="0.17910447761194032"/>
    <n v="-0.17910447761194032"/>
    <x v="1"/>
  </r>
  <r>
    <x v="16"/>
    <s v="män"/>
    <x v="2"/>
    <n v="3.2"/>
    <x v="16"/>
    <n v="-3.2"/>
    <s v="2022M05_män_L"/>
    <n v="3.2"/>
    <n v="3.6"/>
    <n v="3.4"/>
    <n v="0.20000000000000018"/>
    <n v="-0.19999999999999973"/>
    <n v="5.8823529411764719E-2"/>
    <n v="-5.8823529411764608E-2"/>
    <n v="5.8823529411764761E-2"/>
    <n v="-5.8823529411764629E-2"/>
    <x v="0"/>
  </r>
  <r>
    <x v="16"/>
    <s v="män"/>
    <x v="3"/>
    <n v="4.8"/>
    <x v="16"/>
    <n v="-4.8"/>
    <s v="2022M05_män_KD"/>
    <n v="4.8"/>
    <n v="5.5"/>
    <n v="5.2"/>
    <n v="0.29999999999999982"/>
    <n v="-0.40000000000000036"/>
    <n v="5.7692307692307709E-2"/>
    <n v="-7.6923076923076983E-2"/>
    <n v="5.7692307692307654E-2"/>
    <n v="-7.6923076923076983E-2"/>
    <x v="0"/>
  </r>
  <r>
    <x v="16"/>
    <s v="män"/>
    <x v="4"/>
    <n v="2.9"/>
    <x v="16"/>
    <n v="-2.9"/>
    <s v="2022M05_män_MP"/>
    <n v="2.9"/>
    <n v="3.7"/>
    <n v="3.3"/>
    <n v="0.40000000000000036"/>
    <n v="-0.39999999999999991"/>
    <n v="0.12121212121212133"/>
    <n v="-0.12121212121212122"/>
    <n v="0.12121212121212133"/>
    <n v="-0.12121212121212119"/>
    <x v="1"/>
  </r>
  <r>
    <x v="16"/>
    <s v="män"/>
    <x v="5"/>
    <n v="28.2"/>
    <x v="16"/>
    <n v="-28.2"/>
    <s v="2022M05_män_S"/>
    <n v="28.2"/>
    <n v="38.200000000000003"/>
    <n v="33.299999999999997"/>
    <n v="4.9000000000000057"/>
    <n v="-5.0999999999999979"/>
    <n v="0.14714714714714727"/>
    <n v="-0.15315315315315314"/>
    <n v="0.14714714714714733"/>
    <n v="-0.15315315315315312"/>
    <x v="1"/>
  </r>
  <r>
    <x v="16"/>
    <s v="män"/>
    <x v="6"/>
    <n v="7.1"/>
    <x v="16"/>
    <n v="-7.1"/>
    <s v="2022M05_män_V"/>
    <n v="7.1"/>
    <n v="8.5"/>
    <n v="7.8"/>
    <n v="0.70000000000000018"/>
    <n v="-0.70000000000000018"/>
    <n v="8.9743589743589869E-2"/>
    <n v="-8.9743589743589758E-2"/>
    <n v="8.9743589743589772E-2"/>
    <n v="-8.9743589743589772E-2"/>
    <x v="1"/>
  </r>
  <r>
    <x v="16"/>
    <s v="män"/>
    <x v="7"/>
    <n v="23.1"/>
    <x v="16"/>
    <n v="-23.1"/>
    <s v="2022M05_män_SD"/>
    <n v="23.1"/>
    <n v="11.1"/>
    <n v="17"/>
    <n v="-5.9"/>
    <n v="6.1000000000000014"/>
    <n v="-0.34705882352941175"/>
    <n v="0.35882352941176476"/>
    <n v="-0.34705882352941181"/>
    <n v="0.35882352941176476"/>
    <x v="0"/>
  </r>
  <r>
    <x v="16"/>
    <s v="män"/>
    <x v="8"/>
    <n v="2.5"/>
    <x v="16"/>
    <n v="-2.5"/>
    <s v="2022M05_män_övriga"/>
    <n v="2.5"/>
    <n v="1.5"/>
    <n v="2"/>
    <n v="-0.5"/>
    <n v="0.5"/>
    <n v="-0.25"/>
    <n v="0.25"/>
    <n v="-0.25"/>
    <n v="0.25"/>
    <x v="2"/>
  </r>
  <r>
    <x v="17"/>
    <s v="män"/>
    <x v="0"/>
    <n v="20.9"/>
    <x v="17"/>
    <n v="-20.9"/>
    <s v="2022M11_män_M"/>
    <n v="20.9"/>
    <n v="16.899999999999999"/>
    <n v="18.899999999999999"/>
    <n v="-2"/>
    <n v="2"/>
    <n v="-0.10582010582010581"/>
    <n v="0.10582010582010581"/>
    <n v="-0.10582010582010583"/>
    <n v="0.10582010582010583"/>
    <x v="0"/>
  </r>
  <r>
    <x v="17"/>
    <s v="män"/>
    <x v="1"/>
    <n v="4.3"/>
    <x v="17"/>
    <n v="-4.3"/>
    <s v="2022M11_män_C"/>
    <n v="4.3"/>
    <n v="6.5"/>
    <n v="5.4"/>
    <n v="1.0999999999999996"/>
    <n v="-1.1000000000000005"/>
    <n v="0.20370370370370372"/>
    <n v="-0.20370370370370383"/>
    <n v="0.20370370370370364"/>
    <n v="-0.20370370370370378"/>
    <x v="1"/>
  </r>
  <r>
    <x v="17"/>
    <s v="män"/>
    <x v="2"/>
    <n v="4.5999999999999996"/>
    <x v="17"/>
    <n v="-4.5999999999999996"/>
    <s v="2022M11_män_L"/>
    <n v="4.5999999999999996"/>
    <n v="3.6"/>
    <n v="4.0999999999999996"/>
    <n v="-0.49999999999999956"/>
    <n v="0.5"/>
    <n v="-0.12195121951219501"/>
    <n v="0.12195121951219523"/>
    <n v="-0.12195121951219502"/>
    <n v="0.12195121951219513"/>
    <x v="0"/>
  </r>
  <r>
    <x v="17"/>
    <s v="män"/>
    <x v="3"/>
    <n v="4.5999999999999996"/>
    <x v="17"/>
    <n v="-4.5999999999999996"/>
    <s v="2022M11_män_KD"/>
    <n v="4.5999999999999996"/>
    <n v="5.3"/>
    <n v="4.9000000000000004"/>
    <n v="0.39999999999999947"/>
    <n v="-0.30000000000000071"/>
    <n v="8.1632653061224358E-2"/>
    <n v="-6.1224489795918546E-2"/>
    <n v="8.1632653061224372E-2"/>
    <n v="-6.1224489795918505E-2"/>
    <x v="0"/>
  </r>
  <r>
    <x v="17"/>
    <s v="män"/>
    <x v="4"/>
    <n v="3.3"/>
    <x v="17"/>
    <n v="-3.3"/>
    <s v="2022M11_män_MP"/>
    <n v="3.3"/>
    <n v="5.5"/>
    <n v="4.4000000000000004"/>
    <n v="1.0999999999999996"/>
    <n v="-1.1000000000000005"/>
    <n v="0.25"/>
    <n v="-0.25000000000000011"/>
    <n v="0.24999999999999989"/>
    <n v="-0.25000000000000011"/>
    <x v="1"/>
  </r>
  <r>
    <x v="17"/>
    <s v="män"/>
    <x v="5"/>
    <n v="29"/>
    <x v="17"/>
    <n v="-29"/>
    <s v="2022M11_män_S"/>
    <n v="29"/>
    <n v="40.200000000000003"/>
    <n v="34.6"/>
    <n v="5.6000000000000014"/>
    <n v="-5.6000000000000014"/>
    <n v="0.1618497109826591"/>
    <n v="-0.16184971098265899"/>
    <n v="0.16184971098265899"/>
    <n v="-0.16184971098265899"/>
    <x v="1"/>
  </r>
  <r>
    <x v="17"/>
    <s v="män"/>
    <x v="6"/>
    <n v="7.6"/>
    <x v="17"/>
    <n v="-7.6"/>
    <s v="2022M11_män_V"/>
    <n v="7.6"/>
    <n v="7.6"/>
    <n v="7.6"/>
    <n v="0"/>
    <n v="0"/>
    <n v="0"/>
    <n v="0"/>
    <n v="0"/>
    <n v="0"/>
    <x v="1"/>
  </r>
  <r>
    <x v="17"/>
    <s v="män"/>
    <x v="7"/>
    <n v="23"/>
    <x v="17"/>
    <n v="-23"/>
    <s v="2022M11_män_SD"/>
    <n v="23"/>
    <n v="13.4"/>
    <n v="18.2"/>
    <n v="-4.7999999999999989"/>
    <n v="4.8000000000000007"/>
    <n v="-0.26373626373626369"/>
    <n v="0.26373626373626369"/>
    <n v="-0.26373626373626369"/>
    <n v="0.2637362637362638"/>
    <x v="0"/>
  </r>
  <r>
    <x v="17"/>
    <s v="män"/>
    <x v="8"/>
    <n v="2.7"/>
    <x v="17"/>
    <n v="-2.7"/>
    <s v="2022M11_män_övriga"/>
    <n v="2.7"/>
    <n v="1"/>
    <n v="1.9"/>
    <n v="-0.89999999999999991"/>
    <n v="0.80000000000000027"/>
    <n v="-0.47368421052631582"/>
    <n v="0.42105263157894757"/>
    <n v="-0.47368421052631576"/>
    <n v="0.42105263157894751"/>
    <x v="2"/>
  </r>
  <r>
    <x v="18"/>
    <s v="män"/>
    <x v="0"/>
    <n v="20.6"/>
    <x v="18"/>
    <n v="-20.6"/>
    <s v="2023M05_män_M"/>
    <n v="20.6"/>
    <n v="17.7"/>
    <n v="19.100000000000001"/>
    <n v="-1.4000000000000021"/>
    <n v="1.5"/>
    <n v="-7.3298429319371805E-2"/>
    <n v="7.8534031413612482E-2"/>
    <n v="-7.3298429319371833E-2"/>
    <n v="7.8534031413612565E-2"/>
    <x v="0"/>
  </r>
  <r>
    <x v="18"/>
    <s v="män"/>
    <x v="1"/>
    <n v="3.4"/>
    <x v="18"/>
    <n v="-3.4"/>
    <s v="2023M05_män_C"/>
    <n v="3.4"/>
    <n v="4.8"/>
    <n v="4.2"/>
    <n v="0.59999999999999964"/>
    <n v="-0.80000000000000027"/>
    <n v="0.14285714285714279"/>
    <n v="-0.19047619047619058"/>
    <n v="0.14285714285714277"/>
    <n v="-0.19047619047619052"/>
    <x v="1"/>
  </r>
  <r>
    <x v="18"/>
    <s v="män"/>
    <x v="2"/>
    <n v="3.3"/>
    <x v="18"/>
    <n v="-3.3"/>
    <s v="2023M05_män_L"/>
    <n v="3.3"/>
    <n v="3.4"/>
    <n v="3.4"/>
    <n v="0"/>
    <n v="-0.10000000000000009"/>
    <n v="0"/>
    <n v="-2.9411764705882359E-2"/>
    <n v="0"/>
    <n v="-2.941176470588238E-2"/>
    <x v="0"/>
  </r>
  <r>
    <x v="18"/>
    <s v="män"/>
    <x v="3"/>
    <n v="3.3"/>
    <x v="18"/>
    <n v="-3.3"/>
    <s v="2023M05_män_KD"/>
    <n v="3.3"/>
    <n v="4.0999999999999996"/>
    <n v="3.7"/>
    <n v="0.39999999999999947"/>
    <n v="-0.40000000000000036"/>
    <n v="0.10810810810810789"/>
    <n v="-0.10810810810810823"/>
    <n v="0.10810810810810796"/>
    <n v="-0.1081081081081082"/>
    <x v="0"/>
  </r>
  <r>
    <x v="18"/>
    <s v="män"/>
    <x v="4"/>
    <n v="3.4"/>
    <x v="18"/>
    <n v="-3.4"/>
    <s v="2023M05_män_MP"/>
    <n v="3.4"/>
    <n v="4.8"/>
    <n v="4.0999999999999996"/>
    <n v="0.70000000000000018"/>
    <n v="-0.69999999999999973"/>
    <n v="0.17073170731707332"/>
    <n v="-0.1707317073170731"/>
    <n v="0.17073170731707324"/>
    <n v="-0.17073170731707313"/>
    <x v="1"/>
  </r>
  <r>
    <x v="18"/>
    <s v="män"/>
    <x v="5"/>
    <n v="33.200000000000003"/>
    <x v="18"/>
    <n v="-33.200000000000003"/>
    <s v="2023M05_män_S"/>
    <n v="33.200000000000003"/>
    <n v="43.8"/>
    <n v="38.6"/>
    <n v="5.1999999999999957"/>
    <n v="-5.3999999999999986"/>
    <n v="0.13471502590673556"/>
    <n v="-0.13989637305699476"/>
    <n v="0.13471502590673565"/>
    <n v="-0.13989637305699479"/>
    <x v="1"/>
  </r>
  <r>
    <x v="18"/>
    <s v="män"/>
    <x v="6"/>
    <n v="6"/>
    <x v="18"/>
    <n v="-6"/>
    <s v="2023M05_män_V"/>
    <n v="6"/>
    <n v="8.5"/>
    <n v="7.3"/>
    <n v="1.2000000000000002"/>
    <n v="-1.2999999999999998"/>
    <n v="0.16438356164383561"/>
    <n v="-0.17808219178082185"/>
    <n v="0.16438356164383564"/>
    <n v="-0.17808219178082191"/>
    <x v="1"/>
  </r>
  <r>
    <x v="18"/>
    <s v="män"/>
    <x v="7"/>
    <n v="23.9"/>
    <x v="18"/>
    <n v="-23.9"/>
    <s v="2023M05_män_SD"/>
    <n v="23.9"/>
    <n v="12.2"/>
    <n v="18"/>
    <n v="-5.8000000000000007"/>
    <n v="5.8999999999999986"/>
    <n v="-0.3222222222222223"/>
    <n v="0.32777777777777772"/>
    <n v="-0.32222222222222224"/>
    <n v="0.32777777777777772"/>
    <x v="0"/>
  </r>
  <r>
    <x v="18"/>
    <s v="män"/>
    <x v="8"/>
    <n v="2.7"/>
    <x v="18"/>
    <n v="-2.7"/>
    <s v="2023M05_män_övriga"/>
    <n v="2.7"/>
    <n v="0.6"/>
    <n v="1.7"/>
    <n v="-1.1000000000000001"/>
    <n v="1.0000000000000002"/>
    <n v="-0.64705882352941169"/>
    <n v="0.58823529411764719"/>
    <n v="-0.6470588235294118"/>
    <n v="0.58823529411764719"/>
    <x v="2"/>
  </r>
  <r>
    <x v="19"/>
    <s v="män"/>
    <x v="0"/>
    <n v="20.7"/>
    <x v="19"/>
    <n v="-20.7"/>
    <s v="2024M05_män_M"/>
    <n v="20.7"/>
    <n v="19"/>
    <n v="19.8"/>
    <n v="-0.80000000000000071"/>
    <n v="0.89999999999999858"/>
    <n v="-4.0404040404040442E-2"/>
    <n v="4.5454545454545414E-2"/>
    <n v="-4.0404040404040435E-2"/>
    <n v="4.5454545454545379E-2"/>
    <x v="0"/>
  </r>
  <r>
    <x v="19"/>
    <s v="män"/>
    <x v="1"/>
    <n v="4.3"/>
    <x v="19"/>
    <n v="-4.3"/>
    <s v="2024M05_män_C"/>
    <n v="4.3"/>
    <n v="4.7"/>
    <n v="4.5"/>
    <n v="0.20000000000000018"/>
    <n v="-0.20000000000000018"/>
    <n v="4.4444444444444509E-2"/>
    <n v="-4.4444444444444509E-2"/>
    <n v="4.4444444444444481E-2"/>
    <n v="-4.4444444444444481E-2"/>
    <x v="1"/>
  </r>
  <r>
    <x v="19"/>
    <s v="män"/>
    <x v="2"/>
    <n v="3.2"/>
    <x v="19"/>
    <n v="-3.2"/>
    <s v="2024M05_män_L"/>
    <n v="3.2"/>
    <n v="3.2"/>
    <n v="3.2"/>
    <n v="0"/>
    <n v="0"/>
    <n v="0"/>
    <n v="0"/>
    <n v="0"/>
    <n v="0"/>
    <x v="0"/>
  </r>
  <r>
    <x v="19"/>
    <s v="män"/>
    <x v="3"/>
    <n v="2.6"/>
    <x v="19"/>
    <n v="-2.6"/>
    <s v="2024M05_män_KD"/>
    <n v="2.6"/>
    <n v="3"/>
    <n v="2.8"/>
    <n v="0.20000000000000018"/>
    <n v="-0.19999999999999973"/>
    <n v="7.1428571428571397E-2"/>
    <n v="-7.1428571428571286E-2"/>
    <n v="7.1428571428571494E-2"/>
    <n v="-7.1428571428571341E-2"/>
    <x v="0"/>
  </r>
  <r>
    <x v="19"/>
    <s v="män"/>
    <x v="4"/>
    <n v="3.8"/>
    <x v="19"/>
    <n v="-3.8"/>
    <s v="2024M05_män_MP"/>
    <n v="3.8"/>
    <n v="6.6"/>
    <n v="5.2"/>
    <n v="1.3999999999999995"/>
    <n v="-1.4000000000000004"/>
    <n v="0.26923076923076916"/>
    <n v="-0.26923076923076927"/>
    <n v="0.26923076923076911"/>
    <n v="-0.26923076923076927"/>
    <x v="1"/>
  </r>
  <r>
    <x v="19"/>
    <s v="män"/>
    <x v="5"/>
    <n v="30.1"/>
    <x v="19"/>
    <n v="-30.1"/>
    <s v="2024M05_män_S"/>
    <n v="30.1"/>
    <n v="39.799999999999997"/>
    <n v="35"/>
    <n v="4.7999999999999972"/>
    <n v="-4.8999999999999986"/>
    <n v="0.13714285714285701"/>
    <n v="-0.14000000000000001"/>
    <n v="0.13714285714285707"/>
    <n v="-0.13999999999999996"/>
    <x v="1"/>
  </r>
  <r>
    <x v="19"/>
    <s v="män"/>
    <x v="6"/>
    <n v="6.3"/>
    <x v="19"/>
    <n v="-6.3"/>
    <s v="2024M05_män_V"/>
    <n v="6.3"/>
    <n v="10.199999999999999"/>
    <n v="8.1999999999999993"/>
    <n v="2"/>
    <n v="-1.8999999999999995"/>
    <n v="0.24390243902439024"/>
    <n v="-0.23170731707317072"/>
    <n v="0.24390243902439027"/>
    <n v="-0.23170731707317069"/>
    <x v="1"/>
  </r>
  <r>
    <x v="19"/>
    <s v="män"/>
    <x v="7"/>
    <n v="26.1"/>
    <x v="19"/>
    <n v="-26.1"/>
    <s v="2024M05_män_SD"/>
    <n v="26.1"/>
    <n v="13"/>
    <n v="19.5"/>
    <n v="-6.5"/>
    <n v="6.6000000000000014"/>
    <n v="-0.33333333333333337"/>
    <n v="0.33846153846153859"/>
    <n v="-0.33333333333333331"/>
    <n v="0.33846153846153854"/>
    <x v="0"/>
  </r>
  <r>
    <x v="19"/>
    <s v="män"/>
    <x v="8"/>
    <n v="3"/>
    <x v="19"/>
    <n v="-3"/>
    <s v="2024M05_män_övriga"/>
    <n v="3"/>
    <n v="0.6"/>
    <n v="1.8"/>
    <n v="-1.2000000000000002"/>
    <n v="1.2"/>
    <n v="-0.66666666666666674"/>
    <n v="0.66666666666666652"/>
    <n v="-0.66666666666666674"/>
    <n v="0.66666666666666663"/>
    <x v="2"/>
  </r>
  <r>
    <x v="20"/>
    <s v="män"/>
    <x v="0"/>
    <n v="19.8"/>
    <x v="20"/>
    <n v="-19.8"/>
    <s v="2025M05_män_M"/>
    <n v="19.8"/>
    <n v="16.7"/>
    <n v="18.3"/>
    <n v="-1.6000000000000014"/>
    <n v="1.5"/>
    <n v="-8.7431693989071135E-2"/>
    <n v="8.1967213114754189E-2"/>
    <n v="-8.7431693989071108E-2"/>
    <n v="8.1967213114754092E-2"/>
    <x v="0"/>
  </r>
  <r>
    <x v="20"/>
    <s v="män"/>
    <x v="1"/>
    <n v="5"/>
    <x v="20"/>
    <n v="-5"/>
    <s v="2025M05_män_C"/>
    <n v="5"/>
    <n v="6"/>
    <n v="5.5"/>
    <n v="0.5"/>
    <n v="-0.5"/>
    <n v="9.0909090909090828E-2"/>
    <n v="-9.0909090909090939E-2"/>
    <n v="9.0909090909090912E-2"/>
    <n v="-9.0909090909090912E-2"/>
    <x v="1"/>
  </r>
  <r>
    <x v="20"/>
    <s v="män"/>
    <x v="2"/>
    <n v="2.7"/>
    <x v="20"/>
    <n v="-2.7"/>
    <s v="2025M05_män_L"/>
    <n v="2.7"/>
    <n v="2.8"/>
    <n v="2.8"/>
    <n v="0"/>
    <n v="-9.9999999999999645E-2"/>
    <n v="0"/>
    <n v="-3.5714285714285587E-2"/>
    <n v="0"/>
    <n v="-3.5714285714285587E-2"/>
    <x v="0"/>
  </r>
  <r>
    <x v="20"/>
    <s v="män"/>
    <x v="3"/>
    <n v="2.9"/>
    <x v="20"/>
    <n v="-2.9"/>
    <s v="2025M05_män_KD"/>
    <n v="2.9"/>
    <n v="3.9"/>
    <n v="3.4"/>
    <n v="0.5"/>
    <n v="-0.5"/>
    <n v="0.14705882352941169"/>
    <n v="-0.1470588235294118"/>
    <n v="0.14705882352941177"/>
    <n v="-0.14705882352941177"/>
    <x v="0"/>
  </r>
  <r>
    <x v="20"/>
    <s v="män"/>
    <x v="4"/>
    <n v="5.0999999999999996"/>
    <x v="20"/>
    <n v="-5.0999999999999996"/>
    <s v="2025M05_män_MP"/>
    <n v="5.0999999999999996"/>
    <n v="7.9"/>
    <n v="6.5"/>
    <n v="1.4000000000000004"/>
    <n v="-1.4000000000000004"/>
    <n v="0.21538461538461551"/>
    <n v="-0.2153846153846154"/>
    <n v="0.21538461538461545"/>
    <n v="-0.21538461538461545"/>
    <x v="1"/>
  </r>
  <r>
    <x v="20"/>
    <s v="män"/>
    <x v="5"/>
    <n v="30.7"/>
    <x v="20"/>
    <n v="-30.7"/>
    <s v="2025M05_män_S"/>
    <n v="30.7"/>
    <n v="41.7"/>
    <n v="36.200000000000003"/>
    <n v="5.5"/>
    <n v="-5.5000000000000036"/>
    <n v="0.15193370165745845"/>
    <n v="-0.15193370165745868"/>
    <n v="0.15193370165745856"/>
    <n v="-0.15193370165745865"/>
    <x v="1"/>
  </r>
  <r>
    <x v="20"/>
    <s v="män"/>
    <x v="6"/>
    <n v="6.1"/>
    <x v="20"/>
    <n v="-6.1"/>
    <s v="2025M05_män_V"/>
    <n v="6.1"/>
    <n v="8.1"/>
    <n v="7.1"/>
    <n v="1"/>
    <n v="-1"/>
    <n v="0.14084507042253525"/>
    <n v="-0.14084507042253525"/>
    <n v="0.14084507042253522"/>
    <n v="-0.14084507042253522"/>
    <x v="1"/>
  </r>
  <r>
    <x v="20"/>
    <s v="män"/>
    <x v="7"/>
    <n v="24.4"/>
    <x v="20"/>
    <n v="-24.4"/>
    <s v="2025M05_män_SD"/>
    <n v="24.4"/>
    <n v="11.7"/>
    <n v="18"/>
    <n v="-6.3000000000000007"/>
    <n v="6.3999999999999986"/>
    <n v="-0.35000000000000009"/>
    <n v="0.3555555555555554"/>
    <n v="-0.35000000000000003"/>
    <n v="0.35555555555555546"/>
    <x v="0"/>
  </r>
  <r>
    <x v="20"/>
    <s v="män"/>
    <x v="8"/>
    <n v="3.2"/>
    <x v="20"/>
    <n v="-3.2"/>
    <s v="2025M05_män_övriga"/>
    <n v="3.2"/>
    <n v="1.3"/>
    <n v="2.2999999999999998"/>
    <n v="-0.99999999999999978"/>
    <n v="0.90000000000000036"/>
    <n v="-0.43478260869565211"/>
    <n v="0.39130434782608714"/>
    <n v="-0.43478260869565211"/>
    <n v="0.39130434782608714"/>
    <x v="2"/>
  </r>
  <r>
    <x v="21"/>
    <s v="män"/>
    <x v="0"/>
    <n v="18.5"/>
    <x v="21"/>
    <n v="-18.5"/>
    <s v="2026M05_män_M"/>
    <n v="18.5"/>
    <n v="16.2"/>
    <n v="17.3"/>
    <n v="-1.1000000000000014"/>
    <n v="1.1999999999999993"/>
    <n v="-6.3583815028901869E-2"/>
    <n v="6.9364161849710948E-2"/>
    <n v="-6.3583815028901813E-2"/>
    <n v="6.9364161849710934E-2"/>
    <x v="0"/>
  </r>
  <r>
    <x v="21"/>
    <s v="män"/>
    <x v="1"/>
    <n v="5.7"/>
    <x v="21"/>
    <n v="-5.7"/>
    <s v="2026M05_män_C"/>
    <n v="5.7"/>
    <n v="6.5"/>
    <n v="6.1"/>
    <n v="0.40000000000000036"/>
    <n v="-0.39999999999999947"/>
    <n v="6.5573770491803351E-2"/>
    <n v="-6.557377049180324E-2"/>
    <n v="6.5573770491803338E-2"/>
    <n v="-6.5573770491803199E-2"/>
    <x v="1"/>
  </r>
  <r>
    <x v="21"/>
    <s v="män"/>
    <x v="2"/>
    <n v="3"/>
    <x v="21"/>
    <n v="-3"/>
    <s v="2026M05_män_L"/>
    <n v="3"/>
    <n v="2.1"/>
    <n v="2.5"/>
    <n v="-0.39999999999999991"/>
    <n v="0.5"/>
    <n v="-0.15999999999999992"/>
    <n v="0.19999999999999996"/>
    <n v="-0.15999999999999998"/>
    <n v="0.2"/>
    <x v="0"/>
  </r>
  <r>
    <x v="21"/>
    <s v="män"/>
    <x v="3"/>
    <n v="4.7"/>
    <x v="21"/>
    <n v="-4.7"/>
    <s v="2026M05_män_KD"/>
    <n v="4.7"/>
    <n v="4.3"/>
    <n v="4.5"/>
    <n v="-0.20000000000000018"/>
    <n v="0.20000000000000018"/>
    <n v="-4.4444444444444509E-2"/>
    <n v="4.4444444444444509E-2"/>
    <n v="-4.4444444444444481E-2"/>
    <n v="4.4444444444444481E-2"/>
    <x v="0"/>
  </r>
  <r>
    <x v="21"/>
    <s v="män"/>
    <x v="4"/>
    <n v="4.5"/>
    <x v="21"/>
    <n v="-4.5"/>
    <s v="2026M05_män_MP"/>
    <n v="4.5"/>
    <n v="8.6999999999999993"/>
    <n v="6.6"/>
    <n v="2.0999999999999996"/>
    <n v="-2.0999999999999996"/>
    <n v="0.31818181818181812"/>
    <n v="-0.31818181818181812"/>
    <n v="0.31818181818181812"/>
    <n v="-0.31818181818181812"/>
    <x v="1"/>
  </r>
  <r>
    <x v="21"/>
    <s v="män"/>
    <x v="5"/>
    <n v="28.6"/>
    <x v="21"/>
    <n v="-28.6"/>
    <s v="2026M05_män_S"/>
    <n v="28.6"/>
    <n v="39.1"/>
    <n v="33.9"/>
    <n v="5.2000000000000028"/>
    <n v="-5.2999999999999972"/>
    <n v="0.15339233038348099"/>
    <n v="-0.15634218289085533"/>
    <n v="0.15339233038348091"/>
    <n v="-0.15634218289085539"/>
    <x v="1"/>
  </r>
  <r>
    <x v="21"/>
    <s v="män"/>
    <x v="6"/>
    <n v="7.1"/>
    <x v="21"/>
    <n v="-7.1"/>
    <s v="2026M05_män_V"/>
    <n v="7.1"/>
    <n v="10.1"/>
    <n v="8.6"/>
    <n v="1.5"/>
    <n v="-1.5"/>
    <n v="0.17441860465116288"/>
    <n v="-0.17441860465116277"/>
    <n v="0.1744186046511628"/>
    <n v="-0.1744186046511628"/>
    <x v="1"/>
  </r>
  <r>
    <x v="21"/>
    <s v="män"/>
    <x v="7"/>
    <n v="24.7"/>
    <x v="21"/>
    <n v="-24.7"/>
    <s v="2026M05_män_SD"/>
    <n v="24.7"/>
    <n v="12"/>
    <n v="18.3"/>
    <n v="-6.3000000000000007"/>
    <n v="6.3999999999999986"/>
    <n v="-0.34426229508196726"/>
    <n v="0.3497267759562841"/>
    <n v="-0.34426229508196726"/>
    <n v="0.34972677595628404"/>
    <x v="0"/>
  </r>
  <r>
    <x v="21"/>
    <s v="män"/>
    <x v="8"/>
    <n v="3"/>
    <x v="21"/>
    <n v="-3"/>
    <s v="2026M05_män_övriga"/>
    <n v="3"/>
    <n v="1.1000000000000001"/>
    <n v="2"/>
    <n v="-0.89999999999999991"/>
    <n v="1"/>
    <n v="-0.44999999999999996"/>
    <n v="0.5"/>
    <n v="-0.44999999999999996"/>
    <n v="0.5"/>
    <x v="2"/>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x v="0"/>
    <n v="43.2"/>
    <n v="36"/>
    <n v="39.6"/>
    <n v="3.6000000000000014"/>
    <n v="-3.6000000000000014"/>
    <n v="-7.2000000000000028"/>
  </r>
  <r>
    <x v="0"/>
    <x v="1"/>
    <n v="53.9"/>
    <n v="59.3"/>
    <n v="56.6"/>
    <n v="-2.7000000000000028"/>
    <n v="2.6999999999999957"/>
    <n v="5.3999999999999986"/>
  </r>
  <r>
    <x v="1"/>
    <x v="0"/>
    <n v="55.5"/>
    <n v="43.5"/>
    <n v="49.399999999999991"/>
    <n v="6.1000000000000085"/>
    <n v="-5.8999999999999915"/>
    <n v="-12"/>
  </r>
  <r>
    <x v="1"/>
    <x v="1"/>
    <n v="43.4"/>
    <n v="53.5"/>
    <n v="48.5"/>
    <n v="-5.1000000000000014"/>
    <n v="5"/>
    <n v="10.100000000000001"/>
  </r>
  <r>
    <x v="2"/>
    <x v="0"/>
    <n v="56.8"/>
    <n v="46.7"/>
    <n v="51.800000000000004"/>
    <n v="4.9999999999999929"/>
    <n v="-5.1000000000000014"/>
    <n v="-10.099999999999994"/>
  </r>
  <r>
    <x v="2"/>
    <x v="1"/>
    <n v="41.5"/>
    <n v="50.6"/>
    <n v="46.1"/>
    <n v="-4.6000000000000014"/>
    <n v="4.5"/>
    <n v="9.1000000000000014"/>
  </r>
  <r>
    <x v="3"/>
    <x v="0"/>
    <n v="49.900000000000006"/>
    <n v="39.5"/>
    <n v="44.7"/>
    <n v="5.2000000000000028"/>
    <n v="-5.2000000000000028"/>
    <n v="-10.400000000000006"/>
  </r>
  <r>
    <x v="3"/>
    <x v="1"/>
    <n v="48"/>
    <n v="57.8"/>
    <n v="52.8"/>
    <n v="-4.7999999999999972"/>
    <n v="5"/>
    <n v="9.7999999999999972"/>
  </r>
  <r>
    <x v="4"/>
    <x v="0"/>
    <n v="56.900000000000006"/>
    <n v="41"/>
    <n v="48.900000000000006"/>
    <n v="8"/>
    <n v="-7.9000000000000057"/>
    <n v="-15.900000000000006"/>
  </r>
  <r>
    <x v="4"/>
    <x v="1"/>
    <n v="40.5"/>
    <n v="55.800000000000004"/>
    <n v="48.3"/>
    <n v="-7.7999999999999972"/>
    <n v="7.5000000000000071"/>
    <n v="15.300000000000004"/>
  </r>
  <r>
    <x v="5"/>
    <x v="0"/>
    <n v="58.3"/>
    <n v="42"/>
    <n v="50.099999999999994"/>
    <n v="8.2000000000000028"/>
    <n v="-8.0999999999999943"/>
    <n v="-16.299999999999997"/>
  </r>
  <r>
    <x v="5"/>
    <x v="1"/>
    <n v="40"/>
    <n v="57.000000000000007"/>
    <n v="48.400000000000006"/>
    <n v="-8.4000000000000057"/>
    <n v="8.6000000000000014"/>
    <n v="17.000000000000007"/>
  </r>
  <r>
    <x v="6"/>
    <x v="0"/>
    <n v="54.9"/>
    <n v="38.9"/>
    <n v="46.900000000000006"/>
    <n v="7.9999999999999929"/>
    <n v="-8.0000000000000071"/>
    <n v="-16"/>
  </r>
  <r>
    <x v="6"/>
    <x v="1"/>
    <n v="43.900000000000006"/>
    <n v="60"/>
    <n v="52"/>
    <n v="-8.0999999999999943"/>
    <n v="8"/>
    <n v="16.099999999999994"/>
  </r>
  <r>
    <x v="7"/>
    <x v="0"/>
    <n v="56.3"/>
    <n v="40.200000000000003"/>
    <n v="48.3"/>
    <n v="8"/>
    <n v="-8.0999999999999943"/>
    <n v="-16.099999999999994"/>
  </r>
  <r>
    <x v="7"/>
    <x v="1"/>
    <n v="41.900000000000006"/>
    <n v="58.800000000000004"/>
    <n v="50.4"/>
    <n v="-8.4999999999999929"/>
    <n v="8.4000000000000057"/>
    <n v="16.899999999999999"/>
  </r>
  <r>
    <x v="8"/>
    <x v="0"/>
    <n v="53.8"/>
    <n v="40.200000000000003"/>
    <n v="46.9"/>
    <n v="6.8999999999999986"/>
    <n v="-6.6999999999999957"/>
    <n v="-13.599999999999994"/>
  </r>
  <r>
    <x v="8"/>
    <x v="1"/>
    <n v="43.7"/>
    <n v="58.300000000000004"/>
    <n v="51.099999999999994"/>
    <n v="-7.3999999999999915"/>
    <n v="7.2000000000000099"/>
    <n v="14.600000000000001"/>
  </r>
  <r>
    <x v="9"/>
    <x v="0"/>
    <n v="51.1"/>
    <n v="37.399999999999991"/>
    <n v="44.2"/>
    <n v="6.8999999999999986"/>
    <n v="-6.8000000000000114"/>
    <n v="-13.70000000000001"/>
  </r>
  <r>
    <x v="9"/>
    <x v="1"/>
    <n v="46"/>
    <n v="61.9"/>
    <n v="54.2"/>
    <n v="-8.2000000000000028"/>
    <n v="7.6999999999999957"/>
    <n v="15.899999999999999"/>
  </r>
  <r>
    <x v="10"/>
    <x v="0"/>
    <n v="52.6"/>
    <n v="38.200000000000003"/>
    <n v="45.3"/>
    <n v="7.3000000000000043"/>
    <n v="-7.0999999999999943"/>
    <n v="-14.399999999999999"/>
  </r>
  <r>
    <x v="10"/>
    <x v="1"/>
    <n v="44.5"/>
    <n v="61.3"/>
    <n v="52.900000000000006"/>
    <n v="-8.4000000000000057"/>
    <n v="8.3999999999999915"/>
    <n v="16.799999999999997"/>
  </r>
  <r>
    <x v="11"/>
    <x v="0"/>
    <n v="49.8"/>
    <n v="35.099999999999994"/>
    <n v="42.5"/>
    <n v="7.2999999999999972"/>
    <n v="-7.4000000000000057"/>
    <n v="-14.700000000000003"/>
  </r>
  <r>
    <x v="11"/>
    <x v="1"/>
    <n v="46.9"/>
    <n v="63.7"/>
    <n v="55.300000000000004"/>
    <n v="-8.4000000000000057"/>
    <n v="8.3999999999999986"/>
    <n v="16.800000000000004"/>
  </r>
  <r>
    <x v="12"/>
    <x v="0"/>
    <n v="50.9"/>
    <n v="34.6"/>
    <n v="42.6"/>
    <n v="8.2999999999999972"/>
    <n v="-8"/>
    <n v="-16.299999999999997"/>
  </r>
  <r>
    <x v="12"/>
    <x v="1"/>
    <n v="45.9"/>
    <n v="64.399999999999991"/>
    <n v="55.199999999999996"/>
    <n v="-9.2999999999999972"/>
    <n v="9.1999999999999957"/>
    <n v="18.49999999999999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3869B42-6DC5-44E3-9581-9389F53F1566}" name="PivotTable2" cacheId="40" applyNumberFormats="0" applyBorderFormats="0" applyFontFormats="0" applyPatternFormats="0" applyAlignmentFormats="0" applyWidthHeightFormats="1" dataCaption="Values" updatedVersion="8" minRefreshableVersion="3" colGrandTotals="0" itemPrintTitles="1" createdVersion="8" indent="0" outline="1" outlineData="1" multipleFieldFilters="0" chartFormat="3">
  <location ref="D10:H27" firstHeaderRow="1" firstDataRow="4" firstDataCol="1"/>
  <pivotFields count="20">
    <pivotField showAll="0"/>
    <pivotField showAll="0"/>
    <pivotField axis="axisCol" showAll="0">
      <items count="10">
        <item x="6"/>
        <item x="5"/>
        <item x="4"/>
        <item x="1"/>
        <item x="2"/>
        <item x="3"/>
        <item x="0"/>
        <item x="7"/>
        <item h="1" x="8"/>
        <item t="default"/>
      </items>
    </pivotField>
    <pivotField showAll="0"/>
    <pivotField axis="axisRow" numFmtId="14" showAll="0">
      <items count="23">
        <item x="0"/>
        <item x="1"/>
        <item x="2"/>
        <item x="3"/>
        <item x="4"/>
        <item x="5"/>
        <item x="6"/>
        <item x="7"/>
        <item x="8"/>
        <item x="9"/>
        <item x="10"/>
        <item x="11"/>
        <item x="12"/>
        <item x="13"/>
        <item x="14"/>
        <item x="15"/>
        <item x="16"/>
        <item x="17"/>
        <item x="18"/>
        <item x="19"/>
        <item x="20"/>
        <item x="21"/>
        <item t="default"/>
      </items>
    </pivotField>
    <pivotField showAll="0"/>
    <pivotField showAll="0"/>
    <pivotField dataField="1" showAll="0"/>
    <pivotField dataField="1" showAll="0"/>
    <pivotField showAll="0"/>
    <pivotField showAll="0"/>
    <pivotField showAll="0"/>
    <pivotField numFmtId="9" showAll="0"/>
    <pivotField numFmtId="9" showAll="0"/>
    <pivotField numFmtId="9" showAll="0"/>
    <pivotField numFmtId="9" showAll="0"/>
    <pivotField axis="axisCol" showAll="0">
      <items count="4">
        <item sd="0" x="0"/>
        <item sd="0" x="1"/>
        <item x="2"/>
        <item t="default"/>
      </items>
    </pivotField>
    <pivotField axis="axisRow" showAll="0">
      <items count="15">
        <item h="1" sd="0" x="0"/>
        <item h="1" sd="0" x="1"/>
        <item h="1" sd="0" x="2"/>
        <item h="1" sd="0" x="3"/>
        <item h="1" sd="0" x="4"/>
        <item sd="0" x="5"/>
        <item h="1" sd="0" x="6"/>
        <item h="1" sd="0" x="7"/>
        <item h="1" sd="0" x="8"/>
        <item h="1" sd="0" x="9"/>
        <item h="1" sd="0" x="10"/>
        <item h="1" sd="0" x="11"/>
        <item h="1" sd="0" x="12"/>
        <item h="1" sd="0" x="13"/>
        <item t="default"/>
      </items>
    </pivotField>
    <pivotField showAll="0">
      <items count="7">
        <item sd="0" x="0"/>
        <item sd="0" x="1"/>
        <item sd="0" x="2"/>
        <item sd="0" x="3"/>
        <item sd="0" x="4"/>
        <item sd="0" x="5"/>
        <item t="default"/>
      </items>
    </pivotField>
    <pivotField axis="axisRow" showAll="0">
      <items count="16">
        <item sd="0" x="0"/>
        <item sd="0" x="1"/>
        <item sd="0" x="2"/>
        <item sd="0" x="3"/>
        <item sd="0" x="4"/>
        <item sd="0" x="5"/>
        <item sd="0" x="6"/>
        <item sd="0" x="7"/>
        <item sd="0" x="8"/>
        <item sd="0" x="9"/>
        <item sd="0" x="10"/>
        <item sd="0" x="11"/>
        <item sd="0" x="12"/>
        <item sd="0" x="13"/>
        <item sd="0" x="14"/>
        <item t="default"/>
      </items>
    </pivotField>
  </pivotFields>
  <rowFields count="3">
    <field x="19"/>
    <field x="17"/>
    <field x="4"/>
  </rowFields>
  <rowItems count="14">
    <i>
      <x v="1"/>
    </i>
    <i>
      <x v="2"/>
    </i>
    <i>
      <x v="3"/>
    </i>
    <i>
      <x v="4"/>
    </i>
    <i>
      <x v="5"/>
    </i>
    <i>
      <x v="6"/>
    </i>
    <i>
      <x v="7"/>
    </i>
    <i>
      <x v="8"/>
    </i>
    <i>
      <x v="9"/>
    </i>
    <i>
      <x v="10"/>
    </i>
    <i>
      <x v="11"/>
    </i>
    <i>
      <x v="12"/>
    </i>
    <i>
      <x v="13"/>
    </i>
    <i t="grand">
      <x/>
    </i>
  </rowItems>
  <colFields count="3">
    <field x="16"/>
    <field x="2"/>
    <field x="-2"/>
  </colFields>
  <colItems count="4">
    <i>
      <x/>
      <x v="1048832"/>
      <x/>
    </i>
    <i r="2" i="1">
      <x v="1"/>
    </i>
    <i>
      <x v="1"/>
      <x v="1048832"/>
      <x/>
    </i>
    <i r="2" i="1">
      <x v="1"/>
    </i>
  </colItems>
  <dataFields count="2">
    <dataField name="Sum of kvinnor" fld="8" baseField="0" baseItem="0"/>
    <dataField name="Sum of män" fld="7" baseField="0" baseItem="0"/>
  </dataFields>
  <chartFormats count="21">
    <chartFormat chart="0" format="8" series="1">
      <pivotArea type="data" outline="0" fieldPosition="0">
        <references count="1">
          <reference field="2" count="1" selected="0">
            <x v="0"/>
          </reference>
        </references>
      </pivotArea>
    </chartFormat>
    <chartFormat chart="0" format="9" series="1">
      <pivotArea type="data" outline="0" fieldPosition="0">
        <references count="1">
          <reference field="2" count="1" selected="0">
            <x v="1"/>
          </reference>
        </references>
      </pivotArea>
    </chartFormat>
    <chartFormat chart="0" format="10" series="1">
      <pivotArea type="data" outline="0" fieldPosition="0">
        <references count="1">
          <reference field="2" count="1" selected="0">
            <x v="2"/>
          </reference>
        </references>
      </pivotArea>
    </chartFormat>
    <chartFormat chart="0" format="11" series="1">
      <pivotArea type="data" outline="0" fieldPosition="0">
        <references count="1">
          <reference field="2" count="1" selected="0">
            <x v="3"/>
          </reference>
        </references>
      </pivotArea>
    </chartFormat>
    <chartFormat chart="0" format="12" series="1">
      <pivotArea type="data" outline="0" fieldPosition="0">
        <references count="1">
          <reference field="2" count="1" selected="0">
            <x v="4"/>
          </reference>
        </references>
      </pivotArea>
    </chartFormat>
    <chartFormat chart="0" format="13" series="1">
      <pivotArea type="data" outline="0" fieldPosition="0">
        <references count="1">
          <reference field="2" count="1" selected="0">
            <x v="5"/>
          </reference>
        </references>
      </pivotArea>
    </chartFormat>
    <chartFormat chart="0" format="14" series="1">
      <pivotArea type="data" outline="0" fieldPosition="0">
        <references count="1">
          <reference field="2" count="1" selected="0">
            <x v="6"/>
          </reference>
        </references>
      </pivotArea>
    </chartFormat>
    <chartFormat chart="0" format="15" series="1">
      <pivotArea type="data" outline="0" fieldPosition="0">
        <references count="1">
          <reference field="2" count="1" selected="0">
            <x v="7"/>
          </reference>
        </references>
      </pivotArea>
    </chartFormat>
    <chartFormat chart="2" format="42" series="1">
      <pivotArea type="data" outline="0" fieldPosition="0">
        <references count="2">
          <reference field="2" count="1" selected="0">
            <x v="4"/>
          </reference>
          <reference field="16" count="1" selected="0">
            <x v="0"/>
          </reference>
        </references>
      </pivotArea>
    </chartFormat>
    <chartFormat chart="2" format="43" series="1">
      <pivotArea type="data" outline="0" fieldPosition="0">
        <references count="2">
          <reference field="2" count="1" selected="0">
            <x v="5"/>
          </reference>
          <reference field="16" count="1" selected="0">
            <x v="0"/>
          </reference>
        </references>
      </pivotArea>
    </chartFormat>
    <chartFormat chart="2" format="44" series="1">
      <pivotArea type="data" outline="0" fieldPosition="0">
        <references count="2">
          <reference field="2" count="1" selected="0">
            <x v="6"/>
          </reference>
          <reference field="16" count="1" selected="0">
            <x v="0"/>
          </reference>
        </references>
      </pivotArea>
    </chartFormat>
    <chartFormat chart="2" format="45" series="1">
      <pivotArea type="data" outline="0" fieldPosition="0">
        <references count="2">
          <reference field="2" count="1" selected="0">
            <x v="7"/>
          </reference>
          <reference field="16" count="1" selected="0">
            <x v="0"/>
          </reference>
        </references>
      </pivotArea>
    </chartFormat>
    <chartFormat chart="2" format="46" series="1">
      <pivotArea type="data" outline="0" fieldPosition="0">
        <references count="2">
          <reference field="2" count="1" selected="0">
            <x v="0"/>
          </reference>
          <reference field="16" count="1" selected="0">
            <x v="1"/>
          </reference>
        </references>
      </pivotArea>
    </chartFormat>
    <chartFormat chart="2" format="47" series="1">
      <pivotArea type="data" outline="0" fieldPosition="0">
        <references count="2">
          <reference field="2" count="1" selected="0">
            <x v="1"/>
          </reference>
          <reference field="16" count="1" selected="0">
            <x v="1"/>
          </reference>
        </references>
      </pivotArea>
    </chartFormat>
    <chartFormat chart="2" format="48" series="1">
      <pivotArea type="data" outline="0" fieldPosition="0">
        <references count="2">
          <reference field="2" count="1" selected="0">
            <x v="2"/>
          </reference>
          <reference field="16" count="1" selected="0">
            <x v="1"/>
          </reference>
        </references>
      </pivotArea>
    </chartFormat>
    <chartFormat chart="2" format="49" series="1">
      <pivotArea type="data" outline="0" fieldPosition="0">
        <references count="2">
          <reference field="2" count="1" selected="0">
            <x v="3"/>
          </reference>
          <reference field="16" count="1" selected="0">
            <x v="1"/>
          </reference>
        </references>
      </pivotArea>
    </chartFormat>
    <chartFormat chart="2" format="60" series="1">
      <pivotArea type="data" outline="0" fieldPosition="0">
        <references count="1">
          <reference field="16" count="1" selected="0">
            <x v="0"/>
          </reference>
        </references>
      </pivotArea>
    </chartFormat>
    <chartFormat chart="2" format="61" series="1">
      <pivotArea type="data" outline="0" fieldPosition="0">
        <references count="1">
          <reference field="16" count="1" selected="0">
            <x v="1"/>
          </reference>
        </references>
      </pivotArea>
    </chartFormat>
    <chartFormat chart="2" format="64" series="1">
      <pivotArea type="data" outline="0" fieldPosition="0">
        <references count="3">
          <reference field="4294967294" count="1" selected="0">
            <x v="0"/>
          </reference>
          <reference field="2" count="1" selected="0">
            <x v="1048832"/>
          </reference>
          <reference field="16" count="1" selected="0">
            <x v="1"/>
          </reference>
        </references>
      </pivotArea>
    </chartFormat>
    <chartFormat chart="2" format="65" series="1">
      <pivotArea type="data" outline="0" fieldPosition="0">
        <references count="3">
          <reference field="4294967294" count="1" selected="0">
            <x v="1"/>
          </reference>
          <reference field="2" count="1" selected="0">
            <x v="1048832"/>
          </reference>
          <reference field="16" count="1" selected="0">
            <x v="1"/>
          </reference>
        </references>
      </pivotArea>
    </chartFormat>
    <chartFormat chart="2" format="66" series="1">
      <pivotArea type="data" outline="0" fieldPosition="0">
        <references count="3">
          <reference field="4294967294" count="1" selected="0">
            <x v="1"/>
          </reference>
          <reference field="2" count="1" selected="0">
            <x v="1048832"/>
          </reference>
          <reference field="16"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59665DC-4BB0-4649-A2C9-B973A917EC8E}" name="PivotTable2" cacheId="40" applyNumberFormats="0" applyBorderFormats="0" applyFontFormats="0" applyPatternFormats="0" applyAlignmentFormats="0" applyWidthHeightFormats="1" dataCaption="Values" updatedVersion="8" minRefreshableVersion="3" colGrandTotals="0" itemPrintTitles="1" createdVersion="8" indent="0" outline="1" outlineData="1" multipleFieldFilters="0" chartFormat="8">
  <location ref="D10:L25" firstHeaderRow="1" firstDataRow="2" firstDataCol="1"/>
  <pivotFields count="20">
    <pivotField showAll="0">
      <items count="23">
        <item x="0"/>
        <item x="1"/>
        <item x="2"/>
        <item x="3"/>
        <item x="4"/>
        <item x="5"/>
        <item x="6"/>
        <item x="7"/>
        <item x="8"/>
        <item x="9"/>
        <item x="10"/>
        <item x="11"/>
        <item x="12"/>
        <item x="13"/>
        <item x="14"/>
        <item x="15"/>
        <item x="16"/>
        <item x="17"/>
        <item x="18"/>
        <item x="19"/>
        <item x="20"/>
        <item x="21"/>
        <item t="default"/>
      </items>
    </pivotField>
    <pivotField showAll="0"/>
    <pivotField axis="axisCol" showAll="0">
      <items count="10">
        <item x="6"/>
        <item x="5"/>
        <item x="4"/>
        <item x="1"/>
        <item x="2"/>
        <item x="3"/>
        <item x="0"/>
        <item x="7"/>
        <item h="1" x="8"/>
        <item t="default"/>
      </items>
    </pivotField>
    <pivotField showAll="0"/>
    <pivotField axis="axisRow" numFmtId="14" showAll="0">
      <items count="23">
        <item x="0"/>
        <item x="1"/>
        <item x="2"/>
        <item x="3"/>
        <item x="4"/>
        <item x="5"/>
        <item x="6"/>
        <item x="7"/>
        <item x="8"/>
        <item x="9"/>
        <item x="10"/>
        <item x="11"/>
        <item x="12"/>
        <item x="13"/>
        <item x="14"/>
        <item x="15"/>
        <item x="16"/>
        <item x="17"/>
        <item x="18"/>
        <item x="19"/>
        <item x="20"/>
        <item x="21"/>
        <item t="default"/>
      </items>
    </pivotField>
    <pivotField showAll="0"/>
    <pivotField showAll="0"/>
    <pivotField showAll="0"/>
    <pivotField showAll="0"/>
    <pivotField showAll="0"/>
    <pivotField showAll="0"/>
    <pivotField showAll="0"/>
    <pivotField dataField="1" numFmtId="9" showAll="0"/>
    <pivotField numFmtId="9" showAll="0"/>
    <pivotField numFmtId="9" showAll="0"/>
    <pivotField numFmtId="9" showAll="0"/>
    <pivotField showAll="0"/>
    <pivotField axis="axisRow" showAll="0">
      <items count="15">
        <item h="1" sd="0" x="0"/>
        <item h="1" sd="0" x="1"/>
        <item h="1" sd="0" x="2"/>
        <item h="1" sd="0" x="3"/>
        <item h="1" sd="0" x="4"/>
        <item sd="0" x="5"/>
        <item h="1" sd="0" x="6"/>
        <item h="1" sd="0" x="7"/>
        <item h="1" sd="0" x="8"/>
        <item h="1" sd="0" x="9"/>
        <item h="1" sd="0" x="10"/>
        <item h="1" sd="0" x="11"/>
        <item h="1" sd="0" x="12"/>
        <item h="1" sd="0" x="13"/>
        <item t="default"/>
      </items>
    </pivotField>
    <pivotField showAll="0">
      <items count="7">
        <item sd="0" x="0"/>
        <item sd="0" x="1"/>
        <item sd="0" x="2"/>
        <item sd="0" x="3"/>
        <item sd="0" x="4"/>
        <item sd="0" x="5"/>
        <item t="default"/>
      </items>
    </pivotField>
    <pivotField axis="axisRow" showAll="0">
      <items count="16">
        <item sd="0" x="0"/>
        <item sd="0" x="1"/>
        <item sd="0" x="2"/>
        <item sd="0" x="3"/>
        <item sd="0" x="4"/>
        <item sd="0" x="5"/>
        <item sd="0" x="6"/>
        <item sd="0" x="7"/>
        <item sd="0" x="8"/>
        <item sd="0" x="9"/>
        <item sd="0" x="10"/>
        <item sd="0" x="11"/>
        <item sd="0" x="12"/>
        <item sd="0" x="13"/>
        <item sd="0" x="14"/>
        <item t="default"/>
      </items>
    </pivotField>
  </pivotFields>
  <rowFields count="3">
    <field x="19"/>
    <field x="17"/>
    <field x="4"/>
  </rowFields>
  <rowItems count="14">
    <i>
      <x v="1"/>
    </i>
    <i>
      <x v="2"/>
    </i>
    <i>
      <x v="3"/>
    </i>
    <i>
      <x v="4"/>
    </i>
    <i>
      <x v="5"/>
    </i>
    <i>
      <x v="6"/>
    </i>
    <i>
      <x v="7"/>
    </i>
    <i>
      <x v="8"/>
    </i>
    <i>
      <x v="9"/>
    </i>
    <i>
      <x v="10"/>
    </i>
    <i>
      <x v="11"/>
    </i>
    <i>
      <x v="12"/>
    </i>
    <i>
      <x v="13"/>
    </i>
    <i t="grand">
      <x/>
    </i>
  </rowItems>
  <colFields count="1">
    <field x="2"/>
  </colFields>
  <colItems count="8">
    <i>
      <x/>
    </i>
    <i>
      <x v="1"/>
    </i>
    <i>
      <x v="2"/>
    </i>
    <i>
      <x v="3"/>
    </i>
    <i>
      <x v="4"/>
    </i>
    <i>
      <x v="5"/>
    </i>
    <i>
      <x v="6"/>
    </i>
    <i>
      <x v="7"/>
    </i>
  </colItems>
  <dataFields count="1">
    <dataField name="Sum of pctDiffKvinnor" fld="12" baseField="0" baseItem="0" numFmtId="9"/>
  </dataFields>
  <chartFormats count="26">
    <chartFormat chart="0" format="8" series="1">
      <pivotArea type="data" outline="0" fieldPosition="0">
        <references count="1">
          <reference field="2" count="1" selected="0">
            <x v="0"/>
          </reference>
        </references>
      </pivotArea>
    </chartFormat>
    <chartFormat chart="0" format="9" series="1">
      <pivotArea type="data" outline="0" fieldPosition="0">
        <references count="1">
          <reference field="2" count="1" selected="0">
            <x v="1"/>
          </reference>
        </references>
      </pivotArea>
    </chartFormat>
    <chartFormat chart="0" format="10" series="1">
      <pivotArea type="data" outline="0" fieldPosition="0">
        <references count="1">
          <reference field="2" count="1" selected="0">
            <x v="2"/>
          </reference>
        </references>
      </pivotArea>
    </chartFormat>
    <chartFormat chart="0" format="11" series="1">
      <pivotArea type="data" outline="0" fieldPosition="0">
        <references count="1">
          <reference field="2" count="1" selected="0">
            <x v="3"/>
          </reference>
        </references>
      </pivotArea>
    </chartFormat>
    <chartFormat chart="0" format="12" series="1">
      <pivotArea type="data" outline="0" fieldPosition="0">
        <references count="1">
          <reference field="2" count="1" selected="0">
            <x v="4"/>
          </reference>
        </references>
      </pivotArea>
    </chartFormat>
    <chartFormat chart="0" format="13" series="1">
      <pivotArea type="data" outline="0" fieldPosition="0">
        <references count="1">
          <reference field="2" count="1" selected="0">
            <x v="5"/>
          </reference>
        </references>
      </pivotArea>
    </chartFormat>
    <chartFormat chart="0" format="14" series="1">
      <pivotArea type="data" outline="0" fieldPosition="0">
        <references count="1">
          <reference field="2" count="1" selected="0">
            <x v="6"/>
          </reference>
        </references>
      </pivotArea>
    </chartFormat>
    <chartFormat chart="0" format="15" series="1">
      <pivotArea type="data" outline="0" fieldPosition="0">
        <references count="1">
          <reference field="2" count="1" selected="0">
            <x v="7"/>
          </reference>
        </references>
      </pivotArea>
    </chartFormat>
    <chartFormat chart="0" format="16">
      <pivotArea type="data" outline="0" fieldPosition="0">
        <references count="3">
          <reference field="4294967294" count="1" selected="0">
            <x v="0"/>
          </reference>
          <reference field="2" count="1" selected="0">
            <x v="2"/>
          </reference>
          <reference field="19" count="1" selected="0">
            <x v="13"/>
          </reference>
        </references>
      </pivotArea>
    </chartFormat>
    <chartFormat chart="0" format="17" series="1">
      <pivotArea type="data" outline="0" fieldPosition="0">
        <references count="2">
          <reference field="4294967294" count="1" selected="0">
            <x v="0"/>
          </reference>
          <reference field="2" count="1" selected="0">
            <x v="2"/>
          </reference>
        </references>
      </pivotArea>
    </chartFormat>
    <chartFormat chart="0" format="18" series="1">
      <pivotArea type="data" outline="0" fieldPosition="0">
        <references count="2">
          <reference field="4294967294" count="1" selected="0">
            <x v="0"/>
          </reference>
          <reference field="2" count="1" selected="0">
            <x v="0"/>
          </reference>
        </references>
      </pivotArea>
    </chartFormat>
    <chartFormat chart="0" format="19" series="1">
      <pivotArea type="data" outline="0" fieldPosition="0">
        <references count="2">
          <reference field="4294967294" count="1" selected="0">
            <x v="0"/>
          </reference>
          <reference field="2" count="1" selected="0">
            <x v="1"/>
          </reference>
        </references>
      </pivotArea>
    </chartFormat>
    <chartFormat chart="0" format="20" series="1">
      <pivotArea type="data" outline="0" fieldPosition="0">
        <references count="2">
          <reference field="4294967294" count="1" selected="0">
            <x v="0"/>
          </reference>
          <reference field="2" count="1" selected="0">
            <x v="3"/>
          </reference>
        </references>
      </pivotArea>
    </chartFormat>
    <chartFormat chart="0" format="21" series="1">
      <pivotArea type="data" outline="0" fieldPosition="0">
        <references count="2">
          <reference field="4294967294" count="1" selected="0">
            <x v="0"/>
          </reference>
          <reference field="2" count="1" selected="0">
            <x v="4"/>
          </reference>
        </references>
      </pivotArea>
    </chartFormat>
    <chartFormat chart="0" format="22" series="1">
      <pivotArea type="data" outline="0" fieldPosition="0">
        <references count="2">
          <reference field="4294967294" count="1" selected="0">
            <x v="0"/>
          </reference>
          <reference field="2" count="1" selected="0">
            <x v="5"/>
          </reference>
        </references>
      </pivotArea>
    </chartFormat>
    <chartFormat chart="0" format="23" series="1">
      <pivotArea type="data" outline="0" fieldPosition="0">
        <references count="2">
          <reference field="4294967294" count="1" selected="0">
            <x v="0"/>
          </reference>
          <reference field="2" count="1" selected="0">
            <x v="7"/>
          </reference>
        </references>
      </pivotArea>
    </chartFormat>
    <chartFormat chart="0" format="24">
      <pivotArea type="data" outline="0" fieldPosition="0">
        <references count="3">
          <reference field="4294967294" count="1" selected="0">
            <x v="0"/>
          </reference>
          <reference field="2" count="1" selected="0">
            <x v="7"/>
          </reference>
          <reference field="19" count="1" selected="0">
            <x v="10"/>
          </reference>
        </references>
      </pivotArea>
    </chartFormat>
    <chartFormat chart="0" format="25" series="1">
      <pivotArea type="data" outline="0" fieldPosition="0">
        <references count="2">
          <reference field="4294967294" count="1" selected="0">
            <x v="0"/>
          </reference>
          <reference field="2" count="1" selected="0">
            <x v="6"/>
          </reference>
        </references>
      </pivotArea>
    </chartFormat>
    <chartFormat chart="4" format="34" series="1">
      <pivotArea type="data" outline="0" fieldPosition="0">
        <references count="2">
          <reference field="4294967294" count="1" selected="0">
            <x v="0"/>
          </reference>
          <reference field="2" count="1" selected="0">
            <x v="0"/>
          </reference>
        </references>
      </pivotArea>
    </chartFormat>
    <chartFormat chart="4" format="35" series="1">
      <pivotArea type="data" outline="0" fieldPosition="0">
        <references count="2">
          <reference field="4294967294" count="1" selected="0">
            <x v="0"/>
          </reference>
          <reference field="2" count="1" selected="0">
            <x v="1"/>
          </reference>
        </references>
      </pivotArea>
    </chartFormat>
    <chartFormat chart="4" format="36" series="1">
      <pivotArea type="data" outline="0" fieldPosition="0">
        <references count="2">
          <reference field="4294967294" count="1" selected="0">
            <x v="0"/>
          </reference>
          <reference field="2" count="1" selected="0">
            <x v="2"/>
          </reference>
        </references>
      </pivotArea>
    </chartFormat>
    <chartFormat chart="4" format="37" series="1">
      <pivotArea type="data" outline="0" fieldPosition="0">
        <references count="2">
          <reference field="4294967294" count="1" selected="0">
            <x v="0"/>
          </reference>
          <reference field="2" count="1" selected="0">
            <x v="3"/>
          </reference>
        </references>
      </pivotArea>
    </chartFormat>
    <chartFormat chart="4" format="38" series="1">
      <pivotArea type="data" outline="0" fieldPosition="0">
        <references count="2">
          <reference field="4294967294" count="1" selected="0">
            <x v="0"/>
          </reference>
          <reference field="2" count="1" selected="0">
            <x v="4"/>
          </reference>
        </references>
      </pivotArea>
    </chartFormat>
    <chartFormat chart="4" format="39" series="1">
      <pivotArea type="data" outline="0" fieldPosition="0">
        <references count="2">
          <reference field="4294967294" count="1" selected="0">
            <x v="0"/>
          </reference>
          <reference field="2" count="1" selected="0">
            <x v="5"/>
          </reference>
        </references>
      </pivotArea>
    </chartFormat>
    <chartFormat chart="4" format="40" series="1">
      <pivotArea type="data" outline="0" fieldPosition="0">
        <references count="2">
          <reference field="4294967294" count="1" selected="0">
            <x v="0"/>
          </reference>
          <reference field="2" count="1" selected="0">
            <x v="6"/>
          </reference>
        </references>
      </pivotArea>
    </chartFormat>
    <chartFormat chart="4" format="41" series="1">
      <pivotArea type="data" outline="0" fieldPosition="0">
        <references count="2">
          <reference field="4294967294" count="1" selected="0">
            <x v="0"/>
          </reference>
          <reference field="2"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DB1D5EE-45F9-467F-93AB-C4969C890E7E}" name="PivotTable2" cacheId="30" applyNumberFormats="0" applyBorderFormats="0" applyFontFormats="0" applyPatternFormats="0" applyAlignmentFormats="0" applyWidthHeightFormats="1" dataCaption="Values" updatedVersion="8" minRefreshableVersion="3" colGrandTotals="0" itemPrintTitles="1" createdVersion="8" indent="0" outline="1" outlineData="1" multipleFieldFilters="0" chartFormat="6">
  <location ref="D10:F20" firstHeaderRow="1" firstDataRow="2" firstDataCol="1"/>
  <pivotFields count="14">
    <pivotField showAll="0"/>
    <pivotField axis="axisCol" showAll="0">
      <items count="4">
        <item x="0"/>
        <item x="1"/>
        <item h="1" x="2"/>
        <item t="default"/>
      </items>
    </pivotField>
    <pivotField axis="axisRow" showAll="0">
      <items count="11">
        <item x="7"/>
        <item x="6"/>
        <item x="5"/>
        <item x="1"/>
        <item x="2"/>
        <item x="3"/>
        <item x="0"/>
        <item x="8"/>
        <item h="1" x="9"/>
        <item h="1" x="4"/>
        <item t="default"/>
      </items>
    </pivotField>
    <pivotField dataField="1" showAll="0"/>
    <pivotField numFmtId="14" showAll="0">
      <items count="23">
        <item x="0"/>
        <item x="1"/>
        <item x="2"/>
        <item x="3"/>
        <item x="4"/>
        <item x="5"/>
        <item x="6"/>
        <item x="7"/>
        <item x="8"/>
        <item x="9"/>
        <item x="10"/>
        <item x="11"/>
        <item x="12"/>
        <item x="13"/>
        <item x="14"/>
        <item x="15"/>
        <item x="16"/>
        <item x="17"/>
        <item x="18"/>
        <item x="19"/>
        <item x="20"/>
        <item x="21"/>
        <item t="default"/>
      </items>
    </pivotField>
    <pivotField showAll="0"/>
    <pivotField showAll="0"/>
    <pivotField showAll="0"/>
    <pivotField showAll="0"/>
    <pivotField showAll="0"/>
    <pivotField showAll="0"/>
    <pivotField showAll="0">
      <items count="15">
        <item h="1" sd="0" x="0"/>
        <item h="1" sd="0" x="1"/>
        <item h="1" sd="0" x="2"/>
        <item h="1" sd="0" x="3"/>
        <item h="1" sd="0" x="4"/>
        <item sd="0" x="5"/>
        <item h="1" sd="0" x="6"/>
        <item h="1" sd="0" x="7"/>
        <item h="1" sd="0" x="8"/>
        <item h="1" sd="0" x="9"/>
        <item h="1" sd="0" x="10"/>
        <item h="1" sd="0" x="11"/>
        <item h="1" sd="0" x="12"/>
        <item h="1" sd="0" x="13"/>
        <item t="default"/>
      </items>
    </pivotField>
    <pivotField showAll="0">
      <items count="7">
        <item sd="0" x="0"/>
        <item sd="0" x="1"/>
        <item sd="0" x="2"/>
        <item sd="0" x="3"/>
        <item sd="0" x="4"/>
        <item sd="0" x="5"/>
        <item t="default"/>
      </items>
    </pivotField>
    <pivotField showAll="0">
      <items count="16">
        <item h="1" sd="0" x="0"/>
        <item h="1" sd="0" x="1"/>
        <item h="1" sd="0" x="2"/>
        <item h="1" sd="0" x="3"/>
        <item h="1" sd="0" x="4"/>
        <item h="1" sd="0" x="5"/>
        <item h="1" sd="0" x="6"/>
        <item h="1" sd="0" x="7"/>
        <item h="1" sd="0" x="8"/>
        <item h="1" sd="0" x="9"/>
        <item h="1" sd="0" x="10"/>
        <item h="1" sd="0" x="11"/>
        <item h="1" sd="0" x="12"/>
        <item sd="0" x="13"/>
        <item h="1" sd="0" x="14"/>
        <item t="default"/>
      </items>
    </pivotField>
  </pivotFields>
  <rowFields count="1">
    <field x="2"/>
  </rowFields>
  <rowItems count="9">
    <i>
      <x/>
    </i>
    <i>
      <x v="1"/>
    </i>
    <i>
      <x v="2"/>
    </i>
    <i>
      <x v="3"/>
    </i>
    <i>
      <x v="4"/>
    </i>
    <i>
      <x v="5"/>
    </i>
    <i>
      <x v="6"/>
    </i>
    <i>
      <x v="7"/>
    </i>
    <i t="grand">
      <x/>
    </i>
  </rowItems>
  <colFields count="1">
    <field x="1"/>
  </colFields>
  <colItems count="2">
    <i>
      <x/>
    </i>
    <i>
      <x v="1"/>
    </i>
  </colItems>
  <dataFields count="1">
    <dataField name="Sum of Val idag (PSU), procent" fld="3" baseField="0" baseItem="0"/>
  </dataFields>
  <chartFormats count="21">
    <chartFormat chart="0" format="8" series="1">
      <pivotArea type="data" outline="0" fieldPosition="0">
        <references count="1">
          <reference field="2" count="1" selected="0">
            <x v="0"/>
          </reference>
        </references>
      </pivotArea>
    </chartFormat>
    <chartFormat chart="0" format="9" series="1">
      <pivotArea type="data" outline="0" fieldPosition="0">
        <references count="1">
          <reference field="2" count="1" selected="0">
            <x v="1"/>
          </reference>
        </references>
      </pivotArea>
    </chartFormat>
    <chartFormat chart="0" format="10" series="1">
      <pivotArea type="data" outline="0" fieldPosition="0">
        <references count="1">
          <reference field="2" count="1" selected="0">
            <x v="2"/>
          </reference>
        </references>
      </pivotArea>
    </chartFormat>
    <chartFormat chart="0" format="11" series="1">
      <pivotArea type="data" outline="0" fieldPosition="0">
        <references count="1">
          <reference field="2" count="1" selected="0">
            <x v="3"/>
          </reference>
        </references>
      </pivotArea>
    </chartFormat>
    <chartFormat chart="0" format="12" series="1">
      <pivotArea type="data" outline="0" fieldPosition="0">
        <references count="1">
          <reference field="2" count="1" selected="0">
            <x v="4"/>
          </reference>
        </references>
      </pivotArea>
    </chartFormat>
    <chartFormat chart="0" format="13" series="1">
      <pivotArea type="data" outline="0" fieldPosition="0">
        <references count="1">
          <reference field="2" count="1" selected="0">
            <x v="5"/>
          </reference>
        </references>
      </pivotArea>
    </chartFormat>
    <chartFormat chart="0" format="14" series="1">
      <pivotArea type="data" outline="0" fieldPosition="0">
        <references count="1">
          <reference field="2" count="1" selected="0">
            <x v="6"/>
          </reference>
        </references>
      </pivotArea>
    </chartFormat>
    <chartFormat chart="0" format="15" series="1">
      <pivotArea type="data" outline="0" fieldPosition="0">
        <references count="1">
          <reference field="2" count="1" selected="0">
            <x v="7"/>
          </reference>
        </references>
      </pivotArea>
    </chartFormat>
    <chartFormat chart="2" format="32" series="1">
      <pivotArea type="data" outline="0" fieldPosition="0">
        <references count="1">
          <reference field="2" count="1" selected="0">
            <x v="0"/>
          </reference>
        </references>
      </pivotArea>
    </chartFormat>
    <chartFormat chart="2" format="33" series="1">
      <pivotArea type="data" outline="0" fieldPosition="0">
        <references count="1">
          <reference field="2" count="1" selected="0">
            <x v="1"/>
          </reference>
        </references>
      </pivotArea>
    </chartFormat>
    <chartFormat chart="2" format="34" series="1">
      <pivotArea type="data" outline="0" fieldPosition="0">
        <references count="1">
          <reference field="2" count="1" selected="0">
            <x v="2"/>
          </reference>
        </references>
      </pivotArea>
    </chartFormat>
    <chartFormat chart="2" format="35" series="1">
      <pivotArea type="data" outline="0" fieldPosition="0">
        <references count="1">
          <reference field="2" count="1" selected="0">
            <x v="3"/>
          </reference>
        </references>
      </pivotArea>
    </chartFormat>
    <chartFormat chart="2" format="36" series="1">
      <pivotArea type="data" outline="0" fieldPosition="0">
        <references count="1">
          <reference field="2" count="1" selected="0">
            <x v="4"/>
          </reference>
        </references>
      </pivotArea>
    </chartFormat>
    <chartFormat chart="2" format="37" series="1">
      <pivotArea type="data" outline="0" fieldPosition="0">
        <references count="1">
          <reference field="2" count="1" selected="0">
            <x v="5"/>
          </reference>
        </references>
      </pivotArea>
    </chartFormat>
    <chartFormat chart="2" format="38" series="1">
      <pivotArea type="data" outline="0" fieldPosition="0">
        <references count="1">
          <reference field="2" count="1" selected="0">
            <x v="6"/>
          </reference>
        </references>
      </pivotArea>
    </chartFormat>
    <chartFormat chart="2" format="39" series="1">
      <pivotArea type="data" outline="0" fieldPosition="0">
        <references count="1">
          <reference field="2" count="1" selected="0">
            <x v="7"/>
          </reference>
        </references>
      </pivotArea>
    </chartFormat>
    <chartFormat chart="2" format="40" series="1">
      <pivotArea type="data" outline="0" fieldPosition="0"/>
    </chartFormat>
    <chartFormat chart="2" format="41" series="1">
      <pivotArea type="data" outline="0" fieldPosition="0">
        <references count="1">
          <reference field="4294967294" count="1" selected="0">
            <x v="0"/>
          </reference>
        </references>
      </pivotArea>
    </chartFormat>
    <chartFormat chart="2" format="42" series="1">
      <pivotArea type="data" outline="0" fieldPosition="0">
        <references count="2">
          <reference field="4294967294" count="1" selected="0">
            <x v="0"/>
          </reference>
          <reference field="1" count="1" selected="0">
            <x v="1"/>
          </reference>
        </references>
      </pivotArea>
    </chartFormat>
    <chartFormat chart="2" format="43" series="1">
      <pivotArea type="data" outline="0" fieldPosition="0">
        <references count="2">
          <reference field="4294967294" count="1" selected="0">
            <x v="0"/>
          </reference>
          <reference field="1" count="1" selected="0">
            <x v="2"/>
          </reference>
        </references>
      </pivotArea>
    </chartFormat>
    <chartFormat chart="2" format="44" series="1">
      <pivotArea type="data" outline="0" fieldPosition="0">
        <references count="2">
          <reference field="4294967294" count="1" selected="0">
            <x v="0"/>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B8B4E46-E183-4C54-B09F-7B83B109C96A}" name="PivotTable3" cacheId="50"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chartFormat="2">
  <location ref="D10:F25" firstHeaderRow="1" firstDataRow="2" firstDataCol="1"/>
  <pivotFields count="11">
    <pivotField axis="axisRow" numFmtId="14" showAll="0">
      <items count="14">
        <item x="0"/>
        <item x="1"/>
        <item x="2"/>
        <item x="3"/>
        <item x="4"/>
        <item x="5"/>
        <item x="6"/>
        <item x="7"/>
        <item x="8"/>
        <item x="9"/>
        <item x="10"/>
        <item x="11"/>
        <item x="12"/>
        <item t="default"/>
      </items>
    </pivotField>
    <pivotField axis="axisCol" showAll="0">
      <items count="3">
        <item x="0"/>
        <item x="1"/>
        <item t="default"/>
      </items>
    </pivotField>
    <pivotField showAll="0"/>
    <pivotField showAll="0"/>
    <pivotField showAll="0"/>
    <pivotField showAll="0"/>
    <pivotField showAll="0"/>
    <pivotField dataField="1" showAll="0"/>
    <pivotField axis="axisRow" showAll="0">
      <items count="15">
        <item sd="0" x="0"/>
        <item sd="0" x="1"/>
        <item sd="0" x="2"/>
        <item sd="0" x="3"/>
        <item sd="0" x="4"/>
        <item sd="0" x="5"/>
        <item sd="0" x="6"/>
        <item sd="0" x="7"/>
        <item sd="0" x="8"/>
        <item sd="0" x="9"/>
        <item sd="0" x="10"/>
        <item sd="0" x="11"/>
        <item sd="0" x="12"/>
        <item sd="0" x="13"/>
        <item t="default"/>
      </items>
    </pivotField>
    <pivotField axis="axisRow" showAll="0">
      <items count="7">
        <item sd="0" x="0"/>
        <item sd="0" x="1"/>
        <item sd="0" x="2"/>
        <item sd="0" x="3"/>
        <item sd="0" x="4"/>
        <item sd="0" x="5"/>
        <item t="default"/>
      </items>
    </pivotField>
    <pivotField axis="axisRow" showAll="0">
      <items count="16">
        <item sd="0" x="0"/>
        <item sd="0" x="1"/>
        <item sd="0" x="2"/>
        <item sd="0" x="3"/>
        <item sd="0" x="4"/>
        <item sd="0" x="5"/>
        <item sd="0" x="6"/>
        <item sd="0" x="7"/>
        <item sd="0" x="8"/>
        <item sd="0" x="9"/>
        <item sd="0" x="10"/>
        <item sd="0" x="11"/>
        <item sd="0" x="12"/>
        <item sd="0" x="13"/>
        <item sd="0" x="14"/>
        <item t="default"/>
      </items>
    </pivotField>
  </pivotFields>
  <rowFields count="4">
    <field x="10"/>
    <field x="9"/>
    <field x="8"/>
    <field x="0"/>
  </rowFields>
  <rowItems count="14">
    <i>
      <x v="1"/>
    </i>
    <i>
      <x v="2"/>
    </i>
    <i>
      <x v="3"/>
    </i>
    <i>
      <x v="4"/>
    </i>
    <i>
      <x v="5"/>
    </i>
    <i>
      <x v="6"/>
    </i>
    <i>
      <x v="7"/>
    </i>
    <i>
      <x v="8"/>
    </i>
    <i>
      <x v="9"/>
    </i>
    <i>
      <x v="10"/>
    </i>
    <i>
      <x v="11"/>
    </i>
    <i>
      <x v="12"/>
    </i>
    <i>
      <x v="13"/>
    </i>
    <i t="grand">
      <x/>
    </i>
  </rowItems>
  <colFields count="1">
    <field x="1"/>
  </colFields>
  <colItems count="2">
    <i>
      <x/>
    </i>
    <i>
      <x v="1"/>
    </i>
  </colItems>
  <dataFields count="1">
    <dataField name="Sum of DiffMänKvinnor" fld="7" baseField="0" baseItem="0"/>
  </dataFields>
  <chartFormats count="2">
    <chartFormat chart="0" format="0" series="1">
      <pivotArea type="data" outline="0" fieldPosition="0">
        <references count="2">
          <reference field="4294967294" count="1" selected="0">
            <x v="0"/>
          </reference>
          <reference field="1"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6EFE7BD-2AB4-46E5-9FA0-37777B19544A}" name="PivotTable1" cacheId="1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2">
  <location ref="D35:O50" firstHeaderRow="1" firstDataRow="2" firstDataCol="3"/>
  <pivotFields count="14">
    <pivotField compact="0" outline="0" showAll="0"/>
    <pivotField compact="0" outline="0" showAll="0"/>
    <pivotField axis="axisCol" compact="0" outline="0" showAll="0">
      <items count="11">
        <item x="7"/>
        <item x="6"/>
        <item x="5"/>
        <item x="1"/>
        <item x="2"/>
        <item x="3"/>
        <item x="0"/>
        <item h="1" x="4"/>
        <item h="1" x="9"/>
        <item x="8"/>
        <item t="default"/>
      </items>
    </pivotField>
    <pivotField compact="0" outline="0" showAll="0"/>
    <pivotField axis="axisRow" compact="0" numFmtId="14" outline="0" showAll="0">
      <items count="23">
        <item x="0"/>
        <item x="1"/>
        <item x="2"/>
        <item x="3"/>
        <item x="4"/>
        <item x="5"/>
        <item x="6"/>
        <item x="7"/>
        <item x="8"/>
        <item x="9"/>
        <item x="10"/>
        <item x="11"/>
        <item x="12"/>
        <item x="13"/>
        <item x="14"/>
        <item x="15"/>
        <item x="16"/>
        <item x="17"/>
        <item x="18"/>
        <item x="19"/>
        <item x="20"/>
        <item x="21"/>
        <item t="default"/>
      </items>
    </pivotField>
    <pivotField dataField="1"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5">
        <item h="1" sd="0" x="0"/>
        <item h="1" sd="0" x="1"/>
        <item h="1" sd="0" x="2"/>
        <item h="1" sd="0" x="3"/>
        <item h="1" sd="0" x="4"/>
        <item sd="0" x="5"/>
        <item h="1" sd="0" x="6"/>
        <item h="1" sd="0" x="7"/>
        <item h="1" sd="0" x="8"/>
        <item h="1" sd="0" x="9"/>
        <item h="1" sd="0" x="10"/>
        <item h="1" sd="0" x="11"/>
        <item h="1" sd="0" x="12"/>
        <item h="1" sd="0" x="13"/>
        <item t="default"/>
      </items>
    </pivotField>
    <pivotField compact="0" outline="0" showAll="0">
      <items count="7">
        <item sd="0" x="0"/>
        <item sd="0" x="1"/>
        <item sd="0" x="2"/>
        <item sd="0" x="3"/>
        <item sd="0" x="4"/>
        <item sd="0" x="5"/>
        <item t="default"/>
      </items>
    </pivotField>
    <pivotField axis="axisRow" compact="0" outline="0" showAll="0" defaultSubtotal="0">
      <items count="15">
        <item x="0"/>
        <item x="1"/>
        <item x="2"/>
        <item x="3"/>
        <item x="4"/>
        <item x="5"/>
        <item x="6"/>
        <item x="7"/>
        <item x="8"/>
        <item x="9"/>
        <item x="10"/>
        <item x="11"/>
        <item x="12"/>
        <item x="13"/>
        <item x="14"/>
      </items>
    </pivotField>
  </pivotFields>
  <rowFields count="3">
    <field x="13"/>
    <field x="11"/>
    <field x="4"/>
  </rowFields>
  <rowItems count="14">
    <i>
      <x v="1"/>
      <x v="5"/>
    </i>
    <i>
      <x v="2"/>
      <x v="5"/>
    </i>
    <i>
      <x v="3"/>
      <x v="5"/>
    </i>
    <i>
      <x v="4"/>
      <x v="5"/>
    </i>
    <i>
      <x v="5"/>
      <x v="5"/>
    </i>
    <i>
      <x v="6"/>
      <x v="5"/>
    </i>
    <i>
      <x v="7"/>
      <x v="5"/>
    </i>
    <i>
      <x v="8"/>
      <x v="5"/>
    </i>
    <i>
      <x v="9"/>
      <x v="5"/>
    </i>
    <i>
      <x v="10"/>
      <x v="5"/>
    </i>
    <i>
      <x v="11"/>
      <x v="5"/>
    </i>
    <i>
      <x v="12"/>
      <x v="5"/>
    </i>
    <i>
      <x v="13"/>
      <x v="5"/>
    </i>
    <i t="grand">
      <x/>
    </i>
  </rowItems>
  <colFields count="1">
    <field x="2"/>
  </colFields>
  <colItems count="9">
    <i>
      <x/>
    </i>
    <i>
      <x v="1"/>
    </i>
    <i>
      <x v="2"/>
    </i>
    <i>
      <x v="3"/>
    </i>
    <i>
      <x v="4"/>
    </i>
    <i>
      <x v="5"/>
    </i>
    <i>
      <x v="6"/>
    </i>
    <i>
      <x v="9"/>
    </i>
    <i t="grand">
      <x/>
    </i>
  </colItems>
  <dataFields count="1">
    <dataField name="Sum of MänMinus" fld="5" baseField="13" baseItem="1"/>
  </dataFields>
  <chartFormats count="8">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3"/>
          </reference>
        </references>
      </pivotArea>
    </chartFormat>
    <chartFormat chart="0" format="4" series="1">
      <pivotArea type="data" outline="0" fieldPosition="0">
        <references count="2">
          <reference field="4294967294" count="1" selected="0">
            <x v="0"/>
          </reference>
          <reference field="2" count="1" selected="0">
            <x v="4"/>
          </reference>
        </references>
      </pivotArea>
    </chartFormat>
    <chartFormat chart="0" format="5" series="1">
      <pivotArea type="data" outline="0" fieldPosition="0">
        <references count="2">
          <reference field="4294967294" count="1" selected="0">
            <x v="0"/>
          </reference>
          <reference field="2" count="1" selected="0">
            <x v="5"/>
          </reference>
        </references>
      </pivotArea>
    </chartFormat>
    <chartFormat chart="0" format="6" series="1">
      <pivotArea type="data" outline="0" fieldPosition="0">
        <references count="2">
          <reference field="4294967294" count="1" selected="0">
            <x v="0"/>
          </reference>
          <reference field="2" count="1" selected="0">
            <x v="6"/>
          </reference>
        </references>
      </pivotArea>
    </chartFormat>
    <chartFormat chart="0" format="7" series="1">
      <pivotArea type="data" outline="0" fieldPosition="0">
        <references count="2">
          <reference field="4294967294" count="1" selected="0">
            <x v="0"/>
          </reference>
          <reference field="2"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6BBB5CA-C5DF-4B51-89B9-026D0F503BED}" name="PivotTable1" cacheId="3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3">
  <location ref="D35:O50" firstHeaderRow="1" firstDataRow="2" firstDataCol="3"/>
  <pivotFields count="14">
    <pivotField compact="0" outline="0" showAll="0"/>
    <pivotField compact="0" outline="0" showAll="0"/>
    <pivotField axis="axisCol" compact="0" outline="0" showAll="0">
      <items count="11">
        <item x="7"/>
        <item x="6"/>
        <item x="5"/>
        <item x="1"/>
        <item x="2"/>
        <item x="3"/>
        <item x="0"/>
        <item h="1" x="4"/>
        <item h="1" x="9"/>
        <item x="8"/>
        <item t="default"/>
      </items>
    </pivotField>
    <pivotField compact="0" outline="0" showAll="0"/>
    <pivotField axis="axisRow" compact="0" numFmtId="14" outline="0" showAll="0">
      <items count="23">
        <item x="0"/>
        <item x="1"/>
        <item x="2"/>
        <item x="3"/>
        <item x="4"/>
        <item x="5"/>
        <item x="6"/>
        <item x="7"/>
        <item x="8"/>
        <item x="9"/>
        <item x="10"/>
        <item x="11"/>
        <item x="12"/>
        <item x="13"/>
        <item x="14"/>
        <item x="15"/>
        <item x="16"/>
        <item x="17"/>
        <item x="18"/>
        <item x="19"/>
        <item x="20"/>
        <item x="21"/>
        <item t="default"/>
      </items>
    </pivotField>
    <pivotField dataField="1"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5">
        <item h="1" sd="0" x="0"/>
        <item h="1" sd="0" x="1"/>
        <item h="1" sd="0" x="2"/>
        <item h="1" sd="0" x="3"/>
        <item h="1" sd="0" x="4"/>
        <item sd="0" x="5"/>
        <item h="1" sd="0" x="6"/>
        <item h="1" sd="0" x="7"/>
        <item h="1" sd="0" x="8"/>
        <item h="1" sd="0" x="9"/>
        <item h="1" sd="0" x="10"/>
        <item h="1" sd="0" x="11"/>
        <item h="1" sd="0" x="12"/>
        <item h="1" sd="0" x="13"/>
        <item t="default"/>
      </items>
    </pivotField>
    <pivotField compact="0" outline="0" showAll="0">
      <items count="7">
        <item sd="0" x="0"/>
        <item sd="0" x="1"/>
        <item sd="0" x="2"/>
        <item sd="0" x="3"/>
        <item sd="0" x="4"/>
        <item sd="0" x="5"/>
        <item t="default"/>
      </items>
    </pivotField>
    <pivotField axis="axisRow" compact="0" outline="0" showAll="0" defaultSubtotal="0">
      <items count="15">
        <item x="0"/>
        <item x="1"/>
        <item x="2"/>
        <item x="3"/>
        <item x="4"/>
        <item x="5"/>
        <item x="6"/>
        <item x="7"/>
        <item x="8"/>
        <item x="9"/>
        <item x="10"/>
        <item x="11"/>
        <item x="12"/>
        <item x="13"/>
        <item x="14"/>
      </items>
    </pivotField>
  </pivotFields>
  <rowFields count="3">
    <field x="13"/>
    <field x="11"/>
    <field x="4"/>
  </rowFields>
  <rowItems count="14">
    <i>
      <x v="1"/>
      <x v="5"/>
    </i>
    <i>
      <x v="2"/>
      <x v="5"/>
    </i>
    <i>
      <x v="3"/>
      <x v="5"/>
    </i>
    <i>
      <x v="4"/>
      <x v="5"/>
    </i>
    <i>
      <x v="5"/>
      <x v="5"/>
    </i>
    <i>
      <x v="6"/>
      <x v="5"/>
    </i>
    <i>
      <x v="7"/>
      <x v="5"/>
    </i>
    <i>
      <x v="8"/>
      <x v="5"/>
    </i>
    <i>
      <x v="9"/>
      <x v="5"/>
    </i>
    <i>
      <x v="10"/>
      <x v="5"/>
    </i>
    <i>
      <x v="11"/>
      <x v="5"/>
    </i>
    <i>
      <x v="12"/>
      <x v="5"/>
    </i>
    <i>
      <x v="13"/>
      <x v="5"/>
    </i>
    <i t="grand">
      <x/>
    </i>
  </rowItems>
  <colFields count="1">
    <field x="2"/>
  </colFields>
  <colItems count="9">
    <i>
      <x/>
    </i>
    <i>
      <x v="1"/>
    </i>
    <i>
      <x v="2"/>
    </i>
    <i>
      <x v="3"/>
    </i>
    <i>
      <x v="4"/>
    </i>
    <i>
      <x v="5"/>
    </i>
    <i>
      <x v="6"/>
    </i>
    <i>
      <x v="9"/>
    </i>
    <i t="grand">
      <x/>
    </i>
  </colItems>
  <dataFields count="1">
    <dataField name="Sum of MänMinus" fld="5" baseField="13" baseItem="1"/>
  </dataFields>
  <chartFormats count="16">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3"/>
          </reference>
        </references>
      </pivotArea>
    </chartFormat>
    <chartFormat chart="0" format="4" series="1">
      <pivotArea type="data" outline="0" fieldPosition="0">
        <references count="2">
          <reference field="4294967294" count="1" selected="0">
            <x v="0"/>
          </reference>
          <reference field="2" count="1" selected="0">
            <x v="4"/>
          </reference>
        </references>
      </pivotArea>
    </chartFormat>
    <chartFormat chart="0" format="5" series="1">
      <pivotArea type="data" outline="0" fieldPosition="0">
        <references count="2">
          <reference field="4294967294" count="1" selected="0">
            <x v="0"/>
          </reference>
          <reference field="2" count="1" selected="0">
            <x v="5"/>
          </reference>
        </references>
      </pivotArea>
    </chartFormat>
    <chartFormat chart="0" format="6" series="1">
      <pivotArea type="data" outline="0" fieldPosition="0">
        <references count="2">
          <reference field="4294967294" count="1" selected="0">
            <x v="0"/>
          </reference>
          <reference field="2" count="1" selected="0">
            <x v="6"/>
          </reference>
        </references>
      </pivotArea>
    </chartFormat>
    <chartFormat chart="0" format="7" series="1">
      <pivotArea type="data" outline="0" fieldPosition="0">
        <references count="2">
          <reference field="4294967294" count="1" selected="0">
            <x v="0"/>
          </reference>
          <reference field="2" count="1" selected="0">
            <x v="9"/>
          </reference>
        </references>
      </pivotArea>
    </chartFormat>
    <chartFormat chart="2" format="8" series="1">
      <pivotArea type="data" outline="0" fieldPosition="0">
        <references count="2">
          <reference field="4294967294" count="1" selected="0">
            <x v="0"/>
          </reference>
          <reference field="2" count="1" selected="0">
            <x v="0"/>
          </reference>
        </references>
      </pivotArea>
    </chartFormat>
    <chartFormat chart="2" format="9" series="1">
      <pivotArea type="data" outline="0" fieldPosition="0">
        <references count="2">
          <reference field="4294967294" count="1" selected="0">
            <x v="0"/>
          </reference>
          <reference field="2" count="1" selected="0">
            <x v="1"/>
          </reference>
        </references>
      </pivotArea>
    </chartFormat>
    <chartFormat chart="2" format="10" series="1">
      <pivotArea type="data" outline="0" fieldPosition="0">
        <references count="2">
          <reference field="4294967294" count="1" selected="0">
            <x v="0"/>
          </reference>
          <reference field="2" count="1" selected="0">
            <x v="2"/>
          </reference>
        </references>
      </pivotArea>
    </chartFormat>
    <chartFormat chart="2" format="11" series="1">
      <pivotArea type="data" outline="0" fieldPosition="0">
        <references count="2">
          <reference field="4294967294" count="1" selected="0">
            <x v="0"/>
          </reference>
          <reference field="2" count="1" selected="0">
            <x v="3"/>
          </reference>
        </references>
      </pivotArea>
    </chartFormat>
    <chartFormat chart="2" format="12" series="1">
      <pivotArea type="data" outline="0" fieldPosition="0">
        <references count="2">
          <reference field="4294967294" count="1" selected="0">
            <x v="0"/>
          </reference>
          <reference field="2" count="1" selected="0">
            <x v="4"/>
          </reference>
        </references>
      </pivotArea>
    </chartFormat>
    <chartFormat chart="2" format="13" series="1">
      <pivotArea type="data" outline="0" fieldPosition="0">
        <references count="2">
          <reference field="4294967294" count="1" selected="0">
            <x v="0"/>
          </reference>
          <reference field="2" count="1" selected="0">
            <x v="5"/>
          </reference>
        </references>
      </pivotArea>
    </chartFormat>
    <chartFormat chart="2" format="14" series="1">
      <pivotArea type="data" outline="0" fieldPosition="0">
        <references count="2">
          <reference field="4294967294" count="1" selected="0">
            <x v="0"/>
          </reference>
          <reference field="2" count="1" selected="0">
            <x v="6"/>
          </reference>
        </references>
      </pivotArea>
    </chartFormat>
    <chartFormat chart="2" format="15" series="1">
      <pivotArea type="data" outline="0" fieldPosition="0">
        <references count="2">
          <reference field="4294967294" count="1" selected="0">
            <x v="0"/>
          </reference>
          <reference field="2"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i" xr10:uid="{4DAB1403-DE4C-41BD-A71D-F7489C67D6C5}" sourceName="parti">
  <pivotTables>
    <pivotTable tabId="2" name="PivotTable1"/>
  </pivotTables>
  <data>
    <tabular pivotCacheId="1142118572">
      <items count="10">
        <i x="1" s="1"/>
        <i x="3" s="1"/>
        <i x="2" s="1"/>
        <i x="0" s="1"/>
        <i x="5" s="1"/>
        <i x="4"/>
        <i x="9"/>
        <i x="6" s="1"/>
        <i x="8" s="1"/>
        <i x="7"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ÅrMånad2" xr10:uid="{26DBEFC6-7A83-4DB3-9236-33C7FCC4D2EF}" sourceName="Months (ÅrMånad)">
  <pivotTables>
    <pivotTable tabId="6" name="PivotTable1"/>
  </pivotTables>
  <data>
    <tabular pivotCacheId="1415071452">
      <items count="14">
        <i x="5" s="1"/>
        <i x="11"/>
        <i x="1" nd="1"/>
        <i x="2" nd="1"/>
        <i x="3" nd="1"/>
        <i x="4" nd="1"/>
        <i x="6" nd="1"/>
        <i x="7" nd="1"/>
        <i x="8" nd="1"/>
        <i x="9" nd="1"/>
        <i x="10" nd="1"/>
        <i x="12" nd="1"/>
        <i x="0" nd="1"/>
        <i x="13" nd="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i12" xr10:uid="{E8C1E71A-CB1A-45FD-9613-074434DFA037}" sourceName="parti">
  <pivotTables>
    <pivotTable tabId="7" name="PivotTable2"/>
  </pivotTables>
  <data>
    <tabular pivotCacheId="1521024798">
      <items count="9">
        <i x="1" s="1"/>
        <i x="3" s="1"/>
        <i x="2" s="1"/>
        <i x="0" s="1"/>
        <i x="4" s="1"/>
        <i x="8"/>
        <i x="5" s="1"/>
        <i x="7" s="1"/>
        <i x="6"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ÅrMånad12" xr10:uid="{8B587716-A1B3-4BA7-825D-C9BC06945A6B}" sourceName="Months (ÅrMånad)">
  <pivotTables>
    <pivotTable tabId="7" name="PivotTable2"/>
  </pivotTables>
  <data>
    <tabular pivotCacheId="1521024798">
      <items count="14">
        <i x="5" s="1"/>
        <i x="11"/>
        <i x="1" nd="1"/>
        <i x="2" nd="1"/>
        <i x="3" nd="1"/>
        <i x="4" nd="1"/>
        <i x="6" nd="1"/>
        <i x="7" nd="1"/>
        <i x="8" nd="1"/>
        <i x="9" nd="1"/>
        <i x="10" nd="1"/>
        <i x="12" nd="1"/>
        <i x="0" nd="1"/>
        <i x="13" nd="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s__ÅrMånad1" xr10:uid="{D5A6A4A7-B83C-4786-A420-91A643DC1E9E}" sourceName="Years (ÅrMånad)">
  <pivotTables>
    <pivotTable tabId="4" name="PivotTable2"/>
  </pivotTables>
  <data>
    <tabular pivotCacheId="1521024798">
      <items count="15">
        <i x="1" s="1"/>
        <i x="2" s="1"/>
        <i x="3" s="1"/>
        <i x="4" s="1"/>
        <i x="5" s="1"/>
        <i x="6" s="1"/>
        <i x="7" s="1"/>
        <i x="8" s="1"/>
        <i x="9" s="1"/>
        <i x="10" s="1"/>
        <i x="11" s="1"/>
        <i x="12" s="1"/>
        <i x="13" s="1"/>
        <i x="0" s="1" nd="1"/>
        <i x="14"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ÅrMånad" xr10:uid="{F764A0D9-A37C-4FCC-8852-784C9AF522FB}" sourceName="Months (ÅrMånad)">
  <pivotTables>
    <pivotTable tabId="2" name="PivotTable1"/>
  </pivotTables>
  <data>
    <tabular pivotCacheId="1142118572">
      <items count="14">
        <i x="5" s="1"/>
        <i x="11"/>
        <i x="1" nd="1"/>
        <i x="2" nd="1"/>
        <i x="3" nd="1"/>
        <i x="4" nd="1"/>
        <i x="6" nd="1"/>
        <i x="7" nd="1"/>
        <i x="8" nd="1"/>
        <i x="9" nd="1"/>
        <i x="10" nd="1"/>
        <i x="12" nd="1"/>
        <i x="0" nd="1"/>
        <i x="13"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i1" xr10:uid="{14BC951B-6303-440C-80A4-0E3218C94682}" sourceName="parti">
  <pivotTables>
    <pivotTable tabId="4" name="PivotTable2"/>
  </pivotTables>
  <data>
    <tabular pivotCacheId="1521024798">
      <items count="9">
        <i x="1" s="1"/>
        <i x="3" s="1"/>
        <i x="2" s="1"/>
        <i x="0" s="1"/>
        <i x="4" s="1"/>
        <i x="8"/>
        <i x="5" s="1"/>
        <i x="7" s="1"/>
        <i x="6"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ÅrMånad1" xr10:uid="{0852A8C9-A479-4EB8-ADE9-99E6DB74B2CB}" sourceName="Months (ÅrMånad)">
  <pivotTables>
    <pivotTable tabId="4" name="PivotTable2"/>
  </pivotTables>
  <data>
    <tabular pivotCacheId="1521024798">
      <items count="14">
        <i x="5" s="1"/>
        <i x="11"/>
        <i x="1" nd="1"/>
        <i x="2" nd="1"/>
        <i x="3" nd="1"/>
        <i x="4" nd="1"/>
        <i x="6" nd="1"/>
        <i x="7" nd="1"/>
        <i x="8" nd="1"/>
        <i x="9" nd="1"/>
        <i x="10" nd="1"/>
        <i x="12" nd="1"/>
        <i x="0" nd="1"/>
        <i x="13"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i11" xr10:uid="{839A18EC-0135-461C-8731-51694EC5D011}" sourceName="parti">
  <pivotTables>
    <pivotTable tabId="5" name="PivotTable2"/>
  </pivotTables>
  <data>
    <tabular pivotCacheId="1415071452">
      <items count="10">
        <i x="1" s="1"/>
        <i x="3" s="1"/>
        <i x="2" s="1"/>
        <i x="0" s="1"/>
        <i x="5" s="1"/>
        <i x="4"/>
        <i x="9"/>
        <i x="6" s="1"/>
        <i x="8" s="1"/>
        <i x="7"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ÅrMånad11" xr10:uid="{3A7E3E3B-8508-4FA4-AEB0-6AA62B702564}" sourceName="Months (ÅrMånad)">
  <pivotTables>
    <pivotTable tabId="5" name="PivotTable2"/>
  </pivotTables>
  <data>
    <tabular pivotCacheId="1415071452">
      <items count="14">
        <i x="5" s="1"/>
        <i x="1" nd="1"/>
        <i x="2" nd="1"/>
        <i x="3" nd="1"/>
        <i x="4" nd="1"/>
        <i x="6" nd="1"/>
        <i x="7" nd="1"/>
        <i x="8" nd="1"/>
        <i x="9" nd="1"/>
        <i x="10" nd="1"/>
        <i x="11" nd="1"/>
        <i x="12" nd="1"/>
        <i x="0" nd="1"/>
        <i x="13"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s__ÅrMånad" xr10:uid="{AE8946A4-9B8C-4E4C-94F4-7F8E798BCCC1}" sourceName="Years (ÅrMånad)">
  <pivotTables>
    <pivotTable tabId="5" name="PivotTable2"/>
  </pivotTables>
  <data>
    <tabular pivotCacheId="1415071452">
      <items count="15">
        <i x="1"/>
        <i x="2"/>
        <i x="3"/>
        <i x="4"/>
        <i x="5"/>
        <i x="6"/>
        <i x="7"/>
        <i x="8"/>
        <i x="9"/>
        <i x="10"/>
        <i x="11"/>
        <i x="12"/>
        <i x="13" s="1"/>
        <i x="0" nd="1"/>
        <i x="14"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ön" xr10:uid="{8DB8B47A-32F7-4804-953B-40016407694F}" sourceName="kön">
  <pivotTables>
    <pivotTable tabId="5" name="PivotTable2"/>
  </pivotTables>
  <data>
    <tabular pivotCacheId="1415071452">
      <items count="3">
        <i x="1" s="1"/>
        <i x="0" s="1"/>
        <i x="2"/>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ti2" xr10:uid="{632B0CF2-9457-45F2-9BA5-F4D7AA59A9A5}" sourceName="parti">
  <pivotTables>
    <pivotTable tabId="6" name="PivotTable1"/>
  </pivotTables>
  <data>
    <tabular pivotCacheId="1415071452">
      <items count="10">
        <i x="1" s="1"/>
        <i x="3" s="1"/>
        <i x="2" s="1"/>
        <i x="0" s="1"/>
        <i x="5" s="1"/>
        <i x="4"/>
        <i x="9"/>
        <i x="6" s="1"/>
        <i x="8"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arti 4" xr10:uid="{C2EF52B9-36BD-4340-808A-C3D923BF84DE}" cache="Slicer_parti12" caption="parti" rowHeight="247650"/>
  <slicer name="Months (ÅrMånad) 4" xr10:uid="{F1C25ACE-1177-4662-87A3-3A51B463BF26}" cache="Slicer_Months__ÅrMånad12" caption="Months (ÅrMånad)"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arti 1" xr10:uid="{9579C81D-BDB4-4029-B6AE-AD82475ABA1C}" cache="Slicer_parti1" caption="parti" rowHeight="247650"/>
  <slicer name="Months (ÅrMånad) 1" xr10:uid="{070691A5-ECFA-479B-800C-363B4631F015}" cache="Slicer_Months__ÅrMånad1" caption="Months (ÅrMånad)" rowHeight="247650"/>
  <slicer name="Years (ÅrMånad) 1" xr10:uid="{3A48742A-292A-466E-B130-CD253902213A}" cache="Slicer_Years__ÅrMånad1" caption="Years (ÅrMånad)"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arti 2" xr10:uid="{A046D944-2318-4AB4-B0A1-105AE5462D68}" cache="Slicer_parti11" caption="parti" rowHeight="247650"/>
  <slicer name="Months (ÅrMånad) 2" xr10:uid="{E18F2BEF-D5CC-4CEB-898A-392C4A90C09F}" cache="Slicer_Months__ÅrMånad11" caption="Months (ÅrMånad)" rowHeight="247650"/>
  <slicer name="Years (ÅrMånad)" xr10:uid="{BCF5799D-EC9F-4B2F-8214-D148CA4CA20D}" cache="Slicer_Years__ÅrMånad" caption="Years (ÅrMånad)" startItem="8" rowHeight="247650"/>
  <slicer name="kön" xr10:uid="{88A77F97-8D54-4BC4-835E-F9EB455CC009}" cache="Slicer_kön" caption="kön"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arti" xr10:uid="{01A6D314-3099-4B05-B3A0-D09195BCB5D9}" cache="Slicer_parti" caption="parti" rowHeight="247650"/>
  <slicer name="Months (ÅrMånad)" xr10:uid="{94E9C935-E533-48DC-B1A0-4D4990A00BB3}" cache="Slicer_Months__ÅrMånad" caption="Months (ÅrMånad)" rowHeight="2476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arti 3" xr10:uid="{3E965D31-C0DE-48C9-943A-E664428DC81E}" cache="Slicer_parti2" caption="parti" rowHeight="247650"/>
  <slicer name="Months (ÅrMånad) 3" xr10:uid="{1D0102DE-4C1B-40F0-95D1-A3D12952C820}" cache="Slicer_Months__ÅrMånad2" caption="Months (ÅrMånad)" rowHeight="2476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D13C0-F950-41D0-805A-B2571D69E21C}">
  <sheetPr codeName="Sheet8">
    <tabColor theme="1" tint="4.9989318521683403E-2"/>
  </sheetPr>
  <dimension ref="A1:AA641"/>
  <sheetViews>
    <sheetView topLeftCell="G1" workbookViewId="0">
      <selection activeCell="V50" sqref="V50"/>
    </sheetView>
  </sheetViews>
  <sheetFormatPr defaultRowHeight="14.4" x14ac:dyDescent="0.3"/>
  <cols>
    <col min="1" max="4" width="14.33203125" customWidth="1"/>
    <col min="5" max="5" width="19" customWidth="1"/>
    <col min="6" max="6" width="15.77734375" customWidth="1"/>
    <col min="7" max="7" width="23.6640625" customWidth="1"/>
    <col min="8" max="10" width="12.21875" customWidth="1"/>
    <col min="11" max="12" width="18.77734375" customWidth="1"/>
    <col min="13" max="14" width="15.77734375" customWidth="1"/>
    <col min="15" max="16" width="20.88671875" customWidth="1"/>
    <col min="17" max="17" width="17" customWidth="1"/>
    <col min="20" max="20" width="14.6640625" customWidth="1"/>
  </cols>
  <sheetData>
    <row r="1" spans="1:27" x14ac:dyDescent="0.3">
      <c r="A1" t="s">
        <v>0</v>
      </c>
    </row>
    <row r="2" spans="1:27" x14ac:dyDescent="0.3">
      <c r="E2" s="2" t="e">
        <f>DATE(LEFT(A2,4)*1,RIGHT(A2,2)*1,1)</f>
        <v>#VALUE!</v>
      </c>
      <c r="F2">
        <f>IFERROR(IF(B2="män",-1,IF(B2="kvinnor",#REF!,1))*D2,"")</f>
        <v>0</v>
      </c>
    </row>
    <row r="3" spans="1:27" x14ac:dyDescent="0.3">
      <c r="A3" s="1" t="s">
        <v>1</v>
      </c>
      <c r="B3" s="1" t="s">
        <v>2</v>
      </c>
      <c r="C3" s="1" t="s">
        <v>3</v>
      </c>
      <c r="D3" s="1" t="s">
        <v>4</v>
      </c>
      <c r="E3" s="1" t="s">
        <v>41</v>
      </c>
      <c r="F3" s="1" t="s">
        <v>42</v>
      </c>
      <c r="G3" s="1" t="s">
        <v>64</v>
      </c>
      <c r="H3" s="1" t="s">
        <v>6</v>
      </c>
      <c r="I3" s="1" t="s">
        <v>17</v>
      </c>
      <c r="J3" s="1" t="s">
        <v>63</v>
      </c>
      <c r="K3" s="1" t="s">
        <v>67</v>
      </c>
      <c r="L3" s="1" t="s">
        <v>68</v>
      </c>
      <c r="M3" s="1" t="s">
        <v>66</v>
      </c>
      <c r="N3" s="1" t="s">
        <v>65</v>
      </c>
      <c r="O3" s="1" t="s">
        <v>69</v>
      </c>
      <c r="P3" s="1" t="s">
        <v>70</v>
      </c>
      <c r="Q3" s="1" t="s">
        <v>73</v>
      </c>
      <c r="T3" s="1" t="s">
        <v>81</v>
      </c>
      <c r="U3" s="1" t="s">
        <v>73</v>
      </c>
      <c r="V3" s="1" t="s">
        <v>6</v>
      </c>
      <c r="W3" s="1" t="s">
        <v>17</v>
      </c>
      <c r="X3" s="1" t="s">
        <v>78</v>
      </c>
      <c r="Y3" s="1" t="s">
        <v>79</v>
      </c>
      <c r="Z3" s="1" t="s">
        <v>79</v>
      </c>
      <c r="AA3" s="1" t="s">
        <v>80</v>
      </c>
    </row>
    <row r="4" spans="1:27" x14ac:dyDescent="0.3">
      <c r="A4" t="s">
        <v>5</v>
      </c>
      <c r="B4" t="s">
        <v>6</v>
      </c>
      <c r="C4" t="s">
        <v>7</v>
      </c>
      <c r="D4">
        <v>24.3</v>
      </c>
      <c r="E4" s="2">
        <v>41760</v>
      </c>
      <c r="F4">
        <f>IFERROR(IF(B4="män",-1,IF(B4="kvinnor",1,0))*D4,"")</f>
        <v>-24.3</v>
      </c>
      <c r="G4" t="str">
        <f>A4&amp;"_"&amp;B4&amp;"_"&amp;C4</f>
        <v>2014M05_män_M</v>
      </c>
      <c r="H4">
        <v>24.3</v>
      </c>
      <c r="I4">
        <v>21.5</v>
      </c>
      <c r="J4">
        <v>22.9</v>
      </c>
      <c r="K4">
        <f>I4-J4</f>
        <v>-1.3999999999999986</v>
      </c>
      <c r="L4">
        <f>H4-J4</f>
        <v>1.4000000000000021</v>
      </c>
      <c r="M4" s="6">
        <f>I4/J4-1</f>
        <v>-6.1135371179039222E-2</v>
      </c>
      <c r="N4" s="6">
        <f>H4/J4-1</f>
        <v>6.1135371179039444E-2</v>
      </c>
      <c r="O4" s="6">
        <f>K4/J4</f>
        <v>-6.1135371179039243E-2</v>
      </c>
      <c r="P4" s="6">
        <f>L4/J4</f>
        <v>6.1135371179039395E-2</v>
      </c>
      <c r="Q4" t="s">
        <v>74</v>
      </c>
      <c r="T4" s="2">
        <v>41760</v>
      </c>
      <c r="U4" t="s">
        <v>74</v>
      </c>
      <c r="V4">
        <f>SUMIFS($H$4:$H$201,$E$4:$E$201,T4,$Q$4:$Q$201,U4)</f>
        <v>43.2</v>
      </c>
      <c r="W4">
        <f t="shared" ref="W4:W29" si="0">SUMIFS($I$4:$I$201,$E$4:$E$201,T4,$Q$4:$Q$201,U4)</f>
        <v>36</v>
      </c>
      <c r="X4">
        <f>SUMIFS($J$4:$J$201,$E$4:$E$201,T4,$Q$4:$Q$201,U4)</f>
        <v>39.6</v>
      </c>
      <c r="Y4">
        <f>V4-X4</f>
        <v>3.6000000000000014</v>
      </c>
      <c r="Z4">
        <f>W4-X4</f>
        <v>-3.6000000000000014</v>
      </c>
      <c r="AA4">
        <f>W4-V4</f>
        <v>-7.2000000000000028</v>
      </c>
    </row>
    <row r="5" spans="1:27" x14ac:dyDescent="0.3">
      <c r="A5" t="s">
        <v>5</v>
      </c>
      <c r="B5" t="s">
        <v>6</v>
      </c>
      <c r="C5" t="s">
        <v>8</v>
      </c>
      <c r="D5">
        <v>5.8</v>
      </c>
      <c r="E5" s="2">
        <v>41760</v>
      </c>
      <c r="F5">
        <f>IFERROR(IF(B5="män",-1,IF(B5="kvinnor",1,0))*D5,"")</f>
        <v>-5.8</v>
      </c>
      <c r="G5" t="str">
        <f t="shared" ref="G5:G68" si="1">A5&amp;"_"&amp;B5&amp;"_"&amp;C5</f>
        <v>2014M05_män_C</v>
      </c>
      <c r="H5">
        <v>5.8</v>
      </c>
      <c r="I5">
        <v>4.0999999999999996</v>
      </c>
      <c r="J5">
        <v>4.9000000000000004</v>
      </c>
      <c r="K5">
        <f t="shared" ref="K5:K68" si="2">I5-J5</f>
        <v>-0.80000000000000071</v>
      </c>
      <c r="L5">
        <f t="shared" ref="L5:L68" si="3">H5-J5</f>
        <v>0.89999999999999947</v>
      </c>
      <c r="M5" s="6">
        <f>I5/J5-1</f>
        <v>-0.16326530612244916</v>
      </c>
      <c r="N5" s="6">
        <f>H5/J5-1</f>
        <v>0.18367346938775508</v>
      </c>
      <c r="O5" s="6">
        <f t="shared" ref="O5:O68" si="4">K5/J5</f>
        <v>-0.16326530612244911</v>
      </c>
      <c r="P5" s="6">
        <f t="shared" ref="P5:P68" si="5">L5/J5</f>
        <v>0.18367346938775497</v>
      </c>
      <c r="Q5" t="s">
        <v>75</v>
      </c>
      <c r="T5" s="2">
        <v>41760</v>
      </c>
      <c r="U5" t="s">
        <v>75</v>
      </c>
      <c r="V5">
        <f t="shared" ref="V5:W29" si="6">SUMIFS($H$4:$H$201,$E$4:$E$201,T5,$Q$4:$Q$201,U5)</f>
        <v>53.9</v>
      </c>
      <c r="W5">
        <f t="shared" si="0"/>
        <v>59.3</v>
      </c>
      <c r="X5">
        <f t="shared" ref="X5:X29" si="7">SUMIFS($J$4:$J$201,$E$4:$E$201,T5,$Q$4:$Q$201,U5)</f>
        <v>56.6</v>
      </c>
      <c r="Y5">
        <f t="shared" ref="Y5:Y29" si="8">V5-X5</f>
        <v>-2.7000000000000028</v>
      </c>
      <c r="Z5">
        <f t="shared" ref="Z5:Z29" si="9">W5-X5</f>
        <v>2.6999999999999957</v>
      </c>
      <c r="AA5">
        <f t="shared" ref="AA5:AA29" si="10">W5-V5</f>
        <v>5.3999999999999986</v>
      </c>
    </row>
    <row r="6" spans="1:27" x14ac:dyDescent="0.3">
      <c r="A6" t="s">
        <v>5</v>
      </c>
      <c r="B6" t="s">
        <v>6</v>
      </c>
      <c r="C6" t="s">
        <v>9</v>
      </c>
      <c r="D6">
        <v>4.4000000000000004</v>
      </c>
      <c r="E6" s="2">
        <v>41760</v>
      </c>
      <c r="F6">
        <f>IFERROR(IF(B6="män",-1,IF(B6="kvinnor",1,0))*D6,"")</f>
        <v>-4.4000000000000004</v>
      </c>
      <c r="G6" t="str">
        <f t="shared" si="1"/>
        <v>2014M05_män_L</v>
      </c>
      <c r="H6">
        <v>4.4000000000000004</v>
      </c>
      <c r="I6">
        <v>5.7</v>
      </c>
      <c r="J6">
        <v>5.0999999999999996</v>
      </c>
      <c r="K6">
        <f t="shared" si="2"/>
        <v>0.60000000000000053</v>
      </c>
      <c r="L6">
        <f t="shared" si="3"/>
        <v>-0.69999999999999929</v>
      </c>
      <c r="M6" s="6">
        <f>I6/J6-1</f>
        <v>0.11764705882352944</v>
      </c>
      <c r="N6" s="6">
        <f>H6/J6-1</f>
        <v>-0.13725490196078416</v>
      </c>
      <c r="O6" s="6">
        <f t="shared" si="4"/>
        <v>0.11764705882352952</v>
      </c>
      <c r="P6" s="6">
        <f t="shared" si="5"/>
        <v>-0.13725490196078419</v>
      </c>
      <c r="Q6" t="s">
        <v>74</v>
      </c>
      <c r="T6" s="2">
        <f>EDATE(T4,12)</f>
        <v>42125</v>
      </c>
      <c r="U6" t="s">
        <v>74</v>
      </c>
      <c r="V6">
        <f t="shared" si="6"/>
        <v>55.5</v>
      </c>
      <c r="W6">
        <f t="shared" si="0"/>
        <v>43.5</v>
      </c>
      <c r="X6">
        <f t="shared" si="7"/>
        <v>49.399999999999991</v>
      </c>
      <c r="Y6">
        <f t="shared" si="8"/>
        <v>6.1000000000000085</v>
      </c>
      <c r="Z6">
        <f t="shared" si="9"/>
        <v>-5.8999999999999915</v>
      </c>
      <c r="AA6">
        <f t="shared" si="10"/>
        <v>-12</v>
      </c>
    </row>
    <row r="7" spans="1:27" x14ac:dyDescent="0.3">
      <c r="A7" t="s">
        <v>5</v>
      </c>
      <c r="B7" t="s">
        <v>6</v>
      </c>
      <c r="C7" t="s">
        <v>10</v>
      </c>
      <c r="D7">
        <v>3.6</v>
      </c>
      <c r="E7" s="2">
        <v>41760</v>
      </c>
      <c r="F7">
        <f>IFERROR(IF(B7="män",-1,IF(B7="kvinnor",1,0))*D7,"")</f>
        <v>-3.6</v>
      </c>
      <c r="G7" t="str">
        <f t="shared" si="1"/>
        <v>2014M05_män_KD</v>
      </c>
      <c r="H7">
        <v>3.6</v>
      </c>
      <c r="I7">
        <v>4.3</v>
      </c>
      <c r="J7">
        <v>3.9</v>
      </c>
      <c r="K7">
        <f t="shared" si="2"/>
        <v>0.39999999999999991</v>
      </c>
      <c r="L7">
        <f t="shared" si="3"/>
        <v>-0.29999999999999982</v>
      </c>
      <c r="M7" s="6">
        <f>I7/J7-1</f>
        <v>0.10256410256410264</v>
      </c>
      <c r="N7" s="6">
        <f>H7/J7-1</f>
        <v>-7.6923076923076872E-2</v>
      </c>
      <c r="O7" s="6">
        <f t="shared" si="4"/>
        <v>0.10256410256410255</v>
      </c>
      <c r="P7" s="6">
        <f t="shared" si="5"/>
        <v>-7.6923076923076886E-2</v>
      </c>
      <c r="Q7" t="s">
        <v>74</v>
      </c>
      <c r="T7" s="2">
        <f t="shared" ref="T7:T70" si="11">EDATE(T5,12)</f>
        <v>42125</v>
      </c>
      <c r="U7" t="s">
        <v>75</v>
      </c>
      <c r="V7">
        <f t="shared" si="6"/>
        <v>43.4</v>
      </c>
      <c r="W7">
        <f t="shared" si="0"/>
        <v>53.5</v>
      </c>
      <c r="X7">
        <f t="shared" si="7"/>
        <v>48.5</v>
      </c>
      <c r="Y7">
        <f t="shared" si="8"/>
        <v>-5.1000000000000014</v>
      </c>
      <c r="Z7">
        <f t="shared" si="9"/>
        <v>5</v>
      </c>
      <c r="AA7">
        <f t="shared" si="10"/>
        <v>10.100000000000001</v>
      </c>
    </row>
    <row r="8" spans="1:27" x14ac:dyDescent="0.3">
      <c r="A8" t="s">
        <v>5</v>
      </c>
      <c r="B8" t="s">
        <v>6</v>
      </c>
      <c r="C8" t="s">
        <v>12</v>
      </c>
      <c r="D8">
        <v>6.4</v>
      </c>
      <c r="E8" s="2">
        <v>41760</v>
      </c>
      <c r="F8">
        <f>IFERROR(IF(B8="män",-1,IF(B8="kvinnor",1,0))*D8,"")</f>
        <v>-6.4</v>
      </c>
      <c r="G8" t="str">
        <f t="shared" si="1"/>
        <v>2014M05_män_MP</v>
      </c>
      <c r="H8">
        <v>6.4</v>
      </c>
      <c r="I8">
        <v>10.199999999999999</v>
      </c>
      <c r="J8">
        <v>8.3000000000000007</v>
      </c>
      <c r="K8">
        <f t="shared" si="2"/>
        <v>1.8999999999999986</v>
      </c>
      <c r="L8">
        <f t="shared" si="3"/>
        <v>-1.9000000000000004</v>
      </c>
      <c r="M8" s="6">
        <f>I8/J8-1</f>
        <v>0.22891566265060215</v>
      </c>
      <c r="N8" s="6">
        <f>H8/J8-1</f>
        <v>-0.22891566265060248</v>
      </c>
      <c r="O8" s="6">
        <f t="shared" si="4"/>
        <v>0.22891566265060223</v>
      </c>
      <c r="P8" s="6">
        <f t="shared" si="5"/>
        <v>-0.22891566265060243</v>
      </c>
      <c r="Q8" t="s">
        <v>75</v>
      </c>
      <c r="T8" s="2">
        <f t="shared" si="11"/>
        <v>42491</v>
      </c>
      <c r="U8" t="s">
        <v>74</v>
      </c>
      <c r="V8">
        <f t="shared" si="6"/>
        <v>56.8</v>
      </c>
      <c r="W8">
        <f t="shared" si="0"/>
        <v>46.7</v>
      </c>
      <c r="X8">
        <f t="shared" si="7"/>
        <v>51.800000000000004</v>
      </c>
      <c r="Y8">
        <f t="shared" si="8"/>
        <v>4.9999999999999929</v>
      </c>
      <c r="Z8">
        <f t="shared" si="9"/>
        <v>-5.1000000000000014</v>
      </c>
      <c r="AA8">
        <f t="shared" si="10"/>
        <v>-10.099999999999994</v>
      </c>
    </row>
    <row r="9" spans="1:27" x14ac:dyDescent="0.3">
      <c r="A9" t="s">
        <v>5</v>
      </c>
      <c r="B9" t="s">
        <v>6</v>
      </c>
      <c r="C9" t="s">
        <v>13</v>
      </c>
      <c r="D9">
        <v>34.6</v>
      </c>
      <c r="E9" s="2">
        <v>41760</v>
      </c>
      <c r="F9">
        <f>IFERROR(IF(B9="män",-1,IF(B9="kvinnor",1,0))*D9,"")</f>
        <v>-34.6</v>
      </c>
      <c r="G9" t="str">
        <f t="shared" si="1"/>
        <v>2014M05_män_S</v>
      </c>
      <c r="H9">
        <v>34.6</v>
      </c>
      <c r="I9">
        <v>36.9</v>
      </c>
      <c r="J9">
        <v>35.799999999999997</v>
      </c>
      <c r="K9">
        <f t="shared" si="2"/>
        <v>1.1000000000000014</v>
      </c>
      <c r="L9">
        <f t="shared" si="3"/>
        <v>-1.1999999999999957</v>
      </c>
      <c r="M9" s="6">
        <f>I9/J9-1</f>
        <v>3.0726256983240274E-2</v>
      </c>
      <c r="N9" s="6">
        <f>H9/J9-1</f>
        <v>-3.3519553072625552E-2</v>
      </c>
      <c r="O9" s="6">
        <f t="shared" si="4"/>
        <v>3.0726256983240264E-2</v>
      </c>
      <c r="P9" s="6">
        <f t="shared" si="5"/>
        <v>-3.351955307262558E-2</v>
      </c>
      <c r="Q9" t="s">
        <v>75</v>
      </c>
      <c r="T9" s="2">
        <f t="shared" si="11"/>
        <v>42491</v>
      </c>
      <c r="U9" t="s">
        <v>75</v>
      </c>
      <c r="V9">
        <f t="shared" si="6"/>
        <v>41.5</v>
      </c>
      <c r="W9">
        <f t="shared" si="0"/>
        <v>50.6</v>
      </c>
      <c r="X9">
        <f t="shared" si="7"/>
        <v>46.1</v>
      </c>
      <c r="Y9">
        <f t="shared" si="8"/>
        <v>-4.6000000000000014</v>
      </c>
      <c r="Z9">
        <f t="shared" si="9"/>
        <v>4.5</v>
      </c>
      <c r="AA9">
        <f t="shared" si="10"/>
        <v>9.1000000000000014</v>
      </c>
    </row>
    <row r="10" spans="1:27" x14ac:dyDescent="0.3">
      <c r="A10" t="s">
        <v>5</v>
      </c>
      <c r="B10" t="s">
        <v>6</v>
      </c>
      <c r="C10" t="s">
        <v>14</v>
      </c>
      <c r="D10">
        <v>7.1</v>
      </c>
      <c r="E10" s="2">
        <v>41760</v>
      </c>
      <c r="F10">
        <f>IFERROR(IF(B10="män",-1,IF(B10="kvinnor",1,0))*D10,"")</f>
        <v>-7.1</v>
      </c>
      <c r="G10" t="str">
        <f t="shared" si="1"/>
        <v>2014M05_män_V</v>
      </c>
      <c r="H10">
        <v>7.1</v>
      </c>
      <c r="I10">
        <v>8.1</v>
      </c>
      <c r="J10">
        <v>7.6</v>
      </c>
      <c r="K10">
        <f t="shared" si="2"/>
        <v>0.5</v>
      </c>
      <c r="L10">
        <f t="shared" si="3"/>
        <v>-0.5</v>
      </c>
      <c r="M10" s="6">
        <f>I10/J10-1</f>
        <v>6.578947368421062E-2</v>
      </c>
      <c r="N10" s="6">
        <f>H10/J10-1</f>
        <v>-6.5789473684210509E-2</v>
      </c>
      <c r="O10" s="6">
        <f t="shared" si="4"/>
        <v>6.5789473684210523E-2</v>
      </c>
      <c r="P10" s="6">
        <f t="shared" si="5"/>
        <v>-6.5789473684210523E-2</v>
      </c>
      <c r="Q10" t="s">
        <v>75</v>
      </c>
      <c r="T10" s="2">
        <f t="shared" si="11"/>
        <v>42856</v>
      </c>
      <c r="U10" t="s">
        <v>74</v>
      </c>
      <c r="V10">
        <f t="shared" si="6"/>
        <v>49.900000000000006</v>
      </c>
      <c r="W10">
        <f t="shared" si="0"/>
        <v>39.5</v>
      </c>
      <c r="X10">
        <f t="shared" si="7"/>
        <v>44.7</v>
      </c>
      <c r="Y10">
        <f t="shared" si="8"/>
        <v>5.2000000000000028</v>
      </c>
      <c r="Z10">
        <f t="shared" si="9"/>
        <v>-5.2000000000000028</v>
      </c>
      <c r="AA10">
        <f t="shared" si="10"/>
        <v>-10.400000000000006</v>
      </c>
    </row>
    <row r="11" spans="1:27" x14ac:dyDescent="0.3">
      <c r="A11" t="s">
        <v>5</v>
      </c>
      <c r="B11" t="s">
        <v>6</v>
      </c>
      <c r="C11" t="s">
        <v>15</v>
      </c>
      <c r="D11">
        <v>10.9</v>
      </c>
      <c r="E11" s="2">
        <v>41760</v>
      </c>
      <c r="F11">
        <f>IFERROR(IF(B11="män",-1,IF(B11="kvinnor",1,0))*D11,"")</f>
        <v>-10.9</v>
      </c>
      <c r="G11" t="str">
        <f t="shared" si="1"/>
        <v>2014M05_män_SD</v>
      </c>
      <c r="H11">
        <v>10.9</v>
      </c>
      <c r="I11">
        <v>4.5</v>
      </c>
      <c r="J11">
        <v>7.7</v>
      </c>
      <c r="K11">
        <f t="shared" si="2"/>
        <v>-3.2</v>
      </c>
      <c r="L11">
        <f t="shared" si="3"/>
        <v>3.2</v>
      </c>
      <c r="M11" s="6">
        <f>I11/J11-1</f>
        <v>-0.41558441558441561</v>
      </c>
      <c r="N11" s="6">
        <f>H11/J11-1</f>
        <v>0.4155844155844155</v>
      </c>
      <c r="O11" s="6">
        <f t="shared" si="4"/>
        <v>-0.41558441558441561</v>
      </c>
      <c r="P11" s="6">
        <f t="shared" si="5"/>
        <v>0.41558441558441561</v>
      </c>
      <c r="Q11" t="s">
        <v>74</v>
      </c>
      <c r="T11" s="2">
        <f t="shared" si="11"/>
        <v>42856</v>
      </c>
      <c r="U11" t="s">
        <v>75</v>
      </c>
      <c r="V11">
        <f t="shared" si="6"/>
        <v>48</v>
      </c>
      <c r="W11">
        <f t="shared" si="0"/>
        <v>57.8</v>
      </c>
      <c r="X11">
        <f t="shared" si="7"/>
        <v>52.8</v>
      </c>
      <c r="Y11">
        <f t="shared" si="8"/>
        <v>-4.7999999999999972</v>
      </c>
      <c r="Z11">
        <f t="shared" si="9"/>
        <v>5</v>
      </c>
      <c r="AA11">
        <f t="shared" si="10"/>
        <v>9.7999999999999972</v>
      </c>
    </row>
    <row r="12" spans="1:27" x14ac:dyDescent="0.3">
      <c r="A12" t="s">
        <v>5</v>
      </c>
      <c r="B12" t="s">
        <v>6</v>
      </c>
      <c r="C12" t="s">
        <v>16</v>
      </c>
      <c r="D12">
        <v>3.1</v>
      </c>
      <c r="E12" s="2">
        <v>41760</v>
      </c>
      <c r="F12">
        <f>IFERROR(IF(B12="män",-1,IF(B12="kvinnor",1,0))*D12,"")</f>
        <v>-3.1</v>
      </c>
      <c r="G12" t="str">
        <f t="shared" si="1"/>
        <v>2014M05_män_övriga</v>
      </c>
      <c r="H12">
        <v>3.1</v>
      </c>
      <c r="I12">
        <v>4.5999999999999996</v>
      </c>
      <c r="J12">
        <v>3.8</v>
      </c>
      <c r="K12">
        <f t="shared" si="2"/>
        <v>0.79999999999999982</v>
      </c>
      <c r="L12">
        <f t="shared" si="3"/>
        <v>-0.69999999999999973</v>
      </c>
      <c r="M12" s="6">
        <f>I12/J12-1</f>
        <v>0.21052631578947367</v>
      </c>
      <c r="N12" s="6">
        <f>H12/J12-1</f>
        <v>-0.18421052631578938</v>
      </c>
      <c r="O12" s="6">
        <f t="shared" si="4"/>
        <v>0.21052631578947364</v>
      </c>
      <c r="P12" s="6">
        <f t="shared" si="5"/>
        <v>-0.18421052631578941</v>
      </c>
      <c r="T12" s="2">
        <f t="shared" si="11"/>
        <v>43221</v>
      </c>
      <c r="U12" t="s">
        <v>74</v>
      </c>
      <c r="V12">
        <f t="shared" si="6"/>
        <v>56.900000000000006</v>
      </c>
      <c r="W12">
        <f t="shared" si="0"/>
        <v>41</v>
      </c>
      <c r="X12">
        <f t="shared" si="7"/>
        <v>48.900000000000006</v>
      </c>
      <c r="Y12">
        <f t="shared" si="8"/>
        <v>8</v>
      </c>
      <c r="Z12">
        <f t="shared" si="9"/>
        <v>-7.9000000000000057</v>
      </c>
      <c r="AA12">
        <f t="shared" si="10"/>
        <v>-15.900000000000006</v>
      </c>
    </row>
    <row r="13" spans="1:27" x14ac:dyDescent="0.3">
      <c r="A13" t="s">
        <v>18</v>
      </c>
      <c r="B13" t="s">
        <v>6</v>
      </c>
      <c r="C13" t="s">
        <v>7</v>
      </c>
      <c r="D13">
        <v>25.9</v>
      </c>
      <c r="E13" s="2">
        <v>41944</v>
      </c>
      <c r="F13">
        <f>IFERROR(IF(B13="män",-1,IF(B13="kvinnor",1,0))*D13,"")</f>
        <v>-25.9</v>
      </c>
      <c r="G13" t="str">
        <f t="shared" si="1"/>
        <v>2014M11_män_M</v>
      </c>
      <c r="H13">
        <v>25.9</v>
      </c>
      <c r="I13">
        <v>23.7</v>
      </c>
      <c r="J13">
        <v>24.8</v>
      </c>
      <c r="K13">
        <f t="shared" si="2"/>
        <v>-1.1000000000000014</v>
      </c>
      <c r="L13">
        <f t="shared" si="3"/>
        <v>1.0999999999999979</v>
      </c>
      <c r="M13" s="6">
        <f>I13/J13-1</f>
        <v>-4.4354838709677491E-2</v>
      </c>
      <c r="N13" s="6">
        <f>H13/J13-1</f>
        <v>4.4354838709677269E-2</v>
      </c>
      <c r="O13" s="6">
        <f t="shared" si="4"/>
        <v>-4.4354838709677477E-2</v>
      </c>
      <c r="P13" s="6">
        <f t="shared" si="5"/>
        <v>4.4354838709677331E-2</v>
      </c>
      <c r="Q13" t="s">
        <v>74</v>
      </c>
      <c r="T13" s="2">
        <f t="shared" si="11"/>
        <v>43221</v>
      </c>
      <c r="U13" t="s">
        <v>75</v>
      </c>
      <c r="V13">
        <f t="shared" si="6"/>
        <v>40.5</v>
      </c>
      <c r="W13">
        <f t="shared" si="0"/>
        <v>55.800000000000004</v>
      </c>
      <c r="X13">
        <f t="shared" si="7"/>
        <v>48.3</v>
      </c>
      <c r="Y13">
        <f t="shared" si="8"/>
        <v>-7.7999999999999972</v>
      </c>
      <c r="Z13">
        <f t="shared" si="9"/>
        <v>7.5000000000000071</v>
      </c>
      <c r="AA13">
        <f t="shared" si="10"/>
        <v>15.300000000000004</v>
      </c>
    </row>
    <row r="14" spans="1:27" x14ac:dyDescent="0.3">
      <c r="A14" t="s">
        <v>18</v>
      </c>
      <c r="B14" t="s">
        <v>6</v>
      </c>
      <c r="C14" t="s">
        <v>8</v>
      </c>
      <c r="D14">
        <v>6.3</v>
      </c>
      <c r="E14" s="2">
        <v>41944</v>
      </c>
      <c r="F14">
        <f>IFERROR(IF(B14="män",-1,IF(B14="kvinnor",1,0))*D14,"")</f>
        <v>-6.3</v>
      </c>
      <c r="G14" t="str">
        <f t="shared" si="1"/>
        <v>2014M11_män_C</v>
      </c>
      <c r="H14">
        <v>6.3</v>
      </c>
      <c r="I14">
        <v>6</v>
      </c>
      <c r="J14">
        <v>6.2</v>
      </c>
      <c r="K14">
        <f t="shared" si="2"/>
        <v>-0.20000000000000018</v>
      </c>
      <c r="L14">
        <f t="shared" si="3"/>
        <v>9.9999999999999645E-2</v>
      </c>
      <c r="M14" s="6">
        <f>I14/J14-1</f>
        <v>-3.2258064516129115E-2</v>
      </c>
      <c r="N14" s="6">
        <f>H14/J14-1</f>
        <v>1.6129032258064502E-2</v>
      </c>
      <c r="O14" s="6">
        <f t="shared" si="4"/>
        <v>-3.2258064516129059E-2</v>
      </c>
      <c r="P14" s="6">
        <f t="shared" si="5"/>
        <v>1.6129032258064457E-2</v>
      </c>
      <c r="Q14" t="s">
        <v>75</v>
      </c>
      <c r="T14" s="2">
        <f t="shared" si="11"/>
        <v>43586</v>
      </c>
      <c r="U14" t="s">
        <v>74</v>
      </c>
      <c r="V14">
        <f t="shared" si="6"/>
        <v>58.3</v>
      </c>
      <c r="W14">
        <f t="shared" si="0"/>
        <v>42</v>
      </c>
      <c r="X14">
        <f t="shared" si="7"/>
        <v>50.099999999999994</v>
      </c>
      <c r="Y14">
        <f t="shared" si="8"/>
        <v>8.2000000000000028</v>
      </c>
      <c r="Z14">
        <f t="shared" si="9"/>
        <v>-8.0999999999999943</v>
      </c>
      <c r="AA14">
        <f t="shared" si="10"/>
        <v>-16.299999999999997</v>
      </c>
    </row>
    <row r="15" spans="1:27" x14ac:dyDescent="0.3">
      <c r="A15" t="s">
        <v>18</v>
      </c>
      <c r="B15" t="s">
        <v>6</v>
      </c>
      <c r="C15" t="s">
        <v>9</v>
      </c>
      <c r="D15">
        <v>5.2</v>
      </c>
      <c r="E15" s="2">
        <v>41944</v>
      </c>
      <c r="F15">
        <f>IFERROR(IF(B15="män",-1,IF(B15="kvinnor",1,0))*D15,"")</f>
        <v>-5.2</v>
      </c>
      <c r="G15" t="str">
        <f t="shared" si="1"/>
        <v>2014M11_män_L</v>
      </c>
      <c r="H15">
        <v>5.2</v>
      </c>
      <c r="I15">
        <v>5.6</v>
      </c>
      <c r="J15">
        <v>5.4</v>
      </c>
      <c r="K15">
        <f t="shared" si="2"/>
        <v>0.19999999999999929</v>
      </c>
      <c r="L15">
        <f t="shared" si="3"/>
        <v>-0.20000000000000018</v>
      </c>
      <c r="M15" s="6">
        <f>I15/J15-1</f>
        <v>3.7037037037036979E-2</v>
      </c>
      <c r="N15" s="6">
        <f>H15/J15-1</f>
        <v>-3.703703703703709E-2</v>
      </c>
      <c r="O15" s="6">
        <f t="shared" si="4"/>
        <v>3.7037037037036903E-2</v>
      </c>
      <c r="P15" s="6">
        <f t="shared" si="5"/>
        <v>-3.703703703703707E-2</v>
      </c>
      <c r="Q15" t="s">
        <v>74</v>
      </c>
      <c r="T15" s="2">
        <f t="shared" si="11"/>
        <v>43586</v>
      </c>
      <c r="U15" t="s">
        <v>75</v>
      </c>
      <c r="V15">
        <f t="shared" si="6"/>
        <v>40</v>
      </c>
      <c r="W15">
        <f t="shared" si="0"/>
        <v>57.000000000000007</v>
      </c>
      <c r="X15">
        <f t="shared" si="7"/>
        <v>48.400000000000006</v>
      </c>
      <c r="Y15">
        <f t="shared" si="8"/>
        <v>-8.4000000000000057</v>
      </c>
      <c r="Z15">
        <f t="shared" si="9"/>
        <v>8.6000000000000014</v>
      </c>
      <c r="AA15">
        <f t="shared" si="10"/>
        <v>17.000000000000007</v>
      </c>
    </row>
    <row r="16" spans="1:27" x14ac:dyDescent="0.3">
      <c r="A16" t="s">
        <v>18</v>
      </c>
      <c r="B16" t="s">
        <v>6</v>
      </c>
      <c r="C16" t="s">
        <v>10</v>
      </c>
      <c r="D16">
        <v>3.9</v>
      </c>
      <c r="E16" s="2">
        <v>41944</v>
      </c>
      <c r="F16">
        <f>IFERROR(IF(B16="män",-1,IF(B16="kvinnor",1,0))*D16,"")</f>
        <v>-3.9</v>
      </c>
      <c r="G16" t="str">
        <f t="shared" si="1"/>
        <v>2014M11_män_KD</v>
      </c>
      <c r="H16">
        <v>3.9</v>
      </c>
      <c r="I16">
        <v>3.8</v>
      </c>
      <c r="J16">
        <v>3.9</v>
      </c>
      <c r="K16">
        <f t="shared" si="2"/>
        <v>-0.10000000000000009</v>
      </c>
      <c r="L16">
        <f t="shared" si="3"/>
        <v>0</v>
      </c>
      <c r="M16" s="6">
        <f>I16/J16-1</f>
        <v>-2.5641025641025661E-2</v>
      </c>
      <c r="N16" s="6">
        <f>H16/J16-1</f>
        <v>0</v>
      </c>
      <c r="O16" s="6">
        <f t="shared" si="4"/>
        <v>-2.5641025641025664E-2</v>
      </c>
      <c r="P16" s="6">
        <f t="shared" si="5"/>
        <v>0</v>
      </c>
      <c r="Q16" t="s">
        <v>74</v>
      </c>
      <c r="T16" s="2">
        <f t="shared" si="11"/>
        <v>43952</v>
      </c>
      <c r="U16" t="s">
        <v>74</v>
      </c>
      <c r="V16">
        <f t="shared" si="6"/>
        <v>54.9</v>
      </c>
      <c r="W16">
        <f t="shared" si="0"/>
        <v>38.9</v>
      </c>
      <c r="X16">
        <f t="shared" si="7"/>
        <v>46.900000000000006</v>
      </c>
      <c r="Y16">
        <f t="shared" si="8"/>
        <v>7.9999999999999929</v>
      </c>
      <c r="Z16">
        <f t="shared" si="9"/>
        <v>-8.0000000000000071</v>
      </c>
      <c r="AA16">
        <f t="shared" si="10"/>
        <v>-16</v>
      </c>
    </row>
    <row r="17" spans="1:27" x14ac:dyDescent="0.3">
      <c r="A17" t="s">
        <v>18</v>
      </c>
      <c r="B17" t="s">
        <v>6</v>
      </c>
      <c r="C17" t="s">
        <v>12</v>
      </c>
      <c r="D17">
        <v>5.4</v>
      </c>
      <c r="E17" s="2">
        <v>41944</v>
      </c>
      <c r="F17">
        <f>IFERROR(IF(B17="män",-1,IF(B17="kvinnor",1,0))*D17,"")</f>
        <v>-5.4</v>
      </c>
      <c r="G17" t="str">
        <f t="shared" si="1"/>
        <v>2014M11_män_MP</v>
      </c>
      <c r="H17">
        <v>5.4</v>
      </c>
      <c r="I17">
        <v>9.1</v>
      </c>
      <c r="J17">
        <v>7.3</v>
      </c>
      <c r="K17">
        <f t="shared" si="2"/>
        <v>1.7999999999999998</v>
      </c>
      <c r="L17">
        <f t="shared" si="3"/>
        <v>-1.8999999999999995</v>
      </c>
      <c r="M17" s="6">
        <f>I17/J17-1</f>
        <v>0.2465753424657533</v>
      </c>
      <c r="N17" s="6">
        <f>H17/J17-1</f>
        <v>-0.26027397260273966</v>
      </c>
      <c r="O17" s="6">
        <f t="shared" si="4"/>
        <v>0.24657534246575341</v>
      </c>
      <c r="P17" s="6">
        <f t="shared" si="5"/>
        <v>-0.26027397260273966</v>
      </c>
      <c r="Q17" t="s">
        <v>75</v>
      </c>
      <c r="T17" s="2">
        <f t="shared" si="11"/>
        <v>43952</v>
      </c>
      <c r="U17" t="s">
        <v>75</v>
      </c>
      <c r="V17">
        <f t="shared" si="6"/>
        <v>43.900000000000006</v>
      </c>
      <c r="W17">
        <f t="shared" si="0"/>
        <v>60</v>
      </c>
      <c r="X17">
        <f t="shared" si="7"/>
        <v>52</v>
      </c>
      <c r="Y17">
        <f t="shared" si="8"/>
        <v>-8.0999999999999943</v>
      </c>
      <c r="Z17">
        <f t="shared" si="9"/>
        <v>8</v>
      </c>
      <c r="AA17">
        <f t="shared" si="10"/>
        <v>16.099999999999994</v>
      </c>
    </row>
    <row r="18" spans="1:27" x14ac:dyDescent="0.3">
      <c r="A18" t="s">
        <v>18</v>
      </c>
      <c r="B18" t="s">
        <v>6</v>
      </c>
      <c r="C18" t="s">
        <v>13</v>
      </c>
      <c r="D18">
        <v>29.6</v>
      </c>
      <c r="E18" s="2">
        <v>41944</v>
      </c>
      <c r="F18">
        <f>IFERROR(IF(B18="män",-1,IF(B18="kvinnor",1,0))*D18,"")</f>
        <v>-29.6</v>
      </c>
      <c r="G18" t="str">
        <f t="shared" si="1"/>
        <v>2014M11_män_S</v>
      </c>
      <c r="H18">
        <v>29.6</v>
      </c>
      <c r="I18">
        <v>34.1</v>
      </c>
      <c r="J18">
        <v>31.9</v>
      </c>
      <c r="K18">
        <f t="shared" si="2"/>
        <v>2.2000000000000028</v>
      </c>
      <c r="L18">
        <f t="shared" si="3"/>
        <v>-2.2999999999999972</v>
      </c>
      <c r="M18" s="6">
        <f>I18/J18-1</f>
        <v>6.8965517241379448E-2</v>
      </c>
      <c r="N18" s="6">
        <f>H18/J18-1</f>
        <v>-7.2100313479623757E-2</v>
      </c>
      <c r="O18" s="6">
        <f t="shared" si="4"/>
        <v>6.8965517241379407E-2</v>
      </c>
      <c r="P18" s="6">
        <f t="shared" si="5"/>
        <v>-7.2100313479623743E-2</v>
      </c>
      <c r="Q18" t="s">
        <v>75</v>
      </c>
      <c r="T18" s="2">
        <f t="shared" si="11"/>
        <v>44317</v>
      </c>
      <c r="U18" t="s">
        <v>74</v>
      </c>
      <c r="V18">
        <f t="shared" si="6"/>
        <v>56.3</v>
      </c>
      <c r="W18">
        <f t="shared" si="0"/>
        <v>40.200000000000003</v>
      </c>
      <c r="X18">
        <f t="shared" si="7"/>
        <v>48.3</v>
      </c>
      <c r="Y18">
        <f t="shared" si="8"/>
        <v>8</v>
      </c>
      <c r="Z18">
        <f t="shared" si="9"/>
        <v>-8.0999999999999943</v>
      </c>
      <c r="AA18">
        <f t="shared" si="10"/>
        <v>-16.099999999999994</v>
      </c>
    </row>
    <row r="19" spans="1:27" x14ac:dyDescent="0.3">
      <c r="A19" t="s">
        <v>18</v>
      </c>
      <c r="B19" t="s">
        <v>6</v>
      </c>
      <c r="C19" t="s">
        <v>14</v>
      </c>
      <c r="D19">
        <v>5.2</v>
      </c>
      <c r="E19" s="2">
        <v>41944</v>
      </c>
      <c r="F19">
        <f>IFERROR(IF(B19="män",-1,IF(B19="kvinnor",1,0))*D19,"")</f>
        <v>-5.2</v>
      </c>
      <c r="G19" t="str">
        <f t="shared" si="1"/>
        <v>2014M11_män_V</v>
      </c>
      <c r="H19">
        <v>5.2</v>
      </c>
      <c r="I19">
        <v>6.3</v>
      </c>
      <c r="J19">
        <v>5.8</v>
      </c>
      <c r="K19">
        <f t="shared" si="2"/>
        <v>0.5</v>
      </c>
      <c r="L19">
        <f t="shared" si="3"/>
        <v>-0.59999999999999964</v>
      </c>
      <c r="M19" s="6">
        <f>I19/J19-1</f>
        <v>8.6206896551724199E-2</v>
      </c>
      <c r="N19" s="6">
        <f>H19/J19-1</f>
        <v>-0.10344827586206895</v>
      </c>
      <c r="O19" s="6">
        <f t="shared" si="4"/>
        <v>8.6206896551724144E-2</v>
      </c>
      <c r="P19" s="6">
        <f t="shared" si="5"/>
        <v>-0.10344827586206891</v>
      </c>
      <c r="Q19" t="s">
        <v>75</v>
      </c>
      <c r="T19" s="2">
        <f t="shared" si="11"/>
        <v>44317</v>
      </c>
      <c r="U19" t="s">
        <v>75</v>
      </c>
      <c r="V19">
        <f t="shared" si="6"/>
        <v>41.900000000000006</v>
      </c>
      <c r="W19">
        <f t="shared" si="0"/>
        <v>58.800000000000004</v>
      </c>
      <c r="X19">
        <f t="shared" si="7"/>
        <v>50.4</v>
      </c>
      <c r="Y19">
        <f t="shared" si="8"/>
        <v>-8.4999999999999929</v>
      </c>
      <c r="Z19">
        <f t="shared" si="9"/>
        <v>8.4000000000000057</v>
      </c>
      <c r="AA19">
        <f t="shared" si="10"/>
        <v>16.899999999999999</v>
      </c>
    </row>
    <row r="20" spans="1:27" x14ac:dyDescent="0.3">
      <c r="A20" t="s">
        <v>18</v>
      </c>
      <c r="B20" t="s">
        <v>6</v>
      </c>
      <c r="C20" t="s">
        <v>15</v>
      </c>
      <c r="D20">
        <v>16.7</v>
      </c>
      <c r="E20" s="2">
        <v>41944</v>
      </c>
      <c r="F20">
        <f>IFERROR(IF(B20="män",-1,IF(B20="kvinnor",1,0))*D20,"")</f>
        <v>-16.7</v>
      </c>
      <c r="G20" t="str">
        <f t="shared" si="1"/>
        <v>2014M11_män_SD</v>
      </c>
      <c r="H20">
        <v>16.7</v>
      </c>
      <c r="I20">
        <v>7.8</v>
      </c>
      <c r="J20">
        <v>12.2</v>
      </c>
      <c r="K20">
        <f t="shared" si="2"/>
        <v>-4.3999999999999995</v>
      </c>
      <c r="L20">
        <f t="shared" si="3"/>
        <v>4.5</v>
      </c>
      <c r="M20" s="6">
        <f>I20/J20-1</f>
        <v>-0.36065573770491799</v>
      </c>
      <c r="N20" s="6">
        <f>H20/J20-1</f>
        <v>0.36885245901639352</v>
      </c>
      <c r="O20" s="6">
        <f t="shared" si="4"/>
        <v>-0.36065573770491799</v>
      </c>
      <c r="P20" s="6">
        <f t="shared" si="5"/>
        <v>0.36885245901639346</v>
      </c>
      <c r="Q20" t="s">
        <v>74</v>
      </c>
      <c r="T20" s="2">
        <f t="shared" si="11"/>
        <v>44682</v>
      </c>
      <c r="U20" t="s">
        <v>74</v>
      </c>
      <c r="V20">
        <f t="shared" si="6"/>
        <v>53.8</v>
      </c>
      <c r="W20">
        <f t="shared" si="0"/>
        <v>40.200000000000003</v>
      </c>
      <c r="X20">
        <f t="shared" si="7"/>
        <v>46.9</v>
      </c>
      <c r="Y20">
        <f t="shared" si="8"/>
        <v>6.8999999999999986</v>
      </c>
      <c r="Z20">
        <f t="shared" si="9"/>
        <v>-6.6999999999999957</v>
      </c>
      <c r="AA20">
        <f t="shared" si="10"/>
        <v>-13.599999999999994</v>
      </c>
    </row>
    <row r="21" spans="1:27" x14ac:dyDescent="0.3">
      <c r="A21" t="s">
        <v>18</v>
      </c>
      <c r="B21" t="s">
        <v>6</v>
      </c>
      <c r="C21" t="s">
        <v>16</v>
      </c>
      <c r="D21">
        <v>1.7</v>
      </c>
      <c r="E21" s="2">
        <v>41944</v>
      </c>
      <c r="F21">
        <f>IFERROR(IF(B21="män",-1,IF(B21="kvinnor",1,0))*D21,"")</f>
        <v>-1.7</v>
      </c>
      <c r="G21" t="str">
        <f t="shared" si="1"/>
        <v>2014M11_män_övriga</v>
      </c>
      <c r="H21">
        <v>1.7</v>
      </c>
      <c r="I21">
        <v>3.5</v>
      </c>
      <c r="J21">
        <v>2.6</v>
      </c>
      <c r="K21">
        <f t="shared" si="2"/>
        <v>0.89999999999999991</v>
      </c>
      <c r="L21">
        <f t="shared" si="3"/>
        <v>-0.90000000000000013</v>
      </c>
      <c r="M21" s="6">
        <f>I21/J21-1</f>
        <v>0.34615384615384603</v>
      </c>
      <c r="N21" s="6">
        <f>H21/J21-1</f>
        <v>-0.34615384615384615</v>
      </c>
      <c r="O21" s="6">
        <f t="shared" si="4"/>
        <v>0.34615384615384609</v>
      </c>
      <c r="P21" s="6">
        <f t="shared" si="5"/>
        <v>-0.3461538461538462</v>
      </c>
      <c r="T21" s="2">
        <f t="shared" si="11"/>
        <v>44682</v>
      </c>
      <c r="U21" t="s">
        <v>75</v>
      </c>
      <c r="V21">
        <f t="shared" si="6"/>
        <v>43.7</v>
      </c>
      <c r="W21">
        <f t="shared" si="0"/>
        <v>58.300000000000004</v>
      </c>
      <c r="X21">
        <f t="shared" si="7"/>
        <v>51.099999999999994</v>
      </c>
      <c r="Y21">
        <f t="shared" si="8"/>
        <v>-7.3999999999999915</v>
      </c>
      <c r="Z21">
        <f t="shared" si="9"/>
        <v>7.2000000000000099</v>
      </c>
      <c r="AA21">
        <f t="shared" si="10"/>
        <v>14.600000000000001</v>
      </c>
    </row>
    <row r="22" spans="1:27" x14ac:dyDescent="0.3">
      <c r="A22" t="s">
        <v>19</v>
      </c>
      <c r="B22" t="s">
        <v>6</v>
      </c>
      <c r="C22" t="s">
        <v>7</v>
      </c>
      <c r="D22">
        <v>26.8</v>
      </c>
      <c r="E22" s="2">
        <v>42125</v>
      </c>
      <c r="F22">
        <f>IFERROR(IF(B22="män",-1,IF(B22="kvinnor",1,0))*D22,"")</f>
        <v>-26.8</v>
      </c>
      <c r="G22" t="str">
        <f t="shared" si="1"/>
        <v>2015M05_män_M</v>
      </c>
      <c r="H22">
        <v>26.8</v>
      </c>
      <c r="I22">
        <v>25.7</v>
      </c>
      <c r="J22">
        <v>26.2</v>
      </c>
      <c r="K22">
        <f t="shared" si="2"/>
        <v>-0.5</v>
      </c>
      <c r="L22">
        <f t="shared" si="3"/>
        <v>0.60000000000000142</v>
      </c>
      <c r="M22" s="6">
        <f>I22/J22-1</f>
        <v>-1.9083969465648831E-2</v>
      </c>
      <c r="N22" s="6">
        <f>H22/J22-1</f>
        <v>2.2900763358778775E-2</v>
      </c>
      <c r="O22" s="6">
        <f t="shared" si="4"/>
        <v>-1.9083969465648856E-2</v>
      </c>
      <c r="P22" s="6">
        <f t="shared" si="5"/>
        <v>2.2900763358778681E-2</v>
      </c>
      <c r="Q22" t="s">
        <v>74</v>
      </c>
      <c r="T22" s="2">
        <f t="shared" si="11"/>
        <v>45047</v>
      </c>
      <c r="U22" t="s">
        <v>74</v>
      </c>
      <c r="V22">
        <f t="shared" si="6"/>
        <v>51.1</v>
      </c>
      <c r="W22">
        <f t="shared" si="0"/>
        <v>37.399999999999991</v>
      </c>
      <c r="X22">
        <f t="shared" si="7"/>
        <v>44.2</v>
      </c>
      <c r="Y22">
        <f t="shared" si="8"/>
        <v>6.8999999999999986</v>
      </c>
      <c r="Z22">
        <f t="shared" si="9"/>
        <v>-6.8000000000000114</v>
      </c>
      <c r="AA22">
        <f t="shared" si="10"/>
        <v>-13.70000000000001</v>
      </c>
    </row>
    <row r="23" spans="1:27" x14ac:dyDescent="0.3">
      <c r="A23" t="s">
        <v>19</v>
      </c>
      <c r="B23" t="s">
        <v>6</v>
      </c>
      <c r="C23" t="s">
        <v>8</v>
      </c>
      <c r="D23">
        <v>5.6</v>
      </c>
      <c r="E23" s="2">
        <v>42125</v>
      </c>
      <c r="F23">
        <f>IFERROR(IF(B23="män",-1,IF(B23="kvinnor",1,0))*D23,"")</f>
        <v>-5.6</v>
      </c>
      <c r="G23" t="str">
        <f t="shared" si="1"/>
        <v>2015M05_män_C</v>
      </c>
      <c r="H23">
        <v>5.6</v>
      </c>
      <c r="I23">
        <v>7.4</v>
      </c>
      <c r="J23">
        <v>6.5</v>
      </c>
      <c r="K23">
        <f t="shared" si="2"/>
        <v>0.90000000000000036</v>
      </c>
      <c r="L23">
        <f t="shared" si="3"/>
        <v>-0.90000000000000036</v>
      </c>
      <c r="M23" s="6">
        <f>I23/J23-1</f>
        <v>0.13846153846153841</v>
      </c>
      <c r="N23" s="6">
        <f>H23/J23-1</f>
        <v>-0.13846153846153852</v>
      </c>
      <c r="O23" s="6">
        <f t="shared" si="4"/>
        <v>0.13846153846153852</v>
      </c>
      <c r="P23" s="6">
        <f t="shared" si="5"/>
        <v>-0.13846153846153852</v>
      </c>
      <c r="Q23" t="s">
        <v>75</v>
      </c>
      <c r="T23" s="2">
        <f t="shared" si="11"/>
        <v>45047</v>
      </c>
      <c r="U23" t="s">
        <v>75</v>
      </c>
      <c r="V23">
        <f t="shared" si="6"/>
        <v>46</v>
      </c>
      <c r="W23">
        <f t="shared" si="0"/>
        <v>61.9</v>
      </c>
      <c r="X23">
        <f t="shared" si="7"/>
        <v>54.2</v>
      </c>
      <c r="Y23">
        <f t="shared" si="8"/>
        <v>-8.2000000000000028</v>
      </c>
      <c r="Z23">
        <f t="shared" si="9"/>
        <v>7.6999999999999957</v>
      </c>
      <c r="AA23">
        <f t="shared" si="10"/>
        <v>15.899999999999999</v>
      </c>
    </row>
    <row r="24" spans="1:27" x14ac:dyDescent="0.3">
      <c r="A24" t="s">
        <v>19</v>
      </c>
      <c r="B24" t="s">
        <v>6</v>
      </c>
      <c r="C24" t="s">
        <v>9</v>
      </c>
      <c r="D24">
        <v>4.7</v>
      </c>
      <c r="E24" s="2">
        <v>42125</v>
      </c>
      <c r="F24">
        <f>IFERROR(IF(B24="män",-1,IF(B24="kvinnor",1,0))*D24,"")</f>
        <v>-4.7</v>
      </c>
      <c r="G24" t="str">
        <f t="shared" si="1"/>
        <v>2015M05_män_L</v>
      </c>
      <c r="H24">
        <v>4.7</v>
      </c>
      <c r="I24">
        <v>4.4000000000000004</v>
      </c>
      <c r="J24">
        <v>4.5999999999999996</v>
      </c>
      <c r="K24">
        <f t="shared" si="2"/>
        <v>-0.19999999999999929</v>
      </c>
      <c r="L24">
        <f t="shared" si="3"/>
        <v>0.10000000000000053</v>
      </c>
      <c r="M24" s="6">
        <f>I24/J24-1</f>
        <v>-4.3478260869565077E-2</v>
      </c>
      <c r="N24" s="6">
        <f>H24/J24-1</f>
        <v>2.1739130434782705E-2</v>
      </c>
      <c r="O24" s="6">
        <f t="shared" si="4"/>
        <v>-4.3478260869565064E-2</v>
      </c>
      <c r="P24" s="6">
        <f t="shared" si="5"/>
        <v>2.1739130434782726E-2</v>
      </c>
      <c r="Q24" t="s">
        <v>74</v>
      </c>
      <c r="T24" s="2">
        <f t="shared" si="11"/>
        <v>45413</v>
      </c>
      <c r="U24" t="s">
        <v>74</v>
      </c>
      <c r="V24">
        <f t="shared" si="6"/>
        <v>52.6</v>
      </c>
      <c r="W24">
        <f t="shared" si="0"/>
        <v>38.200000000000003</v>
      </c>
      <c r="X24">
        <f t="shared" si="7"/>
        <v>45.3</v>
      </c>
      <c r="Y24">
        <f t="shared" si="8"/>
        <v>7.3000000000000043</v>
      </c>
      <c r="Z24">
        <f t="shared" si="9"/>
        <v>-7.0999999999999943</v>
      </c>
      <c r="AA24">
        <f t="shared" si="10"/>
        <v>-14.399999999999999</v>
      </c>
    </row>
    <row r="25" spans="1:27" x14ac:dyDescent="0.3">
      <c r="A25" t="s">
        <v>19</v>
      </c>
      <c r="B25" t="s">
        <v>6</v>
      </c>
      <c r="C25" t="s">
        <v>10</v>
      </c>
      <c r="D25">
        <v>3.5</v>
      </c>
      <c r="E25" s="2">
        <v>42125</v>
      </c>
      <c r="F25">
        <f>IFERROR(IF(B25="män",-1,IF(B25="kvinnor",1,0))*D25,"")</f>
        <v>-3.5</v>
      </c>
      <c r="G25" t="str">
        <f t="shared" si="1"/>
        <v>2015M05_män_KD</v>
      </c>
      <c r="H25">
        <v>3.5</v>
      </c>
      <c r="I25">
        <v>4.0999999999999996</v>
      </c>
      <c r="J25">
        <v>3.8</v>
      </c>
      <c r="K25">
        <f t="shared" si="2"/>
        <v>0.29999999999999982</v>
      </c>
      <c r="L25">
        <f t="shared" si="3"/>
        <v>-0.29999999999999982</v>
      </c>
      <c r="M25" s="6">
        <f>I25/J25-1</f>
        <v>7.8947368421052655E-2</v>
      </c>
      <c r="N25" s="6">
        <f>H25/J25-1</f>
        <v>-7.8947368421052544E-2</v>
      </c>
      <c r="O25" s="6">
        <f t="shared" si="4"/>
        <v>7.8947368421052586E-2</v>
      </c>
      <c r="P25" s="6">
        <f t="shared" si="5"/>
        <v>-7.8947368421052586E-2</v>
      </c>
      <c r="Q25" t="s">
        <v>74</v>
      </c>
      <c r="T25" s="2">
        <f t="shared" si="11"/>
        <v>45413</v>
      </c>
      <c r="U25" t="s">
        <v>75</v>
      </c>
      <c r="V25">
        <f t="shared" si="6"/>
        <v>44.5</v>
      </c>
      <c r="W25">
        <f t="shared" si="0"/>
        <v>61.3</v>
      </c>
      <c r="X25">
        <f t="shared" si="7"/>
        <v>52.900000000000006</v>
      </c>
      <c r="Y25">
        <f t="shared" si="8"/>
        <v>-8.4000000000000057</v>
      </c>
      <c r="Z25">
        <f t="shared" si="9"/>
        <v>8.3999999999999915</v>
      </c>
      <c r="AA25">
        <f t="shared" si="10"/>
        <v>16.799999999999997</v>
      </c>
    </row>
    <row r="26" spans="1:27" x14ac:dyDescent="0.3">
      <c r="A26" t="s">
        <v>19</v>
      </c>
      <c r="B26" t="s">
        <v>6</v>
      </c>
      <c r="C26" t="s">
        <v>12</v>
      </c>
      <c r="D26">
        <v>4.5999999999999996</v>
      </c>
      <c r="E26" s="2">
        <v>42125</v>
      </c>
      <c r="F26">
        <f>IFERROR(IF(B26="män",-1,IF(B26="kvinnor",1,0))*D26,"")</f>
        <v>-4.5999999999999996</v>
      </c>
      <c r="G26" t="str">
        <f t="shared" si="1"/>
        <v>2015M05_män_MP</v>
      </c>
      <c r="H26">
        <v>4.5999999999999996</v>
      </c>
      <c r="I26">
        <v>8.8000000000000007</v>
      </c>
      <c r="J26">
        <v>6.7</v>
      </c>
      <c r="K26">
        <f t="shared" si="2"/>
        <v>2.1000000000000005</v>
      </c>
      <c r="L26">
        <f t="shared" si="3"/>
        <v>-2.1000000000000005</v>
      </c>
      <c r="M26" s="6">
        <f>I26/J26-1</f>
        <v>0.31343283582089554</v>
      </c>
      <c r="N26" s="6">
        <f>H26/J26-1</f>
        <v>-0.31343283582089554</v>
      </c>
      <c r="O26" s="6">
        <f t="shared" si="4"/>
        <v>0.31343283582089559</v>
      </c>
      <c r="P26" s="6">
        <f t="shared" si="5"/>
        <v>-0.31343283582089559</v>
      </c>
      <c r="Q26" t="s">
        <v>75</v>
      </c>
      <c r="T26" s="2">
        <f t="shared" si="11"/>
        <v>45778</v>
      </c>
      <c r="U26" t="s">
        <v>74</v>
      </c>
      <c r="V26">
        <f t="shared" si="6"/>
        <v>49.8</v>
      </c>
      <c r="W26">
        <f t="shared" si="0"/>
        <v>35.099999999999994</v>
      </c>
      <c r="X26">
        <f t="shared" si="7"/>
        <v>42.5</v>
      </c>
      <c r="Y26">
        <f t="shared" si="8"/>
        <v>7.2999999999999972</v>
      </c>
      <c r="Z26">
        <f t="shared" si="9"/>
        <v>-7.4000000000000057</v>
      </c>
      <c r="AA26">
        <f t="shared" si="10"/>
        <v>-14.700000000000003</v>
      </c>
    </row>
    <row r="27" spans="1:27" x14ac:dyDescent="0.3">
      <c r="A27" t="s">
        <v>19</v>
      </c>
      <c r="B27" t="s">
        <v>6</v>
      </c>
      <c r="C27" t="s">
        <v>13</v>
      </c>
      <c r="D27">
        <v>27.1</v>
      </c>
      <c r="E27" s="2">
        <v>42125</v>
      </c>
      <c r="F27">
        <f>IFERROR(IF(B27="män",-1,IF(B27="kvinnor",1,0))*D27,"")</f>
        <v>-27.1</v>
      </c>
      <c r="G27" t="str">
        <f t="shared" si="1"/>
        <v>2015M05_män_S</v>
      </c>
      <c r="H27">
        <v>27.1</v>
      </c>
      <c r="I27">
        <v>31.4</v>
      </c>
      <c r="J27">
        <v>29.3</v>
      </c>
      <c r="K27">
        <f t="shared" si="2"/>
        <v>2.0999999999999979</v>
      </c>
      <c r="L27">
        <f t="shared" si="3"/>
        <v>-2.1999999999999993</v>
      </c>
      <c r="M27" s="6">
        <f>I27/J27-1</f>
        <v>7.1672354948805417E-2</v>
      </c>
      <c r="N27" s="6">
        <f>H27/J27-1</f>
        <v>-7.5085324232081918E-2</v>
      </c>
      <c r="O27" s="6">
        <f t="shared" si="4"/>
        <v>7.1672354948805389E-2</v>
      </c>
      <c r="P27" s="6">
        <f t="shared" si="5"/>
        <v>-7.508532423208189E-2</v>
      </c>
      <c r="Q27" t="s">
        <v>75</v>
      </c>
      <c r="T27" s="2">
        <f t="shared" si="11"/>
        <v>45778</v>
      </c>
      <c r="U27" t="s">
        <v>75</v>
      </c>
      <c r="V27">
        <f t="shared" si="6"/>
        <v>46.9</v>
      </c>
      <c r="W27">
        <f t="shared" si="0"/>
        <v>63.7</v>
      </c>
      <c r="X27">
        <f t="shared" si="7"/>
        <v>55.300000000000004</v>
      </c>
      <c r="Y27">
        <f t="shared" si="8"/>
        <v>-8.4000000000000057</v>
      </c>
      <c r="Z27">
        <f t="shared" si="9"/>
        <v>8.3999999999999986</v>
      </c>
      <c r="AA27">
        <f t="shared" si="10"/>
        <v>16.800000000000004</v>
      </c>
    </row>
    <row r="28" spans="1:27" x14ac:dyDescent="0.3">
      <c r="A28" t="s">
        <v>19</v>
      </c>
      <c r="B28" t="s">
        <v>6</v>
      </c>
      <c r="C28" t="s">
        <v>14</v>
      </c>
      <c r="D28">
        <v>6.1</v>
      </c>
      <c r="E28" s="2">
        <v>42125</v>
      </c>
      <c r="F28">
        <f>IFERROR(IF(B28="män",-1,IF(B28="kvinnor",1,0))*D28,"")</f>
        <v>-6.1</v>
      </c>
      <c r="G28" t="str">
        <f t="shared" si="1"/>
        <v>2015M05_män_V</v>
      </c>
      <c r="H28">
        <v>6.1</v>
      </c>
      <c r="I28">
        <v>5.9</v>
      </c>
      <c r="J28">
        <v>6</v>
      </c>
      <c r="K28">
        <f t="shared" si="2"/>
        <v>-9.9999999999999645E-2</v>
      </c>
      <c r="L28">
        <f t="shared" si="3"/>
        <v>9.9999999999999645E-2</v>
      </c>
      <c r="M28" s="6">
        <f>I28/J28-1</f>
        <v>-1.6666666666666607E-2</v>
      </c>
      <c r="N28" s="6">
        <f>H28/J28-1</f>
        <v>1.6666666666666607E-2</v>
      </c>
      <c r="O28" s="6">
        <f t="shared" si="4"/>
        <v>-1.6666666666666607E-2</v>
      </c>
      <c r="P28" s="6">
        <f t="shared" si="5"/>
        <v>1.6666666666666607E-2</v>
      </c>
      <c r="Q28" t="s">
        <v>75</v>
      </c>
      <c r="T28" s="2">
        <f t="shared" si="11"/>
        <v>46143</v>
      </c>
      <c r="U28" t="s">
        <v>74</v>
      </c>
      <c r="V28">
        <f t="shared" si="6"/>
        <v>50.9</v>
      </c>
      <c r="W28">
        <f t="shared" si="0"/>
        <v>34.6</v>
      </c>
      <c r="X28">
        <f t="shared" si="7"/>
        <v>42.6</v>
      </c>
      <c r="Y28">
        <f t="shared" si="8"/>
        <v>8.2999999999999972</v>
      </c>
      <c r="Z28">
        <f t="shared" si="9"/>
        <v>-8</v>
      </c>
      <c r="AA28">
        <f t="shared" si="10"/>
        <v>-16.299999999999997</v>
      </c>
    </row>
    <row r="29" spans="1:27" x14ac:dyDescent="0.3">
      <c r="A29" t="s">
        <v>19</v>
      </c>
      <c r="B29" t="s">
        <v>6</v>
      </c>
      <c r="C29" t="s">
        <v>15</v>
      </c>
      <c r="D29">
        <v>20.5</v>
      </c>
      <c r="E29" s="2">
        <v>42125</v>
      </c>
      <c r="F29">
        <f>IFERROR(IF(B29="män",-1,IF(B29="kvinnor",1,0))*D29,"")</f>
        <v>-20.5</v>
      </c>
      <c r="G29" t="str">
        <f t="shared" si="1"/>
        <v>2015M05_män_SD</v>
      </c>
      <c r="H29">
        <v>20.5</v>
      </c>
      <c r="I29">
        <v>9.3000000000000007</v>
      </c>
      <c r="J29">
        <v>14.8</v>
      </c>
      <c r="K29">
        <f t="shared" si="2"/>
        <v>-5.5</v>
      </c>
      <c r="L29">
        <f t="shared" si="3"/>
        <v>5.6999999999999993</v>
      </c>
      <c r="M29" s="6">
        <f>I29/J29-1</f>
        <v>-0.3716216216216216</v>
      </c>
      <c r="N29" s="6">
        <f>H29/J29-1</f>
        <v>0.38513513513513509</v>
      </c>
      <c r="O29" s="6">
        <f t="shared" si="4"/>
        <v>-0.3716216216216216</v>
      </c>
      <c r="P29" s="6">
        <f t="shared" si="5"/>
        <v>0.38513513513513509</v>
      </c>
      <c r="Q29" t="s">
        <v>74</v>
      </c>
      <c r="T29" s="2">
        <f t="shared" si="11"/>
        <v>46143</v>
      </c>
      <c r="U29" t="s">
        <v>75</v>
      </c>
      <c r="V29">
        <f t="shared" si="6"/>
        <v>45.9</v>
      </c>
      <c r="W29">
        <f>SUMIFS($I$4:$I$201,$E$4:$E$201,T29,$Q$4:$Q$201,U29)</f>
        <v>64.399999999999991</v>
      </c>
      <c r="X29">
        <f t="shared" si="7"/>
        <v>55.199999999999996</v>
      </c>
      <c r="Y29">
        <f t="shared" si="8"/>
        <v>-9.2999999999999972</v>
      </c>
      <c r="Z29">
        <f t="shared" si="9"/>
        <v>9.1999999999999957</v>
      </c>
      <c r="AA29">
        <f t="shared" si="10"/>
        <v>18.499999999999993</v>
      </c>
    </row>
    <row r="30" spans="1:27" x14ac:dyDescent="0.3">
      <c r="A30" t="s">
        <v>19</v>
      </c>
      <c r="B30" t="s">
        <v>6</v>
      </c>
      <c r="C30" t="s">
        <v>16</v>
      </c>
      <c r="D30">
        <v>1.2</v>
      </c>
      <c r="E30" s="2">
        <v>42125</v>
      </c>
      <c r="F30">
        <f>IFERROR(IF(B30="män",-1,IF(B30="kvinnor",1,0))*D30,"")</f>
        <v>-1.2</v>
      </c>
      <c r="G30" t="str">
        <f t="shared" si="1"/>
        <v>2015M05_män_övriga</v>
      </c>
      <c r="H30">
        <v>1.2</v>
      </c>
      <c r="I30">
        <v>3</v>
      </c>
      <c r="J30">
        <v>2.1</v>
      </c>
      <c r="K30">
        <f t="shared" si="2"/>
        <v>0.89999999999999991</v>
      </c>
      <c r="L30">
        <f t="shared" si="3"/>
        <v>-0.90000000000000013</v>
      </c>
      <c r="M30" s="6">
        <f>I30/J30-1</f>
        <v>0.4285714285714286</v>
      </c>
      <c r="N30" s="6">
        <f>H30/J30-1</f>
        <v>-0.4285714285714286</v>
      </c>
      <c r="O30" s="6">
        <f t="shared" si="4"/>
        <v>0.42857142857142849</v>
      </c>
      <c r="P30" s="6">
        <f t="shared" si="5"/>
        <v>-0.4285714285714286</v>
      </c>
      <c r="T30" s="2"/>
    </row>
    <row r="31" spans="1:27" x14ac:dyDescent="0.3">
      <c r="A31" t="s">
        <v>20</v>
      </c>
      <c r="B31" t="s">
        <v>6</v>
      </c>
      <c r="C31" t="s">
        <v>7</v>
      </c>
      <c r="D31">
        <v>21.6</v>
      </c>
      <c r="E31" s="2">
        <v>42309</v>
      </c>
      <c r="F31">
        <f>IFERROR(IF(B31="män",-1,IF(B31="kvinnor",1,0))*D31,"")</f>
        <v>-21.6</v>
      </c>
      <c r="G31" t="str">
        <f t="shared" si="1"/>
        <v>2015M11_män_M</v>
      </c>
      <c r="H31">
        <v>21.6</v>
      </c>
      <c r="I31">
        <v>25.6</v>
      </c>
      <c r="J31">
        <v>23.6</v>
      </c>
      <c r="K31">
        <f t="shared" si="2"/>
        <v>2</v>
      </c>
      <c r="L31">
        <f t="shared" si="3"/>
        <v>-2</v>
      </c>
      <c r="M31" s="6">
        <f>I31/J31-1</f>
        <v>8.4745762711864403E-2</v>
      </c>
      <c r="N31" s="6">
        <f>H31/J31-1</f>
        <v>-8.4745762711864403E-2</v>
      </c>
      <c r="O31" s="6">
        <f t="shared" si="4"/>
        <v>8.4745762711864403E-2</v>
      </c>
      <c r="P31" s="6">
        <f t="shared" si="5"/>
        <v>-8.4745762711864403E-2</v>
      </c>
      <c r="Q31" t="s">
        <v>74</v>
      </c>
      <c r="T31" s="2"/>
    </row>
    <row r="32" spans="1:27" x14ac:dyDescent="0.3">
      <c r="A32" t="s">
        <v>20</v>
      </c>
      <c r="B32" t="s">
        <v>6</v>
      </c>
      <c r="C32" t="s">
        <v>8</v>
      </c>
      <c r="D32">
        <v>5.6</v>
      </c>
      <c r="E32" s="2">
        <v>42309</v>
      </c>
      <c r="F32">
        <f>IFERROR(IF(B32="män",-1,IF(B32="kvinnor",1,0))*D32,"")</f>
        <v>-5.6</v>
      </c>
      <c r="G32" t="str">
        <f t="shared" si="1"/>
        <v>2015M11_män_C</v>
      </c>
      <c r="H32">
        <v>5.6</v>
      </c>
      <c r="I32">
        <v>7.4</v>
      </c>
      <c r="J32">
        <v>6.5</v>
      </c>
      <c r="K32">
        <f t="shared" si="2"/>
        <v>0.90000000000000036</v>
      </c>
      <c r="L32">
        <f t="shared" si="3"/>
        <v>-0.90000000000000036</v>
      </c>
      <c r="M32" s="6">
        <f>I32/J32-1</f>
        <v>0.13846153846153841</v>
      </c>
      <c r="N32" s="6">
        <f>H32/J32-1</f>
        <v>-0.13846153846153852</v>
      </c>
      <c r="O32" s="6">
        <f t="shared" si="4"/>
        <v>0.13846153846153852</v>
      </c>
      <c r="P32" s="6">
        <f t="shared" si="5"/>
        <v>-0.13846153846153852</v>
      </c>
      <c r="Q32" t="s">
        <v>75</v>
      </c>
      <c r="T32" s="2"/>
    </row>
    <row r="33" spans="1:20" x14ac:dyDescent="0.3">
      <c r="A33" t="s">
        <v>20</v>
      </c>
      <c r="B33" t="s">
        <v>6</v>
      </c>
      <c r="C33" t="s">
        <v>9</v>
      </c>
      <c r="D33">
        <v>5.3</v>
      </c>
      <c r="E33" s="2">
        <v>42309</v>
      </c>
      <c r="F33">
        <f>IFERROR(IF(B33="män",-1,IF(B33="kvinnor",1,0))*D33,"")</f>
        <v>-5.3</v>
      </c>
      <c r="G33" t="str">
        <f t="shared" si="1"/>
        <v>2015M11_män_L</v>
      </c>
      <c r="H33">
        <v>5.3</v>
      </c>
      <c r="I33">
        <v>5.7</v>
      </c>
      <c r="J33">
        <v>5.5</v>
      </c>
      <c r="K33">
        <f t="shared" si="2"/>
        <v>0.20000000000000018</v>
      </c>
      <c r="L33">
        <f t="shared" si="3"/>
        <v>-0.20000000000000018</v>
      </c>
      <c r="M33" s="6">
        <f>I33/J33-1</f>
        <v>3.6363636363636376E-2</v>
      </c>
      <c r="N33" s="6">
        <f>H33/J33-1</f>
        <v>-3.6363636363636376E-2</v>
      </c>
      <c r="O33" s="6">
        <f t="shared" si="4"/>
        <v>3.6363636363636397E-2</v>
      </c>
      <c r="P33" s="6">
        <f t="shared" si="5"/>
        <v>-3.6363636363636397E-2</v>
      </c>
      <c r="Q33" t="s">
        <v>74</v>
      </c>
      <c r="T33" s="2"/>
    </row>
    <row r="34" spans="1:20" x14ac:dyDescent="0.3">
      <c r="A34" t="s">
        <v>20</v>
      </c>
      <c r="B34" t="s">
        <v>6</v>
      </c>
      <c r="C34" t="s">
        <v>10</v>
      </c>
      <c r="D34">
        <v>3.3</v>
      </c>
      <c r="E34" s="2">
        <v>42309</v>
      </c>
      <c r="F34">
        <f>IFERROR(IF(B34="män",-1,IF(B34="kvinnor",1,0))*D34,"")</f>
        <v>-3.3</v>
      </c>
      <c r="G34" t="str">
        <f t="shared" si="1"/>
        <v>2015M11_män_KD</v>
      </c>
      <c r="H34">
        <v>3.3</v>
      </c>
      <c r="I34">
        <v>4.0999999999999996</v>
      </c>
      <c r="J34">
        <v>3.7</v>
      </c>
      <c r="K34">
        <f t="shared" si="2"/>
        <v>0.39999999999999947</v>
      </c>
      <c r="L34">
        <f t="shared" si="3"/>
        <v>-0.40000000000000036</v>
      </c>
      <c r="M34" s="6">
        <f>I34/J34-1</f>
        <v>0.10810810810810789</v>
      </c>
      <c r="N34" s="6">
        <f>H34/J34-1</f>
        <v>-0.10810810810810823</v>
      </c>
      <c r="O34" s="6">
        <f t="shared" si="4"/>
        <v>0.10810810810810796</v>
      </c>
      <c r="P34" s="6">
        <f t="shared" si="5"/>
        <v>-0.1081081081081082</v>
      </c>
      <c r="Q34" t="s">
        <v>74</v>
      </c>
      <c r="T34" s="2"/>
    </row>
    <row r="35" spans="1:20" x14ac:dyDescent="0.3">
      <c r="A35" t="s">
        <v>20</v>
      </c>
      <c r="B35" t="s">
        <v>6</v>
      </c>
      <c r="C35" t="s">
        <v>12</v>
      </c>
      <c r="D35">
        <v>4.0999999999999996</v>
      </c>
      <c r="E35" s="2">
        <v>42309</v>
      </c>
      <c r="F35">
        <f>IFERROR(IF(B35="män",-1,IF(B35="kvinnor",1,0))*D35,"")</f>
        <v>-4.0999999999999996</v>
      </c>
      <c r="G35" t="str">
        <f t="shared" si="1"/>
        <v>2015M11_män_MP</v>
      </c>
      <c r="H35">
        <v>4.0999999999999996</v>
      </c>
      <c r="I35">
        <v>7.3</v>
      </c>
      <c r="J35">
        <v>5.7</v>
      </c>
      <c r="K35">
        <f t="shared" si="2"/>
        <v>1.5999999999999996</v>
      </c>
      <c r="L35">
        <f t="shared" si="3"/>
        <v>-1.6000000000000005</v>
      </c>
      <c r="M35" s="6">
        <f>I35/J35-1</f>
        <v>0.2807017543859649</v>
      </c>
      <c r="N35" s="6">
        <f>H35/J35-1</f>
        <v>-0.28070175438596501</v>
      </c>
      <c r="O35" s="6">
        <f t="shared" si="4"/>
        <v>0.28070175438596484</v>
      </c>
      <c r="P35" s="6">
        <f t="shared" si="5"/>
        <v>-0.28070175438596501</v>
      </c>
      <c r="Q35" t="s">
        <v>75</v>
      </c>
      <c r="T35" s="2"/>
    </row>
    <row r="36" spans="1:20" x14ac:dyDescent="0.3">
      <c r="A36" t="s">
        <v>20</v>
      </c>
      <c r="B36" t="s">
        <v>6</v>
      </c>
      <c r="C36" t="s">
        <v>13</v>
      </c>
      <c r="D36">
        <v>25.5</v>
      </c>
      <c r="E36" s="2">
        <v>42309</v>
      </c>
      <c r="F36">
        <f>IFERROR(IF(B36="män",-1,IF(B36="kvinnor",1,0))*D36,"")</f>
        <v>-25.5</v>
      </c>
      <c r="G36" t="str">
        <f t="shared" si="1"/>
        <v>2015M11_män_S</v>
      </c>
      <c r="H36">
        <v>25.5</v>
      </c>
      <c r="I36">
        <v>30.1</v>
      </c>
      <c r="J36">
        <v>27.8</v>
      </c>
      <c r="K36">
        <f t="shared" si="2"/>
        <v>2.3000000000000007</v>
      </c>
      <c r="L36">
        <f t="shared" si="3"/>
        <v>-2.3000000000000007</v>
      </c>
      <c r="M36" s="6">
        <f>I36/J36-1</f>
        <v>8.2733812949640217E-2</v>
      </c>
      <c r="N36" s="6">
        <f>H36/J36-1</f>
        <v>-8.2733812949640329E-2</v>
      </c>
      <c r="O36" s="6">
        <f t="shared" si="4"/>
        <v>8.2733812949640315E-2</v>
      </c>
      <c r="P36" s="6">
        <f t="shared" si="5"/>
        <v>-8.2733812949640315E-2</v>
      </c>
      <c r="Q36" t="s">
        <v>75</v>
      </c>
      <c r="T36" s="2"/>
    </row>
    <row r="37" spans="1:20" x14ac:dyDescent="0.3">
      <c r="A37" t="s">
        <v>20</v>
      </c>
      <c r="B37" t="s">
        <v>6</v>
      </c>
      <c r="C37" t="s">
        <v>14</v>
      </c>
      <c r="D37">
        <v>5.2</v>
      </c>
      <c r="E37" s="2">
        <v>42309</v>
      </c>
      <c r="F37">
        <f>IFERROR(IF(B37="män",-1,IF(B37="kvinnor",1,0))*D37,"")</f>
        <v>-5.2</v>
      </c>
      <c r="G37" t="str">
        <f t="shared" si="1"/>
        <v>2015M11_män_V</v>
      </c>
      <c r="H37">
        <v>5.2</v>
      </c>
      <c r="I37">
        <v>6.2</v>
      </c>
      <c r="J37">
        <v>5.7</v>
      </c>
      <c r="K37">
        <f t="shared" si="2"/>
        <v>0.5</v>
      </c>
      <c r="L37">
        <f t="shared" si="3"/>
        <v>-0.5</v>
      </c>
      <c r="M37" s="6">
        <f>I37/J37-1</f>
        <v>8.7719298245614086E-2</v>
      </c>
      <c r="N37" s="6">
        <f>H37/J37-1</f>
        <v>-8.7719298245614086E-2</v>
      </c>
      <c r="O37" s="6">
        <f t="shared" si="4"/>
        <v>8.771929824561403E-2</v>
      </c>
      <c r="P37" s="6">
        <f t="shared" si="5"/>
        <v>-8.771929824561403E-2</v>
      </c>
      <c r="Q37" t="s">
        <v>75</v>
      </c>
      <c r="T37" s="2"/>
    </row>
    <row r="38" spans="1:20" x14ac:dyDescent="0.3">
      <c r="A38" t="s">
        <v>20</v>
      </c>
      <c r="B38" t="s">
        <v>6</v>
      </c>
      <c r="C38" t="s">
        <v>15</v>
      </c>
      <c r="D38">
        <v>28</v>
      </c>
      <c r="E38" s="2">
        <v>42309</v>
      </c>
      <c r="F38">
        <f>IFERROR(IF(B38="män",-1,IF(B38="kvinnor",1,0))*D38,"")</f>
        <v>-28</v>
      </c>
      <c r="G38" t="str">
        <f t="shared" si="1"/>
        <v>2015M11_män_SD</v>
      </c>
      <c r="H38">
        <v>28</v>
      </c>
      <c r="I38">
        <v>11.3</v>
      </c>
      <c r="J38">
        <v>19.600000000000001</v>
      </c>
      <c r="K38">
        <f t="shared" si="2"/>
        <v>-8.3000000000000007</v>
      </c>
      <c r="L38">
        <f t="shared" si="3"/>
        <v>8.3999999999999986</v>
      </c>
      <c r="M38" s="6">
        <f>I38/J38-1</f>
        <v>-0.42346938775510201</v>
      </c>
      <c r="N38" s="6">
        <f>H38/J38-1</f>
        <v>0.42857142857142838</v>
      </c>
      <c r="O38" s="6">
        <f t="shared" si="4"/>
        <v>-0.42346938775510207</v>
      </c>
      <c r="P38" s="6">
        <f t="shared" si="5"/>
        <v>0.42857142857142849</v>
      </c>
      <c r="Q38" t="s">
        <v>74</v>
      </c>
      <c r="T38" s="2"/>
    </row>
    <row r="39" spans="1:20" x14ac:dyDescent="0.3">
      <c r="A39" t="s">
        <v>20</v>
      </c>
      <c r="B39" t="s">
        <v>6</v>
      </c>
      <c r="C39" t="s">
        <v>16</v>
      </c>
      <c r="D39">
        <v>1.3</v>
      </c>
      <c r="E39" s="2">
        <v>42309</v>
      </c>
      <c r="F39">
        <f>IFERROR(IF(B39="män",-1,IF(B39="kvinnor",1,0))*D39,"")</f>
        <v>-1.3</v>
      </c>
      <c r="G39" t="str">
        <f t="shared" si="1"/>
        <v>2015M11_män_övriga</v>
      </c>
      <c r="H39">
        <v>1.3</v>
      </c>
      <c r="I39">
        <v>2.4</v>
      </c>
      <c r="J39">
        <v>1.9</v>
      </c>
      <c r="K39">
        <f t="shared" si="2"/>
        <v>0.5</v>
      </c>
      <c r="L39">
        <f t="shared" si="3"/>
        <v>-0.59999999999999987</v>
      </c>
      <c r="M39" s="6">
        <f>I39/J39-1</f>
        <v>0.26315789473684204</v>
      </c>
      <c r="N39" s="6">
        <f>H39/J39-1</f>
        <v>-0.31578947368421051</v>
      </c>
      <c r="O39" s="6">
        <f t="shared" si="4"/>
        <v>0.26315789473684209</v>
      </c>
      <c r="P39" s="6">
        <f t="shared" si="5"/>
        <v>-0.31578947368421045</v>
      </c>
      <c r="T39" s="2"/>
    </row>
    <row r="40" spans="1:20" x14ac:dyDescent="0.3">
      <c r="A40" t="s">
        <v>21</v>
      </c>
      <c r="B40" t="s">
        <v>6</v>
      </c>
      <c r="C40" t="s">
        <v>7</v>
      </c>
      <c r="D40">
        <v>25.3</v>
      </c>
      <c r="E40" s="2">
        <v>42491</v>
      </c>
      <c r="F40">
        <f>IFERROR(IF(B40="män",-1,IF(B40="kvinnor",1,0))*D40,"")</f>
        <v>-25.3</v>
      </c>
      <c r="G40" t="str">
        <f t="shared" si="1"/>
        <v>2016M05_män_M</v>
      </c>
      <c r="H40">
        <v>25.3</v>
      </c>
      <c r="I40">
        <v>26</v>
      </c>
      <c r="J40">
        <v>25.7</v>
      </c>
      <c r="K40">
        <f t="shared" si="2"/>
        <v>0.30000000000000071</v>
      </c>
      <c r="L40">
        <f t="shared" si="3"/>
        <v>-0.39999999999999858</v>
      </c>
      <c r="M40" s="6">
        <f>I40/J40-1</f>
        <v>1.1673151750972721E-2</v>
      </c>
      <c r="N40" s="6">
        <f>H40/J40-1</f>
        <v>-1.5564202334630295E-2</v>
      </c>
      <c r="O40" s="6">
        <f t="shared" si="4"/>
        <v>1.1673151750972791E-2</v>
      </c>
      <c r="P40" s="6">
        <f t="shared" si="5"/>
        <v>-1.5564202334630295E-2</v>
      </c>
      <c r="Q40" t="s">
        <v>74</v>
      </c>
      <c r="T40" s="2"/>
    </row>
    <row r="41" spans="1:20" x14ac:dyDescent="0.3">
      <c r="A41" t="s">
        <v>21</v>
      </c>
      <c r="B41" t="s">
        <v>6</v>
      </c>
      <c r="C41" t="s">
        <v>8</v>
      </c>
      <c r="D41">
        <v>5.3</v>
      </c>
      <c r="E41" s="2">
        <v>42491</v>
      </c>
      <c r="F41">
        <f>IFERROR(IF(B41="män",-1,IF(B41="kvinnor",1,0))*D41,"")</f>
        <v>-5.3</v>
      </c>
      <c r="G41" t="str">
        <f t="shared" si="1"/>
        <v>2016M05_män_C</v>
      </c>
      <c r="H41">
        <v>5.3</v>
      </c>
      <c r="I41">
        <v>7.8</v>
      </c>
      <c r="J41">
        <v>6.6</v>
      </c>
      <c r="K41">
        <f t="shared" si="2"/>
        <v>1.2000000000000002</v>
      </c>
      <c r="L41">
        <f t="shared" si="3"/>
        <v>-1.2999999999999998</v>
      </c>
      <c r="M41" s="6">
        <f>I41/J41-1</f>
        <v>0.18181818181818188</v>
      </c>
      <c r="N41" s="6">
        <f>H41/J41-1</f>
        <v>-0.19696969696969691</v>
      </c>
      <c r="O41" s="6">
        <f t="shared" si="4"/>
        <v>0.18181818181818185</v>
      </c>
      <c r="P41" s="6">
        <f t="shared" si="5"/>
        <v>-0.19696969696969696</v>
      </c>
      <c r="Q41" t="s">
        <v>75</v>
      </c>
      <c r="T41" s="2"/>
    </row>
    <row r="42" spans="1:20" x14ac:dyDescent="0.3">
      <c r="A42" t="s">
        <v>21</v>
      </c>
      <c r="B42" t="s">
        <v>6</v>
      </c>
      <c r="C42" t="s">
        <v>9</v>
      </c>
      <c r="D42">
        <v>5.6</v>
      </c>
      <c r="E42" s="2">
        <v>42491</v>
      </c>
      <c r="F42">
        <f>IFERROR(IF(B42="män",-1,IF(B42="kvinnor",1,0))*D42,"")</f>
        <v>-5.6</v>
      </c>
      <c r="G42" t="str">
        <f t="shared" si="1"/>
        <v>2016M05_män_L</v>
      </c>
      <c r="H42">
        <v>5.6</v>
      </c>
      <c r="I42">
        <v>5.0999999999999996</v>
      </c>
      <c r="J42">
        <v>5.4</v>
      </c>
      <c r="K42">
        <f t="shared" si="2"/>
        <v>-0.30000000000000071</v>
      </c>
      <c r="L42">
        <f t="shared" si="3"/>
        <v>0.19999999999999929</v>
      </c>
      <c r="M42" s="6">
        <f>I42/J42-1</f>
        <v>-5.5555555555555691E-2</v>
      </c>
      <c r="N42" s="6">
        <f>H42/J42-1</f>
        <v>3.7037037037036979E-2</v>
      </c>
      <c r="O42" s="6">
        <f t="shared" si="4"/>
        <v>-5.5555555555555684E-2</v>
      </c>
      <c r="P42" s="6">
        <f t="shared" si="5"/>
        <v>3.7037037037036903E-2</v>
      </c>
      <c r="Q42" t="s">
        <v>74</v>
      </c>
      <c r="T42" s="2"/>
    </row>
    <row r="43" spans="1:20" x14ac:dyDescent="0.3">
      <c r="A43" t="s">
        <v>21</v>
      </c>
      <c r="B43" t="s">
        <v>6</v>
      </c>
      <c r="C43" t="s">
        <v>10</v>
      </c>
      <c r="D43">
        <v>2.9</v>
      </c>
      <c r="E43" s="2">
        <v>42491</v>
      </c>
      <c r="F43">
        <f>IFERROR(IF(B43="män",-1,IF(B43="kvinnor",1,0))*D43,"")</f>
        <v>-2.9</v>
      </c>
      <c r="G43" t="str">
        <f t="shared" si="1"/>
        <v>2016M05_män_KD</v>
      </c>
      <c r="H43">
        <v>2.9</v>
      </c>
      <c r="I43">
        <v>3.5</v>
      </c>
      <c r="J43">
        <v>3.2</v>
      </c>
      <c r="K43">
        <f t="shared" si="2"/>
        <v>0.29999999999999982</v>
      </c>
      <c r="L43">
        <f t="shared" si="3"/>
        <v>-0.30000000000000027</v>
      </c>
      <c r="M43" s="6">
        <f>I43/J43-1</f>
        <v>9.375E-2</v>
      </c>
      <c r="N43" s="6">
        <f>H43/J43-1</f>
        <v>-9.3750000000000111E-2</v>
      </c>
      <c r="O43" s="6">
        <f t="shared" si="4"/>
        <v>9.3749999999999944E-2</v>
      </c>
      <c r="P43" s="6">
        <f t="shared" si="5"/>
        <v>-9.3750000000000083E-2</v>
      </c>
      <c r="Q43" t="s">
        <v>74</v>
      </c>
      <c r="T43" s="2"/>
    </row>
    <row r="44" spans="1:20" x14ac:dyDescent="0.3">
      <c r="A44" t="s">
        <v>21</v>
      </c>
      <c r="B44" t="s">
        <v>6</v>
      </c>
      <c r="C44" t="s">
        <v>12</v>
      </c>
      <c r="D44">
        <v>4</v>
      </c>
      <c r="E44" s="2">
        <v>42491</v>
      </c>
      <c r="F44">
        <f>IFERROR(IF(B44="män",-1,IF(B44="kvinnor",1,0))*D44,"")</f>
        <v>-4</v>
      </c>
      <c r="G44" t="str">
        <f t="shared" si="1"/>
        <v>2016M05_män_MP</v>
      </c>
      <c r="H44">
        <v>4</v>
      </c>
      <c r="I44">
        <v>5.7</v>
      </c>
      <c r="J44">
        <v>4.8</v>
      </c>
      <c r="K44">
        <f t="shared" si="2"/>
        <v>0.90000000000000036</v>
      </c>
      <c r="L44">
        <f t="shared" si="3"/>
        <v>-0.79999999999999982</v>
      </c>
      <c r="M44" s="6">
        <f>I44/J44-1</f>
        <v>0.1875</v>
      </c>
      <c r="N44" s="6">
        <f>H44/J44-1</f>
        <v>-0.16666666666666663</v>
      </c>
      <c r="O44" s="6">
        <f t="shared" si="4"/>
        <v>0.18750000000000008</v>
      </c>
      <c r="P44" s="6">
        <f t="shared" si="5"/>
        <v>-0.16666666666666663</v>
      </c>
      <c r="Q44" t="s">
        <v>75</v>
      </c>
      <c r="T44" s="2"/>
    </row>
    <row r="45" spans="1:20" x14ac:dyDescent="0.3">
      <c r="A45" t="s">
        <v>21</v>
      </c>
      <c r="B45" t="s">
        <v>6</v>
      </c>
      <c r="C45" t="s">
        <v>13</v>
      </c>
      <c r="D45">
        <v>26</v>
      </c>
      <c r="E45" s="2">
        <v>42491</v>
      </c>
      <c r="F45">
        <f>IFERROR(IF(B45="män",-1,IF(B45="kvinnor",1,0))*D45,"")</f>
        <v>-26</v>
      </c>
      <c r="G45" t="str">
        <f t="shared" si="1"/>
        <v>2016M05_män_S</v>
      </c>
      <c r="H45">
        <v>26</v>
      </c>
      <c r="I45">
        <v>30.1</v>
      </c>
      <c r="J45">
        <v>28.1</v>
      </c>
      <c r="K45">
        <f t="shared" si="2"/>
        <v>2</v>
      </c>
      <c r="L45">
        <f t="shared" si="3"/>
        <v>-2.1000000000000014</v>
      </c>
      <c r="M45" s="6">
        <f>I45/J45-1</f>
        <v>7.1174377224199281E-2</v>
      </c>
      <c r="N45" s="6">
        <f>H45/J45-1</f>
        <v>-7.4733096085409345E-2</v>
      </c>
      <c r="O45" s="6">
        <f t="shared" si="4"/>
        <v>7.1174377224199281E-2</v>
      </c>
      <c r="P45" s="6">
        <f t="shared" si="5"/>
        <v>-7.4733096085409303E-2</v>
      </c>
      <c r="Q45" t="s">
        <v>75</v>
      </c>
      <c r="T45" s="2"/>
    </row>
    <row r="46" spans="1:20" x14ac:dyDescent="0.3">
      <c r="A46" t="s">
        <v>21</v>
      </c>
      <c r="B46" t="s">
        <v>6</v>
      </c>
      <c r="C46" t="s">
        <v>14</v>
      </c>
      <c r="D46">
        <v>6.2</v>
      </c>
      <c r="E46" s="2">
        <v>42491</v>
      </c>
      <c r="F46">
        <f>IFERROR(IF(B46="män",-1,IF(B46="kvinnor",1,0))*D46,"")</f>
        <v>-6.2</v>
      </c>
      <c r="G46" t="str">
        <f t="shared" si="1"/>
        <v>2016M05_män_V</v>
      </c>
      <c r="H46">
        <v>6.2</v>
      </c>
      <c r="I46">
        <v>7</v>
      </c>
      <c r="J46">
        <v>6.6</v>
      </c>
      <c r="K46">
        <f t="shared" si="2"/>
        <v>0.40000000000000036</v>
      </c>
      <c r="L46">
        <f t="shared" si="3"/>
        <v>-0.39999999999999947</v>
      </c>
      <c r="M46" s="6">
        <f>I46/J46-1</f>
        <v>6.0606060606060552E-2</v>
      </c>
      <c r="N46" s="6">
        <f>H46/J46-1</f>
        <v>-6.0606060606060552E-2</v>
      </c>
      <c r="O46" s="6">
        <f t="shared" si="4"/>
        <v>6.0606060606060663E-2</v>
      </c>
      <c r="P46" s="6">
        <f t="shared" si="5"/>
        <v>-6.0606060606060531E-2</v>
      </c>
      <c r="Q46" t="s">
        <v>75</v>
      </c>
      <c r="T46" s="2"/>
    </row>
    <row r="47" spans="1:20" x14ac:dyDescent="0.3">
      <c r="A47" t="s">
        <v>21</v>
      </c>
      <c r="B47" t="s">
        <v>6</v>
      </c>
      <c r="C47" t="s">
        <v>15</v>
      </c>
      <c r="D47">
        <v>23</v>
      </c>
      <c r="E47" s="2">
        <v>42491</v>
      </c>
      <c r="F47">
        <f>IFERROR(IF(B47="män",-1,IF(B47="kvinnor",1,0))*D47,"")</f>
        <v>-23</v>
      </c>
      <c r="G47" t="str">
        <f t="shared" si="1"/>
        <v>2016M05_män_SD</v>
      </c>
      <c r="H47">
        <v>23</v>
      </c>
      <c r="I47">
        <v>12.1</v>
      </c>
      <c r="J47">
        <v>17.5</v>
      </c>
      <c r="K47">
        <f t="shared" si="2"/>
        <v>-5.4</v>
      </c>
      <c r="L47">
        <f t="shared" si="3"/>
        <v>5.5</v>
      </c>
      <c r="M47" s="6">
        <f>I47/J47-1</f>
        <v>-0.30857142857142861</v>
      </c>
      <c r="N47" s="6">
        <f>H47/J47-1</f>
        <v>0.31428571428571428</v>
      </c>
      <c r="O47" s="6">
        <f t="shared" si="4"/>
        <v>-0.30857142857142861</v>
      </c>
      <c r="P47" s="6">
        <f t="shared" si="5"/>
        <v>0.31428571428571428</v>
      </c>
      <c r="Q47" t="s">
        <v>74</v>
      </c>
      <c r="T47" s="2"/>
    </row>
    <row r="48" spans="1:20" x14ac:dyDescent="0.3">
      <c r="A48" t="s">
        <v>21</v>
      </c>
      <c r="B48" t="s">
        <v>6</v>
      </c>
      <c r="C48" t="s">
        <v>16</v>
      </c>
      <c r="D48">
        <v>1.7</v>
      </c>
      <c r="E48" s="2">
        <v>42491</v>
      </c>
      <c r="F48">
        <f>IFERROR(IF(B48="män",-1,IF(B48="kvinnor",1,0))*D48,"")</f>
        <v>-1.7</v>
      </c>
      <c r="G48" t="str">
        <f t="shared" si="1"/>
        <v>2016M05_män_övriga</v>
      </c>
      <c r="H48">
        <v>1.7</v>
      </c>
      <c r="I48">
        <v>2.7</v>
      </c>
      <c r="J48">
        <v>2.2000000000000002</v>
      </c>
      <c r="K48">
        <f t="shared" si="2"/>
        <v>0.5</v>
      </c>
      <c r="L48">
        <f t="shared" si="3"/>
        <v>-0.50000000000000022</v>
      </c>
      <c r="M48" s="6">
        <f>I48/J48-1</f>
        <v>0.22727272727272729</v>
      </c>
      <c r="N48" s="6">
        <f>H48/J48-1</f>
        <v>-0.2272727272727274</v>
      </c>
      <c r="O48" s="6">
        <f t="shared" si="4"/>
        <v>0.22727272727272727</v>
      </c>
      <c r="P48" s="6">
        <f t="shared" si="5"/>
        <v>-0.22727272727272735</v>
      </c>
      <c r="T48" s="2"/>
    </row>
    <row r="49" spans="1:20" x14ac:dyDescent="0.3">
      <c r="A49" t="s">
        <v>22</v>
      </c>
      <c r="B49" t="s">
        <v>6</v>
      </c>
      <c r="C49" t="s">
        <v>7</v>
      </c>
      <c r="D49">
        <v>22.9</v>
      </c>
      <c r="E49" s="2">
        <v>42675</v>
      </c>
      <c r="F49">
        <f>IFERROR(IF(B49="män",-1,IF(B49="kvinnor",1,0))*D49,"")</f>
        <v>-22.9</v>
      </c>
      <c r="G49" t="str">
        <f t="shared" si="1"/>
        <v>2016M11_män_M</v>
      </c>
      <c r="H49">
        <v>22.9</v>
      </c>
      <c r="I49">
        <v>24.3</v>
      </c>
      <c r="J49">
        <v>23.6</v>
      </c>
      <c r="K49">
        <f t="shared" si="2"/>
        <v>0.69999999999999929</v>
      </c>
      <c r="L49">
        <f t="shared" si="3"/>
        <v>-0.70000000000000284</v>
      </c>
      <c r="M49" s="6">
        <f>I49/J49-1</f>
        <v>2.9661016949152463E-2</v>
      </c>
      <c r="N49" s="6">
        <f>H49/J49-1</f>
        <v>-2.9661016949152685E-2</v>
      </c>
      <c r="O49" s="6">
        <f t="shared" si="4"/>
        <v>2.9661016949152512E-2</v>
      </c>
      <c r="P49" s="6">
        <f t="shared" si="5"/>
        <v>-2.9661016949152661E-2</v>
      </c>
      <c r="Q49" t="s">
        <v>74</v>
      </c>
      <c r="T49" s="2"/>
    </row>
    <row r="50" spans="1:20" x14ac:dyDescent="0.3">
      <c r="A50" t="s">
        <v>22</v>
      </c>
      <c r="B50" t="s">
        <v>6</v>
      </c>
      <c r="C50" t="s">
        <v>8</v>
      </c>
      <c r="D50">
        <v>6.2</v>
      </c>
      <c r="E50" s="2">
        <v>42675</v>
      </c>
      <c r="F50">
        <f>IFERROR(IF(B50="män",-1,IF(B50="kvinnor",1,0))*D50,"")</f>
        <v>-6.2</v>
      </c>
      <c r="G50" t="str">
        <f t="shared" si="1"/>
        <v>2016M11_män_C</v>
      </c>
      <c r="H50">
        <v>6.2</v>
      </c>
      <c r="I50">
        <v>8.4</v>
      </c>
      <c r="J50">
        <v>7.3</v>
      </c>
      <c r="K50">
        <f t="shared" si="2"/>
        <v>1.1000000000000005</v>
      </c>
      <c r="L50">
        <f t="shared" si="3"/>
        <v>-1.0999999999999996</v>
      </c>
      <c r="M50" s="6">
        <f>I50/J50-1</f>
        <v>0.15068493150684947</v>
      </c>
      <c r="N50" s="6">
        <f>H50/J50-1</f>
        <v>-0.15068493150684925</v>
      </c>
      <c r="O50" s="6">
        <f t="shared" si="4"/>
        <v>0.15068493150684939</v>
      </c>
      <c r="P50" s="6">
        <f t="shared" si="5"/>
        <v>-0.15068493150684928</v>
      </c>
      <c r="Q50" t="s">
        <v>75</v>
      </c>
      <c r="T50" s="2"/>
    </row>
    <row r="51" spans="1:20" x14ac:dyDescent="0.3">
      <c r="A51" t="s">
        <v>22</v>
      </c>
      <c r="B51" t="s">
        <v>6</v>
      </c>
      <c r="C51" t="s">
        <v>9</v>
      </c>
      <c r="D51">
        <v>4.7</v>
      </c>
      <c r="E51" s="2">
        <v>42675</v>
      </c>
      <c r="F51">
        <f>IFERROR(IF(B51="män",-1,IF(B51="kvinnor",1,0))*D51,"")</f>
        <v>-4.7</v>
      </c>
      <c r="G51" t="str">
        <f t="shared" si="1"/>
        <v>2016M11_män_L</v>
      </c>
      <c r="H51">
        <v>4.7</v>
      </c>
      <c r="I51">
        <v>5.0999999999999996</v>
      </c>
      <c r="J51">
        <v>4.9000000000000004</v>
      </c>
      <c r="K51">
        <f t="shared" si="2"/>
        <v>0.19999999999999929</v>
      </c>
      <c r="L51">
        <f t="shared" si="3"/>
        <v>-0.20000000000000018</v>
      </c>
      <c r="M51" s="6">
        <f>I51/J51-1</f>
        <v>4.0816326530612068E-2</v>
      </c>
      <c r="N51" s="6">
        <f>H51/J51-1</f>
        <v>-4.081632653061229E-2</v>
      </c>
      <c r="O51" s="6">
        <f t="shared" si="4"/>
        <v>4.0816326530612096E-2</v>
      </c>
      <c r="P51" s="6">
        <f t="shared" si="5"/>
        <v>-4.0816326530612276E-2</v>
      </c>
      <c r="Q51" t="s">
        <v>74</v>
      </c>
      <c r="T51" s="2"/>
    </row>
    <row r="52" spans="1:20" x14ac:dyDescent="0.3">
      <c r="A52" t="s">
        <v>22</v>
      </c>
      <c r="B52" t="s">
        <v>6</v>
      </c>
      <c r="C52" t="s">
        <v>10</v>
      </c>
      <c r="D52">
        <v>2.9</v>
      </c>
      <c r="E52" s="2">
        <v>42675</v>
      </c>
      <c r="F52">
        <f>IFERROR(IF(B52="män",-1,IF(B52="kvinnor",1,0))*D52,"")</f>
        <v>-2.9</v>
      </c>
      <c r="G52" t="str">
        <f t="shared" si="1"/>
        <v>2016M11_män_KD</v>
      </c>
      <c r="H52">
        <v>2.9</v>
      </c>
      <c r="I52">
        <v>3.4</v>
      </c>
      <c r="J52">
        <v>3.2</v>
      </c>
      <c r="K52">
        <f t="shared" si="2"/>
        <v>0.19999999999999973</v>
      </c>
      <c r="L52">
        <f t="shared" si="3"/>
        <v>-0.30000000000000027</v>
      </c>
      <c r="M52" s="6">
        <f>I52/J52-1</f>
        <v>6.25E-2</v>
      </c>
      <c r="N52" s="6">
        <f>H52/J52-1</f>
        <v>-9.3750000000000111E-2</v>
      </c>
      <c r="O52" s="6">
        <f t="shared" si="4"/>
        <v>6.2499999999999917E-2</v>
      </c>
      <c r="P52" s="6">
        <f t="shared" si="5"/>
        <v>-9.3750000000000083E-2</v>
      </c>
      <c r="Q52" t="s">
        <v>74</v>
      </c>
      <c r="T52" s="2"/>
    </row>
    <row r="53" spans="1:20" x14ac:dyDescent="0.3">
      <c r="A53" t="s">
        <v>22</v>
      </c>
      <c r="B53" t="s">
        <v>6</v>
      </c>
      <c r="C53" t="s">
        <v>12</v>
      </c>
      <c r="D53">
        <v>3.3</v>
      </c>
      <c r="E53" s="2">
        <v>42675</v>
      </c>
      <c r="F53">
        <f>IFERROR(IF(B53="män",-1,IF(B53="kvinnor",1,0))*D53,"")</f>
        <v>-3.3</v>
      </c>
      <c r="G53" t="str">
        <f t="shared" si="1"/>
        <v>2016M11_män_MP</v>
      </c>
      <c r="H53">
        <v>3.3</v>
      </c>
      <c r="I53">
        <v>6.7</v>
      </c>
      <c r="J53">
        <v>5</v>
      </c>
      <c r="K53">
        <f t="shared" si="2"/>
        <v>1.7000000000000002</v>
      </c>
      <c r="L53">
        <f t="shared" si="3"/>
        <v>-1.7000000000000002</v>
      </c>
      <c r="M53" s="6">
        <f>I53/J53-1</f>
        <v>0.34000000000000008</v>
      </c>
      <c r="N53" s="6">
        <f>H53/J53-1</f>
        <v>-0.34000000000000008</v>
      </c>
      <c r="O53" s="6">
        <f t="shared" si="4"/>
        <v>0.34</v>
      </c>
      <c r="P53" s="6">
        <f t="shared" si="5"/>
        <v>-0.34</v>
      </c>
      <c r="Q53" t="s">
        <v>75</v>
      </c>
      <c r="T53" s="2"/>
    </row>
    <row r="54" spans="1:20" x14ac:dyDescent="0.3">
      <c r="A54" t="s">
        <v>22</v>
      </c>
      <c r="B54" t="s">
        <v>6</v>
      </c>
      <c r="C54" t="s">
        <v>13</v>
      </c>
      <c r="D54">
        <v>27.2</v>
      </c>
      <c r="E54" s="2">
        <v>42675</v>
      </c>
      <c r="F54">
        <f>IFERROR(IF(B54="män",-1,IF(B54="kvinnor",1,0))*D54,"")</f>
        <v>-27.2</v>
      </c>
      <c r="G54" t="str">
        <f t="shared" si="1"/>
        <v>2016M11_män_S</v>
      </c>
      <c r="H54">
        <v>27.2</v>
      </c>
      <c r="I54">
        <v>29.6</v>
      </c>
      <c r="J54">
        <v>28.4</v>
      </c>
      <c r="K54">
        <f t="shared" si="2"/>
        <v>1.2000000000000028</v>
      </c>
      <c r="L54">
        <f t="shared" si="3"/>
        <v>-1.1999999999999993</v>
      </c>
      <c r="M54" s="6">
        <f>I54/J54-1</f>
        <v>4.2253521126760729E-2</v>
      </c>
      <c r="N54" s="6">
        <f>H54/J54-1</f>
        <v>-4.2253521126760507E-2</v>
      </c>
      <c r="O54" s="6">
        <f t="shared" si="4"/>
        <v>4.2253521126760667E-2</v>
      </c>
      <c r="P54" s="6">
        <f t="shared" si="5"/>
        <v>-4.2253521126760542E-2</v>
      </c>
      <c r="Q54" t="s">
        <v>75</v>
      </c>
      <c r="T54" s="2"/>
    </row>
    <row r="55" spans="1:20" x14ac:dyDescent="0.3">
      <c r="A55" t="s">
        <v>22</v>
      </c>
      <c r="B55" t="s">
        <v>6</v>
      </c>
      <c r="C55" t="s">
        <v>14</v>
      </c>
      <c r="D55">
        <v>6.9</v>
      </c>
      <c r="E55" s="2">
        <v>42675</v>
      </c>
      <c r="F55">
        <f>IFERROR(IF(B55="män",-1,IF(B55="kvinnor",1,0))*D55,"")</f>
        <v>-6.9</v>
      </c>
      <c r="G55" t="str">
        <f t="shared" si="1"/>
        <v>2016M11_män_V</v>
      </c>
      <c r="H55">
        <v>6.9</v>
      </c>
      <c r="I55">
        <v>7</v>
      </c>
      <c r="J55">
        <v>7</v>
      </c>
      <c r="K55">
        <f t="shared" si="2"/>
        <v>0</v>
      </c>
      <c r="L55">
        <f t="shared" si="3"/>
        <v>-9.9999999999999645E-2</v>
      </c>
      <c r="M55" s="6">
        <f>I55/J55-1</f>
        <v>0</v>
      </c>
      <c r="N55" s="6">
        <f>H55/J55-1</f>
        <v>-1.4285714285714235E-2</v>
      </c>
      <c r="O55" s="6">
        <f t="shared" si="4"/>
        <v>0</v>
      </c>
      <c r="P55" s="6">
        <f t="shared" si="5"/>
        <v>-1.4285714285714235E-2</v>
      </c>
      <c r="Q55" t="s">
        <v>75</v>
      </c>
      <c r="T55" s="2"/>
    </row>
    <row r="56" spans="1:20" x14ac:dyDescent="0.3">
      <c r="A56" t="s">
        <v>22</v>
      </c>
      <c r="B56" t="s">
        <v>6</v>
      </c>
      <c r="C56" t="s">
        <v>15</v>
      </c>
      <c r="D56">
        <v>23</v>
      </c>
      <c r="E56" s="2">
        <v>42675</v>
      </c>
      <c r="F56">
        <f>IFERROR(IF(B56="män",-1,IF(B56="kvinnor",1,0))*D56,"")</f>
        <v>-23</v>
      </c>
      <c r="G56" t="str">
        <f t="shared" si="1"/>
        <v>2016M11_män_SD</v>
      </c>
      <c r="H56">
        <v>23</v>
      </c>
      <c r="I56">
        <v>12.2</v>
      </c>
      <c r="J56">
        <v>17.600000000000001</v>
      </c>
      <c r="K56">
        <f t="shared" si="2"/>
        <v>-5.4000000000000021</v>
      </c>
      <c r="L56">
        <f t="shared" si="3"/>
        <v>5.3999999999999986</v>
      </c>
      <c r="M56" s="6">
        <f>I56/J56-1</f>
        <v>-0.30681818181818188</v>
      </c>
      <c r="N56" s="6">
        <f>H56/J56-1</f>
        <v>0.30681818181818166</v>
      </c>
      <c r="O56" s="6">
        <f t="shared" si="4"/>
        <v>-0.30681818181818193</v>
      </c>
      <c r="P56" s="6">
        <f t="shared" si="5"/>
        <v>0.30681818181818171</v>
      </c>
      <c r="Q56" t="s">
        <v>74</v>
      </c>
      <c r="T56" s="2"/>
    </row>
    <row r="57" spans="1:20" x14ac:dyDescent="0.3">
      <c r="A57" t="s">
        <v>22</v>
      </c>
      <c r="B57" t="s">
        <v>6</v>
      </c>
      <c r="C57" t="s">
        <v>16</v>
      </c>
      <c r="D57">
        <v>2.8</v>
      </c>
      <c r="E57" s="2">
        <v>42675</v>
      </c>
      <c r="F57">
        <f>IFERROR(IF(B57="män",-1,IF(B57="kvinnor",1,0))*D57,"")</f>
        <v>-2.8</v>
      </c>
      <c r="G57" t="str">
        <f t="shared" si="1"/>
        <v>2016M11_män_övriga</v>
      </c>
      <c r="H57">
        <v>2.8</v>
      </c>
      <c r="I57">
        <v>3.3</v>
      </c>
      <c r="J57">
        <v>3.1</v>
      </c>
      <c r="K57">
        <f t="shared" si="2"/>
        <v>0.19999999999999973</v>
      </c>
      <c r="L57">
        <f t="shared" si="3"/>
        <v>-0.30000000000000027</v>
      </c>
      <c r="M57" s="6">
        <f>I57/J57-1</f>
        <v>6.4516129032258007E-2</v>
      </c>
      <c r="N57" s="6">
        <f>H57/J57-1</f>
        <v>-9.6774193548387233E-2</v>
      </c>
      <c r="O57" s="6">
        <f t="shared" si="4"/>
        <v>6.4516129032257979E-2</v>
      </c>
      <c r="P57" s="6">
        <f t="shared" si="5"/>
        <v>-9.6774193548387177E-2</v>
      </c>
      <c r="T57" s="2"/>
    </row>
    <row r="58" spans="1:20" x14ac:dyDescent="0.3">
      <c r="A58" t="s">
        <v>23</v>
      </c>
      <c r="B58" t="s">
        <v>6</v>
      </c>
      <c r="C58" t="s">
        <v>7</v>
      </c>
      <c r="D58">
        <v>18.8</v>
      </c>
      <c r="E58" s="2">
        <v>42856</v>
      </c>
      <c r="F58">
        <f>IFERROR(IF(B58="män",-1,IF(B58="kvinnor",1,0))*D58,"")</f>
        <v>-18.8</v>
      </c>
      <c r="G58" t="str">
        <f t="shared" si="1"/>
        <v>2017M05_män_M</v>
      </c>
      <c r="H58">
        <v>18.8</v>
      </c>
      <c r="I58">
        <v>18.2</v>
      </c>
      <c r="J58">
        <v>18.5</v>
      </c>
      <c r="K58">
        <f t="shared" si="2"/>
        <v>-0.30000000000000071</v>
      </c>
      <c r="L58">
        <f t="shared" si="3"/>
        <v>0.30000000000000071</v>
      </c>
      <c r="M58" s="6">
        <f>I58/J58-1</f>
        <v>-1.6216216216216273E-2</v>
      </c>
      <c r="N58" s="6">
        <f>H58/J58-1</f>
        <v>1.6216216216216273E-2</v>
      </c>
      <c r="O58" s="6">
        <f t="shared" si="4"/>
        <v>-1.6216216216216255E-2</v>
      </c>
      <c r="P58" s="6">
        <f t="shared" si="5"/>
        <v>1.6216216216216255E-2</v>
      </c>
      <c r="Q58" t="s">
        <v>74</v>
      </c>
      <c r="T58" s="2"/>
    </row>
    <row r="59" spans="1:20" x14ac:dyDescent="0.3">
      <c r="A59" t="s">
        <v>23</v>
      </c>
      <c r="B59" t="s">
        <v>6</v>
      </c>
      <c r="C59" t="s">
        <v>8</v>
      </c>
      <c r="D59">
        <v>10.1</v>
      </c>
      <c r="E59" s="2">
        <v>42856</v>
      </c>
      <c r="F59">
        <f>IFERROR(IF(B59="män",-1,IF(B59="kvinnor",1,0))*D59,"")</f>
        <v>-10.1</v>
      </c>
      <c r="G59" t="str">
        <f t="shared" si="1"/>
        <v>2017M05_män_C</v>
      </c>
      <c r="H59">
        <v>10.1</v>
      </c>
      <c r="I59">
        <v>13.4</v>
      </c>
      <c r="J59">
        <v>11.7</v>
      </c>
      <c r="K59">
        <f t="shared" si="2"/>
        <v>1.7000000000000011</v>
      </c>
      <c r="L59">
        <f t="shared" si="3"/>
        <v>-1.5999999999999996</v>
      </c>
      <c r="M59" s="6">
        <f>I59/J59-1</f>
        <v>0.14529914529914545</v>
      </c>
      <c r="N59" s="6">
        <f>H59/J59-1</f>
        <v>-0.13675213675213671</v>
      </c>
      <c r="O59" s="6">
        <f t="shared" si="4"/>
        <v>0.14529914529914539</v>
      </c>
      <c r="P59" s="6">
        <f t="shared" si="5"/>
        <v>-0.13675213675213674</v>
      </c>
      <c r="Q59" t="s">
        <v>75</v>
      </c>
      <c r="T59" s="2"/>
    </row>
    <row r="60" spans="1:20" x14ac:dyDescent="0.3">
      <c r="A60" t="s">
        <v>23</v>
      </c>
      <c r="B60" t="s">
        <v>6</v>
      </c>
      <c r="C60" t="s">
        <v>9</v>
      </c>
      <c r="D60">
        <v>4.3</v>
      </c>
      <c r="E60" s="2">
        <v>42856</v>
      </c>
      <c r="F60">
        <f>IFERROR(IF(B60="män",-1,IF(B60="kvinnor",1,0))*D60,"")</f>
        <v>-4.3</v>
      </c>
      <c r="G60" t="str">
        <f t="shared" si="1"/>
        <v>2017M05_män_L</v>
      </c>
      <c r="H60">
        <v>4.3</v>
      </c>
      <c r="I60">
        <v>5.7</v>
      </c>
      <c r="J60">
        <v>5</v>
      </c>
      <c r="K60">
        <f t="shared" si="2"/>
        <v>0.70000000000000018</v>
      </c>
      <c r="L60">
        <f t="shared" si="3"/>
        <v>-0.70000000000000018</v>
      </c>
      <c r="M60" s="6">
        <f>I60/J60-1</f>
        <v>0.14000000000000012</v>
      </c>
      <c r="N60" s="6">
        <f>H60/J60-1</f>
        <v>-0.14000000000000001</v>
      </c>
      <c r="O60" s="6">
        <f t="shared" si="4"/>
        <v>0.14000000000000004</v>
      </c>
      <c r="P60" s="6">
        <f t="shared" si="5"/>
        <v>-0.14000000000000004</v>
      </c>
      <c r="Q60" t="s">
        <v>74</v>
      </c>
      <c r="T60" s="2"/>
    </row>
    <row r="61" spans="1:20" x14ac:dyDescent="0.3">
      <c r="A61" t="s">
        <v>23</v>
      </c>
      <c r="B61" t="s">
        <v>6</v>
      </c>
      <c r="C61" t="s">
        <v>10</v>
      </c>
      <c r="D61">
        <v>2.8</v>
      </c>
      <c r="E61" s="2">
        <v>42856</v>
      </c>
      <c r="F61">
        <f>IFERROR(IF(B61="män",-1,IF(B61="kvinnor",1,0))*D61,"")</f>
        <v>-2.8</v>
      </c>
      <c r="G61" t="str">
        <f t="shared" si="1"/>
        <v>2017M05_män_KD</v>
      </c>
      <c r="H61">
        <v>2.8</v>
      </c>
      <c r="I61">
        <v>3.8</v>
      </c>
      <c r="J61">
        <v>3.3</v>
      </c>
      <c r="K61">
        <f t="shared" si="2"/>
        <v>0.5</v>
      </c>
      <c r="L61">
        <f t="shared" si="3"/>
        <v>-0.5</v>
      </c>
      <c r="M61" s="6">
        <f>I61/J61-1</f>
        <v>0.1515151515151516</v>
      </c>
      <c r="N61" s="6">
        <f>H61/J61-1</f>
        <v>-0.15151515151515149</v>
      </c>
      <c r="O61" s="6">
        <f t="shared" si="4"/>
        <v>0.15151515151515152</v>
      </c>
      <c r="P61" s="6">
        <f t="shared" si="5"/>
        <v>-0.15151515151515152</v>
      </c>
      <c r="Q61" t="s">
        <v>74</v>
      </c>
      <c r="T61" s="2"/>
    </row>
    <row r="62" spans="1:20" x14ac:dyDescent="0.3">
      <c r="A62" t="s">
        <v>23</v>
      </c>
      <c r="B62" t="s">
        <v>6</v>
      </c>
      <c r="C62" t="s">
        <v>12</v>
      </c>
      <c r="D62">
        <v>2.8</v>
      </c>
      <c r="E62" s="2">
        <v>42856</v>
      </c>
      <c r="F62">
        <f>IFERROR(IF(B62="män",-1,IF(B62="kvinnor",1,0))*D62,"")</f>
        <v>-2.8</v>
      </c>
      <c r="G62" t="str">
        <f t="shared" si="1"/>
        <v>2017M05_män_MP</v>
      </c>
      <c r="H62">
        <v>2.8</v>
      </c>
      <c r="I62">
        <v>6.2</v>
      </c>
      <c r="J62">
        <v>4.5</v>
      </c>
      <c r="K62">
        <f t="shared" si="2"/>
        <v>1.7000000000000002</v>
      </c>
      <c r="L62">
        <f t="shared" si="3"/>
        <v>-1.7000000000000002</v>
      </c>
      <c r="M62" s="6">
        <f>I62/J62-1</f>
        <v>0.37777777777777777</v>
      </c>
      <c r="N62" s="6">
        <f>H62/J62-1</f>
        <v>-0.37777777777777777</v>
      </c>
      <c r="O62" s="6">
        <f t="shared" si="4"/>
        <v>0.37777777777777782</v>
      </c>
      <c r="P62" s="6">
        <f t="shared" si="5"/>
        <v>-0.37777777777777782</v>
      </c>
      <c r="Q62" t="s">
        <v>75</v>
      </c>
      <c r="T62" s="2"/>
    </row>
    <row r="63" spans="1:20" x14ac:dyDescent="0.3">
      <c r="A63" t="s">
        <v>23</v>
      </c>
      <c r="B63" t="s">
        <v>6</v>
      </c>
      <c r="C63" t="s">
        <v>13</v>
      </c>
      <c r="D63">
        <v>29.1</v>
      </c>
      <c r="E63" s="2">
        <v>42856</v>
      </c>
      <c r="F63">
        <f>IFERROR(IF(B63="män",-1,IF(B63="kvinnor",1,0))*D63,"")</f>
        <v>-29.1</v>
      </c>
      <c r="G63" t="str">
        <f t="shared" si="1"/>
        <v>2017M05_män_S</v>
      </c>
      <c r="H63">
        <v>29.1</v>
      </c>
      <c r="I63">
        <v>31.4</v>
      </c>
      <c r="J63">
        <v>30.2</v>
      </c>
      <c r="K63">
        <f t="shared" si="2"/>
        <v>1.1999999999999993</v>
      </c>
      <c r="L63">
        <f t="shared" si="3"/>
        <v>-1.0999999999999979</v>
      </c>
      <c r="M63" s="6">
        <f>I63/J63-1</f>
        <v>3.9735099337748325E-2</v>
      </c>
      <c r="N63" s="6">
        <f>H63/J63-1</f>
        <v>-3.6423841059602613E-2</v>
      </c>
      <c r="O63" s="6">
        <f t="shared" si="4"/>
        <v>3.9735099337748318E-2</v>
      </c>
      <c r="P63" s="6">
        <f t="shared" si="5"/>
        <v>-3.6423841059602578E-2</v>
      </c>
      <c r="Q63" t="s">
        <v>75</v>
      </c>
      <c r="T63" s="2"/>
    </row>
    <row r="64" spans="1:20" x14ac:dyDescent="0.3">
      <c r="A64" t="s">
        <v>23</v>
      </c>
      <c r="B64" t="s">
        <v>6</v>
      </c>
      <c r="C64" t="s">
        <v>14</v>
      </c>
      <c r="D64">
        <v>6</v>
      </c>
      <c r="E64" s="2">
        <v>42856</v>
      </c>
      <c r="F64">
        <f>IFERROR(IF(B64="män",-1,IF(B64="kvinnor",1,0))*D64,"")</f>
        <v>-6</v>
      </c>
      <c r="G64" t="str">
        <f t="shared" si="1"/>
        <v>2017M05_män_V</v>
      </c>
      <c r="H64">
        <v>6</v>
      </c>
      <c r="I64">
        <v>6.8</v>
      </c>
      <c r="J64">
        <v>6.4</v>
      </c>
      <c r="K64">
        <f t="shared" si="2"/>
        <v>0.39999999999999947</v>
      </c>
      <c r="L64">
        <f t="shared" si="3"/>
        <v>-0.40000000000000036</v>
      </c>
      <c r="M64" s="6">
        <f>I64/J64-1</f>
        <v>6.25E-2</v>
      </c>
      <c r="N64" s="6">
        <f>H64/J64-1</f>
        <v>-6.25E-2</v>
      </c>
      <c r="O64" s="6">
        <f t="shared" si="4"/>
        <v>6.2499999999999917E-2</v>
      </c>
      <c r="P64" s="6">
        <f t="shared" si="5"/>
        <v>-6.2500000000000056E-2</v>
      </c>
      <c r="Q64" t="s">
        <v>75</v>
      </c>
      <c r="T64" s="2"/>
    </row>
    <row r="65" spans="1:20" x14ac:dyDescent="0.3">
      <c r="A65" t="s">
        <v>23</v>
      </c>
      <c r="B65" t="s">
        <v>6</v>
      </c>
      <c r="C65" t="s">
        <v>15</v>
      </c>
      <c r="D65">
        <v>24</v>
      </c>
      <c r="E65" s="2">
        <v>42856</v>
      </c>
      <c r="F65">
        <f>IFERROR(IF(B65="män",-1,IF(B65="kvinnor",1,0))*D65,"")</f>
        <v>-24</v>
      </c>
      <c r="G65" t="str">
        <f t="shared" si="1"/>
        <v>2017M05_män_SD</v>
      </c>
      <c r="H65">
        <v>24</v>
      </c>
      <c r="I65">
        <v>11.8</v>
      </c>
      <c r="J65">
        <v>17.899999999999999</v>
      </c>
      <c r="K65">
        <f t="shared" si="2"/>
        <v>-6.0999999999999979</v>
      </c>
      <c r="L65">
        <f t="shared" si="3"/>
        <v>6.1000000000000014</v>
      </c>
      <c r="M65" s="6">
        <f>I65/J65-1</f>
        <v>-0.34078212290502785</v>
      </c>
      <c r="N65" s="6">
        <f>H65/J65-1</f>
        <v>0.34078212290502807</v>
      </c>
      <c r="O65" s="6">
        <f t="shared" si="4"/>
        <v>-0.34078212290502785</v>
      </c>
      <c r="P65" s="6">
        <f t="shared" si="5"/>
        <v>0.34078212290502802</v>
      </c>
      <c r="Q65" t="s">
        <v>74</v>
      </c>
      <c r="T65" s="2"/>
    </row>
    <row r="66" spans="1:20" x14ac:dyDescent="0.3">
      <c r="A66" t="s">
        <v>23</v>
      </c>
      <c r="B66" t="s">
        <v>6</v>
      </c>
      <c r="C66" t="s">
        <v>16</v>
      </c>
      <c r="D66">
        <v>2</v>
      </c>
      <c r="E66" s="2">
        <v>42856</v>
      </c>
      <c r="F66">
        <f>IFERROR(IF(B66="män",-1,IF(B66="kvinnor",1,0))*D66,"")</f>
        <v>-2</v>
      </c>
      <c r="G66" t="str">
        <f t="shared" si="1"/>
        <v>2017M05_män_övriga</v>
      </c>
      <c r="H66">
        <v>2</v>
      </c>
      <c r="I66">
        <v>2.8</v>
      </c>
      <c r="J66">
        <v>2.4</v>
      </c>
      <c r="K66">
        <f t="shared" si="2"/>
        <v>0.39999999999999991</v>
      </c>
      <c r="L66">
        <f t="shared" si="3"/>
        <v>-0.39999999999999991</v>
      </c>
      <c r="M66" s="6">
        <f>I66/J66-1</f>
        <v>0.16666666666666674</v>
      </c>
      <c r="N66" s="6">
        <f>H66/J66-1</f>
        <v>-0.16666666666666663</v>
      </c>
      <c r="O66" s="6">
        <f t="shared" si="4"/>
        <v>0.16666666666666663</v>
      </c>
      <c r="P66" s="6">
        <f t="shared" si="5"/>
        <v>-0.16666666666666663</v>
      </c>
      <c r="T66" s="2"/>
    </row>
    <row r="67" spans="1:20" x14ac:dyDescent="0.3">
      <c r="A67" t="s">
        <v>24</v>
      </c>
      <c r="B67" t="s">
        <v>6</v>
      </c>
      <c r="C67" t="s">
        <v>7</v>
      </c>
      <c r="D67">
        <v>23.3</v>
      </c>
      <c r="E67" s="2">
        <v>43040</v>
      </c>
      <c r="F67">
        <f>IFERROR(IF(B67="män",-1,IF(B67="kvinnor",1,0))*D67,"")</f>
        <v>-23.3</v>
      </c>
      <c r="G67" t="str">
        <f t="shared" si="1"/>
        <v>2017M11_män_M</v>
      </c>
      <c r="H67">
        <v>23.3</v>
      </c>
      <c r="I67">
        <v>20.8</v>
      </c>
      <c r="J67">
        <v>22</v>
      </c>
      <c r="K67">
        <f t="shared" si="2"/>
        <v>-1.1999999999999993</v>
      </c>
      <c r="L67">
        <f t="shared" si="3"/>
        <v>1.3000000000000007</v>
      </c>
      <c r="M67" s="6">
        <f>I67/J67-1</f>
        <v>-5.4545454545454564E-2</v>
      </c>
      <c r="N67" s="6">
        <f>H67/J67-1</f>
        <v>5.9090909090909083E-2</v>
      </c>
      <c r="O67" s="6">
        <f t="shared" si="4"/>
        <v>-5.4545454545454515E-2</v>
      </c>
      <c r="P67" s="6">
        <f t="shared" si="5"/>
        <v>5.9090909090909124E-2</v>
      </c>
      <c r="Q67" t="s">
        <v>74</v>
      </c>
      <c r="T67" s="2"/>
    </row>
    <row r="68" spans="1:20" x14ac:dyDescent="0.3">
      <c r="A68" t="s">
        <v>24</v>
      </c>
      <c r="B68" t="s">
        <v>6</v>
      </c>
      <c r="C68" t="s">
        <v>8</v>
      </c>
      <c r="D68">
        <v>8.1999999999999993</v>
      </c>
      <c r="E68" s="2">
        <v>43040</v>
      </c>
      <c r="F68">
        <f>IFERROR(IF(B68="män",-1,IF(B68="kvinnor",1,0))*D68,"")</f>
        <v>-8.1999999999999993</v>
      </c>
      <c r="G68" t="str">
        <f t="shared" si="1"/>
        <v>2017M11_män_C</v>
      </c>
      <c r="H68">
        <v>8.1999999999999993</v>
      </c>
      <c r="I68">
        <v>10.8</v>
      </c>
      <c r="J68">
        <v>9.5</v>
      </c>
      <c r="K68">
        <f t="shared" si="2"/>
        <v>1.3000000000000007</v>
      </c>
      <c r="L68">
        <f t="shared" si="3"/>
        <v>-1.3000000000000007</v>
      </c>
      <c r="M68" s="6">
        <f>I68/J68-1</f>
        <v>0.13684210526315788</v>
      </c>
      <c r="N68" s="6">
        <f>H68/J68-1</f>
        <v>-0.13684210526315799</v>
      </c>
      <c r="O68" s="6">
        <f t="shared" si="4"/>
        <v>0.13684210526315796</v>
      </c>
      <c r="P68" s="6">
        <f t="shared" si="5"/>
        <v>-0.13684210526315796</v>
      </c>
      <c r="Q68" t="s">
        <v>75</v>
      </c>
      <c r="T68" s="2"/>
    </row>
    <row r="69" spans="1:20" x14ac:dyDescent="0.3">
      <c r="A69" t="s">
        <v>24</v>
      </c>
      <c r="B69" t="s">
        <v>6</v>
      </c>
      <c r="C69" t="s">
        <v>9</v>
      </c>
      <c r="D69">
        <v>3.7</v>
      </c>
      <c r="E69" s="2">
        <v>43040</v>
      </c>
      <c r="F69">
        <f>IFERROR(IF(B69="män",-1,IF(B69="kvinnor",1,0))*D69,"")</f>
        <v>-3.7</v>
      </c>
      <c r="G69" t="str">
        <f t="shared" ref="G69:G132" si="12">A69&amp;"_"&amp;B69&amp;"_"&amp;C69</f>
        <v>2017M11_män_L</v>
      </c>
      <c r="H69">
        <v>3.7</v>
      </c>
      <c r="I69">
        <v>5.2</v>
      </c>
      <c r="J69">
        <v>4.5</v>
      </c>
      <c r="K69">
        <f t="shared" ref="K69:K132" si="13">I69-J69</f>
        <v>0.70000000000000018</v>
      </c>
      <c r="L69">
        <f t="shared" ref="L69:L132" si="14">H69-J69</f>
        <v>-0.79999999999999982</v>
      </c>
      <c r="M69" s="6">
        <f>I69/J69-1</f>
        <v>0.15555555555555567</v>
      </c>
      <c r="N69" s="6">
        <f>H69/J69-1</f>
        <v>-0.1777777777777777</v>
      </c>
      <c r="O69" s="6">
        <f t="shared" ref="O69:O132" si="15">K69/J69</f>
        <v>0.15555555555555559</v>
      </c>
      <c r="P69" s="6">
        <f t="shared" ref="P69:P132" si="16">L69/J69</f>
        <v>-0.17777777777777773</v>
      </c>
      <c r="Q69" t="s">
        <v>74</v>
      </c>
      <c r="T69" s="2"/>
    </row>
    <row r="70" spans="1:20" x14ac:dyDescent="0.3">
      <c r="A70" t="s">
        <v>24</v>
      </c>
      <c r="B70" t="s">
        <v>6</v>
      </c>
      <c r="C70" t="s">
        <v>10</v>
      </c>
      <c r="D70">
        <v>3.2</v>
      </c>
      <c r="E70" s="2">
        <v>43040</v>
      </c>
      <c r="F70">
        <f>IFERROR(IF(B70="män",-1,IF(B70="kvinnor",1,0))*D70,"")</f>
        <v>-3.2</v>
      </c>
      <c r="G70" t="str">
        <f t="shared" si="12"/>
        <v>2017M11_män_KD</v>
      </c>
      <c r="H70">
        <v>3.2</v>
      </c>
      <c r="I70">
        <v>3.5</v>
      </c>
      <c r="J70">
        <v>3.3</v>
      </c>
      <c r="K70">
        <f t="shared" si="13"/>
        <v>0.20000000000000018</v>
      </c>
      <c r="L70">
        <f t="shared" si="14"/>
        <v>-9.9999999999999645E-2</v>
      </c>
      <c r="M70" s="6">
        <f>I70/J70-1</f>
        <v>6.0606060606060552E-2</v>
      </c>
      <c r="N70" s="6">
        <f>H70/J70-1</f>
        <v>-3.0303030303030165E-2</v>
      </c>
      <c r="O70" s="6">
        <f t="shared" si="15"/>
        <v>6.0606060606060663E-2</v>
      </c>
      <c r="P70" s="6">
        <f t="shared" si="16"/>
        <v>-3.0303030303030196E-2</v>
      </c>
      <c r="Q70" t="s">
        <v>74</v>
      </c>
      <c r="T70" s="2"/>
    </row>
    <row r="71" spans="1:20" x14ac:dyDescent="0.3">
      <c r="A71" t="s">
        <v>24</v>
      </c>
      <c r="B71" t="s">
        <v>6</v>
      </c>
      <c r="C71" t="s">
        <v>12</v>
      </c>
      <c r="D71">
        <v>3.3</v>
      </c>
      <c r="E71" s="2">
        <v>43040</v>
      </c>
      <c r="F71">
        <f>IFERROR(IF(B71="män",-1,IF(B71="kvinnor",1,0))*D71,"")</f>
        <v>-3.3</v>
      </c>
      <c r="G71" t="str">
        <f t="shared" si="12"/>
        <v>2017M11_män_MP</v>
      </c>
      <c r="H71">
        <v>3.3</v>
      </c>
      <c r="I71">
        <v>4.9000000000000004</v>
      </c>
      <c r="J71">
        <v>4.0999999999999996</v>
      </c>
      <c r="K71">
        <f t="shared" si="13"/>
        <v>0.80000000000000071</v>
      </c>
      <c r="L71">
        <f t="shared" si="14"/>
        <v>-0.79999999999999982</v>
      </c>
      <c r="M71" s="6">
        <f>I71/J71-1</f>
        <v>0.19512195121951237</v>
      </c>
      <c r="N71" s="6">
        <f>H71/J71-1</f>
        <v>-0.19512195121951215</v>
      </c>
      <c r="O71" s="6">
        <f t="shared" si="15"/>
        <v>0.1951219512195124</v>
      </c>
      <c r="P71" s="6">
        <f t="shared" si="16"/>
        <v>-0.19512195121951217</v>
      </c>
      <c r="Q71" t="s">
        <v>75</v>
      </c>
      <c r="T71" s="2"/>
    </row>
    <row r="72" spans="1:20" x14ac:dyDescent="0.3">
      <c r="A72" t="s">
        <v>24</v>
      </c>
      <c r="B72" t="s">
        <v>6</v>
      </c>
      <c r="C72" t="s">
        <v>13</v>
      </c>
      <c r="D72">
        <v>29.5</v>
      </c>
      <c r="E72" s="2">
        <v>43040</v>
      </c>
      <c r="F72">
        <f>IFERROR(IF(B72="män",-1,IF(B72="kvinnor",1,0))*D72,"")</f>
        <v>-29.5</v>
      </c>
      <c r="G72" t="str">
        <f t="shared" si="12"/>
        <v>2017M11_män_S</v>
      </c>
      <c r="H72">
        <v>29.5</v>
      </c>
      <c r="I72">
        <v>34</v>
      </c>
      <c r="J72">
        <v>31.8</v>
      </c>
      <c r="K72">
        <f t="shared" si="13"/>
        <v>2.1999999999999993</v>
      </c>
      <c r="L72">
        <f t="shared" si="14"/>
        <v>-2.3000000000000007</v>
      </c>
      <c r="M72" s="6">
        <f>I72/J72-1</f>
        <v>6.9182389937106903E-2</v>
      </c>
      <c r="N72" s="6">
        <f>H72/J72-1</f>
        <v>-7.2327044025157217E-2</v>
      </c>
      <c r="O72" s="6">
        <f t="shared" si="15"/>
        <v>6.9182389937106889E-2</v>
      </c>
      <c r="P72" s="6">
        <f t="shared" si="16"/>
        <v>-7.2327044025157258E-2</v>
      </c>
      <c r="Q72" t="s">
        <v>75</v>
      </c>
      <c r="T72" s="2"/>
    </row>
    <row r="73" spans="1:20" x14ac:dyDescent="0.3">
      <c r="A73" t="s">
        <v>24</v>
      </c>
      <c r="B73" t="s">
        <v>6</v>
      </c>
      <c r="C73" t="s">
        <v>14</v>
      </c>
      <c r="D73">
        <v>5.7</v>
      </c>
      <c r="E73" s="2">
        <v>43040</v>
      </c>
      <c r="F73">
        <f>IFERROR(IF(B73="män",-1,IF(B73="kvinnor",1,0))*D73,"")</f>
        <v>-5.7</v>
      </c>
      <c r="G73" t="str">
        <f t="shared" si="12"/>
        <v>2017M11_män_V</v>
      </c>
      <c r="H73">
        <v>5.7</v>
      </c>
      <c r="I73">
        <v>7.9</v>
      </c>
      <c r="J73">
        <v>6.8</v>
      </c>
      <c r="K73">
        <f t="shared" si="13"/>
        <v>1.1000000000000005</v>
      </c>
      <c r="L73">
        <f t="shared" si="14"/>
        <v>-1.0999999999999996</v>
      </c>
      <c r="M73" s="6">
        <f>I73/J73-1</f>
        <v>0.16176470588235303</v>
      </c>
      <c r="N73" s="6">
        <f>H73/J73-1</f>
        <v>-0.16176470588235292</v>
      </c>
      <c r="O73" s="6">
        <f t="shared" si="15"/>
        <v>0.16176470588235303</v>
      </c>
      <c r="P73" s="6">
        <f t="shared" si="16"/>
        <v>-0.16176470588235289</v>
      </c>
      <c r="Q73" t="s">
        <v>75</v>
      </c>
      <c r="T73" s="2"/>
    </row>
    <row r="74" spans="1:20" x14ac:dyDescent="0.3">
      <c r="A74" t="s">
        <v>24</v>
      </c>
      <c r="B74" t="s">
        <v>6</v>
      </c>
      <c r="C74" t="s">
        <v>15</v>
      </c>
      <c r="D74">
        <v>20.8</v>
      </c>
      <c r="E74" s="2">
        <v>43040</v>
      </c>
      <c r="F74">
        <f>IFERROR(IF(B74="män",-1,IF(B74="kvinnor",1,0))*D74,"")</f>
        <v>-20.8</v>
      </c>
      <c r="G74" t="str">
        <f t="shared" si="12"/>
        <v>2017M11_män_SD</v>
      </c>
      <c r="H74">
        <v>20.8</v>
      </c>
      <c r="I74">
        <v>9.8000000000000007</v>
      </c>
      <c r="J74">
        <v>15.2</v>
      </c>
      <c r="K74">
        <f t="shared" si="13"/>
        <v>-5.3999999999999986</v>
      </c>
      <c r="L74">
        <f t="shared" si="14"/>
        <v>5.6000000000000014</v>
      </c>
      <c r="M74" s="6">
        <f>I74/J74-1</f>
        <v>-0.35526315789473673</v>
      </c>
      <c r="N74" s="6">
        <f>H74/J74-1</f>
        <v>0.36842105263157898</v>
      </c>
      <c r="O74" s="6">
        <f t="shared" si="15"/>
        <v>-0.35526315789473678</v>
      </c>
      <c r="P74" s="6">
        <f t="shared" si="16"/>
        <v>0.36842105263157904</v>
      </c>
      <c r="Q74" t="s">
        <v>74</v>
      </c>
      <c r="T74" s="2"/>
    </row>
    <row r="75" spans="1:20" x14ac:dyDescent="0.3">
      <c r="A75" t="s">
        <v>24</v>
      </c>
      <c r="B75" t="s">
        <v>6</v>
      </c>
      <c r="C75" t="s">
        <v>16</v>
      </c>
      <c r="D75">
        <v>2.4</v>
      </c>
      <c r="E75" s="2">
        <v>43040</v>
      </c>
      <c r="F75">
        <f>IFERROR(IF(B75="män",-1,IF(B75="kvinnor",1,0))*D75,"")</f>
        <v>-2.4</v>
      </c>
      <c r="G75" t="str">
        <f t="shared" si="12"/>
        <v>2017M11_män_övriga</v>
      </c>
      <c r="H75">
        <v>2.4</v>
      </c>
      <c r="I75">
        <v>3</v>
      </c>
      <c r="J75">
        <v>2.7</v>
      </c>
      <c r="K75">
        <f t="shared" si="13"/>
        <v>0.29999999999999982</v>
      </c>
      <c r="L75">
        <f t="shared" si="14"/>
        <v>-0.30000000000000027</v>
      </c>
      <c r="M75" s="6">
        <f>I75/J75-1</f>
        <v>0.11111111111111094</v>
      </c>
      <c r="N75" s="6">
        <f>H75/J75-1</f>
        <v>-0.11111111111111116</v>
      </c>
      <c r="O75" s="6">
        <f t="shared" si="15"/>
        <v>0.11111111111111104</v>
      </c>
      <c r="P75" s="6">
        <f t="shared" si="16"/>
        <v>-0.1111111111111112</v>
      </c>
      <c r="T75" s="2"/>
    </row>
    <row r="76" spans="1:20" x14ac:dyDescent="0.3">
      <c r="A76" t="s">
        <v>25</v>
      </c>
      <c r="B76" t="s">
        <v>6</v>
      </c>
      <c r="C76" t="s">
        <v>7</v>
      </c>
      <c r="D76">
        <v>24.6</v>
      </c>
      <c r="E76" s="2">
        <v>43221</v>
      </c>
      <c r="F76">
        <f>IFERROR(IF(B76="män",-1,IF(B76="kvinnor",1,0))*D76,"")</f>
        <v>-24.6</v>
      </c>
      <c r="G76" t="str">
        <f t="shared" si="12"/>
        <v>2018M05_män_M</v>
      </c>
      <c r="H76">
        <v>24.6</v>
      </c>
      <c r="I76">
        <v>19.8</v>
      </c>
      <c r="J76">
        <v>22.2</v>
      </c>
      <c r="K76">
        <f t="shared" si="13"/>
        <v>-2.3999999999999986</v>
      </c>
      <c r="L76">
        <f t="shared" si="14"/>
        <v>2.4000000000000021</v>
      </c>
      <c r="M76" s="6">
        <f>I76/J76-1</f>
        <v>-0.108108108108108</v>
      </c>
      <c r="N76" s="6">
        <f>H76/J76-1</f>
        <v>0.10810810810810811</v>
      </c>
      <c r="O76" s="6">
        <f t="shared" si="15"/>
        <v>-0.10810810810810804</v>
      </c>
      <c r="P76" s="6">
        <f t="shared" si="16"/>
        <v>0.10810810810810821</v>
      </c>
      <c r="Q76" t="s">
        <v>74</v>
      </c>
      <c r="T76" s="2"/>
    </row>
    <row r="77" spans="1:20" x14ac:dyDescent="0.3">
      <c r="A77" t="s">
        <v>25</v>
      </c>
      <c r="B77" t="s">
        <v>6</v>
      </c>
      <c r="C77" t="s">
        <v>8</v>
      </c>
      <c r="D77">
        <v>7</v>
      </c>
      <c r="E77" s="2">
        <v>43221</v>
      </c>
      <c r="F77">
        <f>IFERROR(IF(B77="män",-1,IF(B77="kvinnor",1,0))*D77,"")</f>
        <v>-7</v>
      </c>
      <c r="G77" t="str">
        <f t="shared" si="12"/>
        <v>2018M05_män_C</v>
      </c>
      <c r="H77">
        <v>7</v>
      </c>
      <c r="I77">
        <v>10.6</v>
      </c>
      <c r="J77">
        <v>8.8000000000000007</v>
      </c>
      <c r="K77">
        <f t="shared" si="13"/>
        <v>1.7999999999999989</v>
      </c>
      <c r="L77">
        <f t="shared" si="14"/>
        <v>-1.8000000000000007</v>
      </c>
      <c r="M77" s="6">
        <f>I77/J77-1</f>
        <v>0.20454545454545436</v>
      </c>
      <c r="N77" s="6">
        <f>H77/J77-1</f>
        <v>-0.20454545454545459</v>
      </c>
      <c r="O77" s="6">
        <f t="shared" si="15"/>
        <v>0.20454545454545442</v>
      </c>
      <c r="P77" s="6">
        <f t="shared" si="16"/>
        <v>-0.20454545454545461</v>
      </c>
      <c r="Q77" t="s">
        <v>75</v>
      </c>
    </row>
    <row r="78" spans="1:20" x14ac:dyDescent="0.3">
      <c r="A78" t="s">
        <v>25</v>
      </c>
      <c r="B78" t="s">
        <v>6</v>
      </c>
      <c r="C78" t="s">
        <v>9</v>
      </c>
      <c r="D78">
        <v>4.4000000000000004</v>
      </c>
      <c r="E78" s="2">
        <v>43221</v>
      </c>
      <c r="F78">
        <f>IFERROR(IF(B78="män",-1,IF(B78="kvinnor",1,0))*D78,"")</f>
        <v>-4.4000000000000004</v>
      </c>
      <c r="G78" t="str">
        <f t="shared" si="12"/>
        <v>2018M05_män_L</v>
      </c>
      <c r="H78">
        <v>4.4000000000000004</v>
      </c>
      <c r="I78">
        <v>5.3</v>
      </c>
      <c r="J78">
        <v>4.9000000000000004</v>
      </c>
      <c r="K78">
        <f t="shared" si="13"/>
        <v>0.39999999999999947</v>
      </c>
      <c r="L78">
        <f t="shared" si="14"/>
        <v>-0.5</v>
      </c>
      <c r="M78" s="6">
        <f>I78/J78-1</f>
        <v>8.1632653061224358E-2</v>
      </c>
      <c r="N78" s="6">
        <f>H78/J78-1</f>
        <v>-0.10204081632653061</v>
      </c>
      <c r="O78" s="6">
        <f t="shared" si="15"/>
        <v>8.1632653061224372E-2</v>
      </c>
      <c r="P78" s="6">
        <f t="shared" si="16"/>
        <v>-0.1020408163265306</v>
      </c>
      <c r="Q78" t="s">
        <v>74</v>
      </c>
    </row>
    <row r="79" spans="1:20" x14ac:dyDescent="0.3">
      <c r="A79" t="s">
        <v>25</v>
      </c>
      <c r="B79" t="s">
        <v>6</v>
      </c>
      <c r="C79" t="s">
        <v>10</v>
      </c>
      <c r="D79">
        <v>2.8</v>
      </c>
      <c r="E79" s="2">
        <v>43221</v>
      </c>
      <c r="F79">
        <f>IFERROR(IF(B79="män",-1,IF(B79="kvinnor",1,0))*D79,"")</f>
        <v>-2.8</v>
      </c>
      <c r="G79" t="str">
        <f t="shared" si="12"/>
        <v>2018M05_män_KD</v>
      </c>
      <c r="H79">
        <v>2.8</v>
      </c>
      <c r="I79">
        <v>3.2</v>
      </c>
      <c r="J79">
        <v>3</v>
      </c>
      <c r="K79">
        <f t="shared" si="13"/>
        <v>0.20000000000000018</v>
      </c>
      <c r="L79">
        <f t="shared" si="14"/>
        <v>-0.20000000000000018</v>
      </c>
      <c r="M79" s="6">
        <f>I79/J79-1</f>
        <v>6.6666666666666652E-2</v>
      </c>
      <c r="N79" s="6">
        <f>H79/J79-1</f>
        <v>-6.6666666666666763E-2</v>
      </c>
      <c r="O79" s="6">
        <f t="shared" si="15"/>
        <v>6.6666666666666721E-2</v>
      </c>
      <c r="P79" s="6">
        <f t="shared" si="16"/>
        <v>-6.6666666666666721E-2</v>
      </c>
      <c r="Q79" t="s">
        <v>74</v>
      </c>
    </row>
    <row r="80" spans="1:20" x14ac:dyDescent="0.3">
      <c r="A80" t="s">
        <v>25</v>
      </c>
      <c r="B80" t="s">
        <v>6</v>
      </c>
      <c r="C80" t="s">
        <v>12</v>
      </c>
      <c r="D80">
        <v>2.6</v>
      </c>
      <c r="E80" s="2">
        <v>43221</v>
      </c>
      <c r="F80">
        <f>IFERROR(IF(B80="män",-1,IF(B80="kvinnor",1,0))*D80,"")</f>
        <v>-2.6</v>
      </c>
      <c r="G80" t="str">
        <f t="shared" si="12"/>
        <v>2018M05_män_MP</v>
      </c>
      <c r="H80">
        <v>2.6</v>
      </c>
      <c r="I80">
        <v>5.7</v>
      </c>
      <c r="J80">
        <v>4.2</v>
      </c>
      <c r="K80">
        <f t="shared" si="13"/>
        <v>1.5</v>
      </c>
      <c r="L80">
        <f t="shared" si="14"/>
        <v>-1.6</v>
      </c>
      <c r="M80" s="6">
        <f>I80/J80-1</f>
        <v>0.35714285714285721</v>
      </c>
      <c r="N80" s="6">
        <f>H80/J80-1</f>
        <v>-0.38095238095238093</v>
      </c>
      <c r="O80" s="6">
        <f t="shared" si="15"/>
        <v>0.35714285714285715</v>
      </c>
      <c r="P80" s="6">
        <f t="shared" si="16"/>
        <v>-0.38095238095238093</v>
      </c>
      <c r="Q80" t="s">
        <v>75</v>
      </c>
    </row>
    <row r="81" spans="1:17" x14ac:dyDescent="0.3">
      <c r="A81" t="s">
        <v>25</v>
      </c>
      <c r="B81" t="s">
        <v>6</v>
      </c>
      <c r="C81" t="s">
        <v>13</v>
      </c>
      <c r="D81">
        <v>24.5</v>
      </c>
      <c r="E81" s="2">
        <v>43221</v>
      </c>
      <c r="F81">
        <f>IFERROR(IF(B81="män",-1,IF(B81="kvinnor",1,0))*D81,"")</f>
        <v>-24.5</v>
      </c>
      <c r="G81" t="str">
        <f t="shared" si="12"/>
        <v>2018M05_män_S</v>
      </c>
      <c r="H81">
        <v>24.5</v>
      </c>
      <c r="I81">
        <v>31.1</v>
      </c>
      <c r="J81">
        <v>27.9</v>
      </c>
      <c r="K81">
        <f t="shared" si="13"/>
        <v>3.2000000000000028</v>
      </c>
      <c r="L81">
        <f t="shared" si="14"/>
        <v>-3.3999999999999986</v>
      </c>
      <c r="M81" s="6">
        <f>I81/J81-1</f>
        <v>0.11469534050179231</v>
      </c>
      <c r="N81" s="6">
        <f>H81/J81-1</f>
        <v>-0.12186379928315405</v>
      </c>
      <c r="O81" s="6">
        <f t="shared" si="15"/>
        <v>0.11469534050179223</v>
      </c>
      <c r="P81" s="6">
        <f t="shared" si="16"/>
        <v>-0.12186379928315408</v>
      </c>
      <c r="Q81" t="s">
        <v>75</v>
      </c>
    </row>
    <row r="82" spans="1:17" x14ac:dyDescent="0.3">
      <c r="A82" t="s">
        <v>25</v>
      </c>
      <c r="B82" t="s">
        <v>6</v>
      </c>
      <c r="C82" t="s">
        <v>14</v>
      </c>
      <c r="D82">
        <v>6.4</v>
      </c>
      <c r="E82" s="2">
        <v>43221</v>
      </c>
      <c r="F82">
        <f>IFERROR(IF(B82="män",-1,IF(B82="kvinnor",1,0))*D82,"")</f>
        <v>-6.4</v>
      </c>
      <c r="G82" t="str">
        <f t="shared" si="12"/>
        <v>2018M05_män_V</v>
      </c>
      <c r="H82">
        <v>6.4</v>
      </c>
      <c r="I82">
        <v>8.4</v>
      </c>
      <c r="J82">
        <v>7.4</v>
      </c>
      <c r="K82">
        <f t="shared" si="13"/>
        <v>1</v>
      </c>
      <c r="L82">
        <f t="shared" si="14"/>
        <v>-1</v>
      </c>
      <c r="M82" s="6">
        <f>I82/J82-1</f>
        <v>0.13513513513513509</v>
      </c>
      <c r="N82" s="6">
        <f>H82/J82-1</f>
        <v>-0.13513513513513509</v>
      </c>
      <c r="O82" s="6">
        <f t="shared" si="15"/>
        <v>0.13513513513513511</v>
      </c>
      <c r="P82" s="6">
        <f t="shared" si="16"/>
        <v>-0.13513513513513511</v>
      </c>
      <c r="Q82" t="s">
        <v>75</v>
      </c>
    </row>
    <row r="83" spans="1:17" x14ac:dyDescent="0.3">
      <c r="A83" t="s">
        <v>25</v>
      </c>
      <c r="B83" t="s">
        <v>6</v>
      </c>
      <c r="C83" t="s">
        <v>15</v>
      </c>
      <c r="D83">
        <v>25.1</v>
      </c>
      <c r="E83" s="2">
        <v>43221</v>
      </c>
      <c r="F83">
        <f>IFERROR(IF(B83="män",-1,IF(B83="kvinnor",1,0))*D83,"")</f>
        <v>-25.1</v>
      </c>
      <c r="G83" t="str">
        <f t="shared" si="12"/>
        <v>2018M05_män_SD</v>
      </c>
      <c r="H83">
        <v>25.1</v>
      </c>
      <c r="I83">
        <v>12.7</v>
      </c>
      <c r="J83">
        <v>18.8</v>
      </c>
      <c r="K83">
        <f t="shared" si="13"/>
        <v>-6.1000000000000014</v>
      </c>
      <c r="L83">
        <f t="shared" si="14"/>
        <v>6.3000000000000007</v>
      </c>
      <c r="M83" s="6">
        <f>I83/J83-1</f>
        <v>-0.32446808510638303</v>
      </c>
      <c r="N83" s="6">
        <f>H83/J83-1</f>
        <v>0.33510638297872353</v>
      </c>
      <c r="O83" s="6">
        <f t="shared" si="15"/>
        <v>-0.32446808510638303</v>
      </c>
      <c r="P83" s="6">
        <f t="shared" si="16"/>
        <v>0.33510638297872342</v>
      </c>
      <c r="Q83" t="s">
        <v>74</v>
      </c>
    </row>
    <row r="84" spans="1:17" x14ac:dyDescent="0.3">
      <c r="A84" t="s">
        <v>25</v>
      </c>
      <c r="B84" t="s">
        <v>6</v>
      </c>
      <c r="C84" t="s">
        <v>16</v>
      </c>
      <c r="D84">
        <v>2.7</v>
      </c>
      <c r="E84" s="2">
        <v>43221</v>
      </c>
      <c r="F84">
        <f>IFERROR(IF(B84="män",-1,IF(B84="kvinnor",1,0))*D84,"")</f>
        <v>-2.7</v>
      </c>
      <c r="G84" t="str">
        <f t="shared" si="12"/>
        <v>2018M05_män_övriga</v>
      </c>
      <c r="H84">
        <v>2.7</v>
      </c>
      <c r="I84">
        <v>3.1</v>
      </c>
      <c r="J84">
        <v>2.9</v>
      </c>
      <c r="K84">
        <f t="shared" si="13"/>
        <v>0.20000000000000018</v>
      </c>
      <c r="L84">
        <f t="shared" si="14"/>
        <v>-0.19999999999999973</v>
      </c>
      <c r="M84" s="6">
        <f>I84/J84-1</f>
        <v>6.8965517241379448E-2</v>
      </c>
      <c r="N84" s="6">
        <f>H84/J84-1</f>
        <v>-6.8965517241379226E-2</v>
      </c>
      <c r="O84" s="6">
        <f t="shared" si="15"/>
        <v>6.8965517241379379E-2</v>
      </c>
      <c r="P84" s="6">
        <f t="shared" si="16"/>
        <v>-6.8965517241379226E-2</v>
      </c>
    </row>
    <row r="85" spans="1:17" x14ac:dyDescent="0.3">
      <c r="A85" t="s">
        <v>26</v>
      </c>
      <c r="B85" t="s">
        <v>6</v>
      </c>
      <c r="C85" t="s">
        <v>7</v>
      </c>
      <c r="D85">
        <v>21.2</v>
      </c>
      <c r="E85" s="2">
        <v>43405</v>
      </c>
      <c r="F85">
        <f>IFERROR(IF(B85="män",-1,IF(B85="kvinnor",1,0))*D85,"")</f>
        <v>-21.2</v>
      </c>
      <c r="G85" t="str">
        <f t="shared" si="12"/>
        <v>2018M11_män_M</v>
      </c>
      <c r="H85">
        <v>21.2</v>
      </c>
      <c r="I85">
        <v>18</v>
      </c>
      <c r="J85">
        <v>19.600000000000001</v>
      </c>
      <c r="K85">
        <f t="shared" si="13"/>
        <v>-1.6000000000000014</v>
      </c>
      <c r="L85">
        <f t="shared" si="14"/>
        <v>1.5999999999999979</v>
      </c>
      <c r="M85" s="6">
        <f>I85/J85-1</f>
        <v>-8.163265306122458E-2</v>
      </c>
      <c r="N85" s="6">
        <f>H85/J85-1</f>
        <v>8.1632653061224358E-2</v>
      </c>
      <c r="O85" s="6">
        <f t="shared" si="15"/>
        <v>-8.1632653061224553E-2</v>
      </c>
      <c r="P85" s="6">
        <f t="shared" si="16"/>
        <v>8.1632653061224372E-2</v>
      </c>
      <c r="Q85" t="s">
        <v>74</v>
      </c>
    </row>
    <row r="86" spans="1:17" x14ac:dyDescent="0.3">
      <c r="A86" t="s">
        <v>26</v>
      </c>
      <c r="B86" t="s">
        <v>6</v>
      </c>
      <c r="C86" t="s">
        <v>8</v>
      </c>
      <c r="D86">
        <v>6.7</v>
      </c>
      <c r="E86" s="2">
        <v>43405</v>
      </c>
      <c r="F86">
        <f>IFERROR(IF(B86="män",-1,IF(B86="kvinnor",1,0))*D86,"")</f>
        <v>-6.7</v>
      </c>
      <c r="G86" t="str">
        <f t="shared" si="12"/>
        <v>2018M11_män_C</v>
      </c>
      <c r="H86">
        <v>6.7</v>
      </c>
      <c r="I86">
        <v>10.4</v>
      </c>
      <c r="J86">
        <v>8.6</v>
      </c>
      <c r="K86">
        <f t="shared" si="13"/>
        <v>1.8000000000000007</v>
      </c>
      <c r="L86">
        <f t="shared" si="14"/>
        <v>-1.8999999999999995</v>
      </c>
      <c r="M86" s="6">
        <f>I86/J86-1</f>
        <v>0.2093023255813955</v>
      </c>
      <c r="N86" s="6">
        <f>H86/J86-1</f>
        <v>-0.22093023255813948</v>
      </c>
      <c r="O86" s="6">
        <f t="shared" si="15"/>
        <v>0.20930232558139544</v>
      </c>
      <c r="P86" s="6">
        <f t="shared" si="16"/>
        <v>-0.22093023255813948</v>
      </c>
      <c r="Q86" t="s">
        <v>75</v>
      </c>
    </row>
    <row r="87" spans="1:17" x14ac:dyDescent="0.3">
      <c r="A87" t="s">
        <v>26</v>
      </c>
      <c r="B87" t="s">
        <v>6</v>
      </c>
      <c r="C87" t="s">
        <v>9</v>
      </c>
      <c r="D87">
        <v>3.6</v>
      </c>
      <c r="E87" s="2">
        <v>43405</v>
      </c>
      <c r="F87">
        <f>IFERROR(IF(B87="män",-1,IF(B87="kvinnor",1,0))*D87,"")</f>
        <v>-3.6</v>
      </c>
      <c r="G87" t="str">
        <f t="shared" si="12"/>
        <v>2018M11_män_L</v>
      </c>
      <c r="H87">
        <v>3.6</v>
      </c>
      <c r="I87">
        <v>5</v>
      </c>
      <c r="J87">
        <v>4.3</v>
      </c>
      <c r="K87">
        <f t="shared" si="13"/>
        <v>0.70000000000000018</v>
      </c>
      <c r="L87">
        <f t="shared" si="14"/>
        <v>-0.69999999999999973</v>
      </c>
      <c r="M87" s="6">
        <f>I87/J87-1</f>
        <v>0.16279069767441867</v>
      </c>
      <c r="N87" s="6">
        <f>H87/J87-1</f>
        <v>-0.16279069767441856</v>
      </c>
      <c r="O87" s="6">
        <f t="shared" si="15"/>
        <v>0.16279069767441864</v>
      </c>
      <c r="P87" s="6">
        <f t="shared" si="16"/>
        <v>-0.16279069767441856</v>
      </c>
      <c r="Q87" t="s">
        <v>74</v>
      </c>
    </row>
    <row r="88" spans="1:17" x14ac:dyDescent="0.3">
      <c r="A88" t="s">
        <v>26</v>
      </c>
      <c r="B88" t="s">
        <v>6</v>
      </c>
      <c r="C88" t="s">
        <v>10</v>
      </c>
      <c r="D88">
        <v>5.3</v>
      </c>
      <c r="E88" s="2">
        <v>43405</v>
      </c>
      <c r="F88">
        <f>IFERROR(IF(B88="män",-1,IF(B88="kvinnor",1,0))*D88,"")</f>
        <v>-5.3</v>
      </c>
      <c r="G88" t="str">
        <f t="shared" si="12"/>
        <v>2018M11_män_KD</v>
      </c>
      <c r="H88">
        <v>5.3</v>
      </c>
      <c r="I88">
        <v>5.5</v>
      </c>
      <c r="J88">
        <v>5.4</v>
      </c>
      <c r="K88">
        <f t="shared" si="13"/>
        <v>9.9999999999999645E-2</v>
      </c>
      <c r="L88">
        <f t="shared" si="14"/>
        <v>-0.10000000000000053</v>
      </c>
      <c r="M88" s="6">
        <f>I88/J88-1</f>
        <v>1.8518518518518379E-2</v>
      </c>
      <c r="N88" s="6">
        <f>H88/J88-1</f>
        <v>-1.8518518518518601E-2</v>
      </c>
      <c r="O88" s="6">
        <f t="shared" si="15"/>
        <v>1.8518518518518452E-2</v>
      </c>
      <c r="P88" s="6">
        <f t="shared" si="16"/>
        <v>-1.8518518518518615E-2</v>
      </c>
      <c r="Q88" t="s">
        <v>74</v>
      </c>
    </row>
    <row r="89" spans="1:17" x14ac:dyDescent="0.3">
      <c r="A89" t="s">
        <v>26</v>
      </c>
      <c r="B89" t="s">
        <v>6</v>
      </c>
      <c r="C89" t="s">
        <v>12</v>
      </c>
      <c r="D89">
        <v>2.9</v>
      </c>
      <c r="E89" s="2">
        <v>43405</v>
      </c>
      <c r="F89">
        <f>IFERROR(IF(B89="män",-1,IF(B89="kvinnor",1,0))*D89,"")</f>
        <v>-2.9</v>
      </c>
      <c r="G89" t="str">
        <f t="shared" si="12"/>
        <v>2018M11_män_MP</v>
      </c>
      <c r="H89">
        <v>2.9</v>
      </c>
      <c r="I89">
        <v>5.0999999999999996</v>
      </c>
      <c r="J89">
        <v>4</v>
      </c>
      <c r="K89">
        <f t="shared" si="13"/>
        <v>1.0999999999999996</v>
      </c>
      <c r="L89">
        <f t="shared" si="14"/>
        <v>-1.1000000000000001</v>
      </c>
      <c r="M89" s="6">
        <f>I89/J89-1</f>
        <v>0.27499999999999991</v>
      </c>
      <c r="N89" s="6">
        <f>H89/J89-1</f>
        <v>-0.27500000000000002</v>
      </c>
      <c r="O89" s="6">
        <f t="shared" si="15"/>
        <v>0.27499999999999991</v>
      </c>
      <c r="P89" s="6">
        <f t="shared" si="16"/>
        <v>-0.27500000000000002</v>
      </c>
      <c r="Q89" t="s">
        <v>75</v>
      </c>
    </row>
    <row r="90" spans="1:17" x14ac:dyDescent="0.3">
      <c r="A90" t="s">
        <v>26</v>
      </c>
      <c r="B90" t="s">
        <v>6</v>
      </c>
      <c r="C90" t="s">
        <v>13</v>
      </c>
      <c r="D90">
        <v>26.4</v>
      </c>
      <c r="E90" s="2">
        <v>43405</v>
      </c>
      <c r="F90">
        <f>IFERROR(IF(B90="män",-1,IF(B90="kvinnor",1,0))*D90,"")</f>
        <v>-26.4</v>
      </c>
      <c r="G90" t="str">
        <f t="shared" si="12"/>
        <v>2018M11_män_S</v>
      </c>
      <c r="H90">
        <v>26.4</v>
      </c>
      <c r="I90">
        <v>34.200000000000003</v>
      </c>
      <c r="J90">
        <v>30.3</v>
      </c>
      <c r="K90">
        <f t="shared" si="13"/>
        <v>3.9000000000000021</v>
      </c>
      <c r="L90">
        <f t="shared" si="14"/>
        <v>-3.9000000000000021</v>
      </c>
      <c r="M90" s="6">
        <f>I90/J90-1</f>
        <v>0.12871287128712883</v>
      </c>
      <c r="N90" s="6">
        <f>H90/J90-1</f>
        <v>-0.12871287128712883</v>
      </c>
      <c r="O90" s="6">
        <f t="shared" si="15"/>
        <v>0.12871287128712877</v>
      </c>
      <c r="P90" s="6">
        <f t="shared" si="16"/>
        <v>-0.12871287128712877</v>
      </c>
      <c r="Q90" t="s">
        <v>75</v>
      </c>
    </row>
    <row r="91" spans="1:17" x14ac:dyDescent="0.3">
      <c r="A91" t="s">
        <v>26</v>
      </c>
      <c r="B91" t="s">
        <v>6</v>
      </c>
      <c r="C91" t="s">
        <v>14</v>
      </c>
      <c r="D91">
        <v>6.9</v>
      </c>
      <c r="E91" s="2">
        <v>43405</v>
      </c>
      <c r="F91">
        <f>IFERROR(IF(B91="män",-1,IF(B91="kvinnor",1,0))*D91,"")</f>
        <v>-6.9</v>
      </c>
      <c r="G91" t="str">
        <f t="shared" si="12"/>
        <v>2018M11_män_V</v>
      </c>
      <c r="H91">
        <v>6.9</v>
      </c>
      <c r="I91">
        <v>8.6999999999999993</v>
      </c>
      <c r="J91">
        <v>7.8</v>
      </c>
      <c r="K91">
        <f t="shared" si="13"/>
        <v>0.89999999999999947</v>
      </c>
      <c r="L91">
        <f t="shared" si="14"/>
        <v>-0.89999999999999947</v>
      </c>
      <c r="M91" s="6">
        <f>I91/J91-1</f>
        <v>0.11538461538461542</v>
      </c>
      <c r="N91" s="6">
        <f>H91/J91-1</f>
        <v>-0.11538461538461531</v>
      </c>
      <c r="O91" s="6">
        <f t="shared" si="15"/>
        <v>0.11538461538461532</v>
      </c>
      <c r="P91" s="6">
        <f t="shared" si="16"/>
        <v>-0.11538461538461532</v>
      </c>
      <c r="Q91" t="s">
        <v>75</v>
      </c>
    </row>
    <row r="92" spans="1:17" x14ac:dyDescent="0.3">
      <c r="A92" t="s">
        <v>26</v>
      </c>
      <c r="B92" t="s">
        <v>6</v>
      </c>
      <c r="C92" t="s">
        <v>15</v>
      </c>
      <c r="D92">
        <v>25.5</v>
      </c>
      <c r="E92" s="2">
        <v>43405</v>
      </c>
      <c r="F92">
        <f>IFERROR(IF(B92="män",-1,IF(B92="kvinnor",1,0))*D92,"")</f>
        <v>-25.5</v>
      </c>
      <c r="G92" t="str">
        <f t="shared" si="12"/>
        <v>2018M11_män_SD</v>
      </c>
      <c r="H92">
        <v>25.5</v>
      </c>
      <c r="I92">
        <v>11.7</v>
      </c>
      <c r="J92">
        <v>18.600000000000001</v>
      </c>
      <c r="K92">
        <f t="shared" si="13"/>
        <v>-6.9000000000000021</v>
      </c>
      <c r="L92">
        <f t="shared" si="14"/>
        <v>6.8999999999999986</v>
      </c>
      <c r="M92" s="6">
        <f>I92/J92-1</f>
        <v>-0.37096774193548399</v>
      </c>
      <c r="N92" s="6">
        <f>H92/J92-1</f>
        <v>0.37096774193548376</v>
      </c>
      <c r="O92" s="6">
        <f t="shared" si="15"/>
        <v>-0.37096774193548393</v>
      </c>
      <c r="P92" s="6">
        <f t="shared" si="16"/>
        <v>0.37096774193548376</v>
      </c>
      <c r="Q92" t="s">
        <v>74</v>
      </c>
    </row>
    <row r="93" spans="1:17" x14ac:dyDescent="0.3">
      <c r="A93" t="s">
        <v>26</v>
      </c>
      <c r="B93" t="s">
        <v>6</v>
      </c>
      <c r="C93" t="s">
        <v>16</v>
      </c>
      <c r="D93">
        <v>1.4</v>
      </c>
      <c r="E93" s="2">
        <v>43405</v>
      </c>
      <c r="F93">
        <f>IFERROR(IF(B93="män",-1,IF(B93="kvinnor",1,0))*D93,"")</f>
        <v>-1.4</v>
      </c>
      <c r="G93" t="str">
        <f t="shared" si="12"/>
        <v>2018M11_män_övriga</v>
      </c>
      <c r="H93">
        <v>1.4</v>
      </c>
      <c r="I93">
        <v>1.3</v>
      </c>
      <c r="J93">
        <v>1.4</v>
      </c>
      <c r="K93">
        <f t="shared" si="13"/>
        <v>-9.9999999999999867E-2</v>
      </c>
      <c r="L93">
        <f t="shared" si="14"/>
        <v>0</v>
      </c>
      <c r="M93" s="6">
        <f>I93/J93-1</f>
        <v>-7.1428571428571286E-2</v>
      </c>
      <c r="N93" s="6">
        <f>H93/J93-1</f>
        <v>0</v>
      </c>
      <c r="O93" s="6">
        <f t="shared" si="15"/>
        <v>-7.1428571428571341E-2</v>
      </c>
      <c r="P93" s="6">
        <f t="shared" si="16"/>
        <v>0</v>
      </c>
    </row>
    <row r="94" spans="1:17" x14ac:dyDescent="0.3">
      <c r="A94" t="s">
        <v>27</v>
      </c>
      <c r="B94" t="s">
        <v>6</v>
      </c>
      <c r="C94" t="s">
        <v>7</v>
      </c>
      <c r="D94">
        <v>19.399999999999999</v>
      </c>
      <c r="E94" s="2">
        <v>43586</v>
      </c>
      <c r="F94">
        <f>IFERROR(IF(B94="män",-1,IF(B94="kvinnor",1,0))*D94,"")</f>
        <v>-19.399999999999999</v>
      </c>
      <c r="G94" t="str">
        <f t="shared" si="12"/>
        <v>2019M05_män_M</v>
      </c>
      <c r="H94">
        <v>19.399999999999999</v>
      </c>
      <c r="I94">
        <v>14.3</v>
      </c>
      <c r="J94">
        <v>16.899999999999999</v>
      </c>
      <c r="K94">
        <f t="shared" si="13"/>
        <v>-2.5999999999999979</v>
      </c>
      <c r="L94">
        <f t="shared" si="14"/>
        <v>2.5</v>
      </c>
      <c r="M94" s="6">
        <f>I94/J94-1</f>
        <v>-0.15384615384615374</v>
      </c>
      <c r="N94" s="6">
        <f>H94/J94-1</f>
        <v>0.14792899408284033</v>
      </c>
      <c r="O94" s="6">
        <f t="shared" si="15"/>
        <v>-0.15384615384615374</v>
      </c>
      <c r="P94" s="6">
        <f t="shared" si="16"/>
        <v>0.14792899408284024</v>
      </c>
      <c r="Q94" t="s">
        <v>74</v>
      </c>
    </row>
    <row r="95" spans="1:17" x14ac:dyDescent="0.3">
      <c r="A95" t="s">
        <v>27</v>
      </c>
      <c r="B95" t="s">
        <v>6</v>
      </c>
      <c r="C95" t="s">
        <v>8</v>
      </c>
      <c r="D95">
        <v>5.8</v>
      </c>
      <c r="E95" s="2">
        <v>43586</v>
      </c>
      <c r="F95">
        <f>IFERROR(IF(B95="män",-1,IF(B95="kvinnor",1,0))*D95,"")</f>
        <v>-5.8</v>
      </c>
      <c r="G95" t="str">
        <f t="shared" si="12"/>
        <v>2019M05_män_C</v>
      </c>
      <c r="H95">
        <v>5.8</v>
      </c>
      <c r="I95">
        <v>8.9</v>
      </c>
      <c r="J95">
        <v>7.3</v>
      </c>
      <c r="K95">
        <f t="shared" si="13"/>
        <v>1.6000000000000005</v>
      </c>
      <c r="L95">
        <f t="shared" si="14"/>
        <v>-1.5</v>
      </c>
      <c r="M95" s="6">
        <f>I95/J95-1</f>
        <v>0.21917808219178081</v>
      </c>
      <c r="N95" s="6">
        <f>H95/J95-1</f>
        <v>-0.20547945205479456</v>
      </c>
      <c r="O95" s="6">
        <f t="shared" si="15"/>
        <v>0.21917808219178089</v>
      </c>
      <c r="P95" s="6">
        <f t="shared" si="16"/>
        <v>-0.20547945205479454</v>
      </c>
      <c r="Q95" t="s">
        <v>75</v>
      </c>
    </row>
    <row r="96" spans="1:17" x14ac:dyDescent="0.3">
      <c r="A96" t="s">
        <v>27</v>
      </c>
      <c r="B96" t="s">
        <v>6</v>
      </c>
      <c r="C96" t="s">
        <v>9</v>
      </c>
      <c r="D96">
        <v>2.9</v>
      </c>
      <c r="E96" s="2">
        <v>43586</v>
      </c>
      <c r="F96">
        <f>IFERROR(IF(B96="män",-1,IF(B96="kvinnor",1,0))*D96,"")</f>
        <v>-2.9</v>
      </c>
      <c r="G96" t="str">
        <f t="shared" si="12"/>
        <v>2019M05_män_L</v>
      </c>
      <c r="H96">
        <v>2.9</v>
      </c>
      <c r="I96">
        <v>3.6</v>
      </c>
      <c r="J96">
        <v>3.2</v>
      </c>
      <c r="K96">
        <f t="shared" si="13"/>
        <v>0.39999999999999991</v>
      </c>
      <c r="L96">
        <f t="shared" si="14"/>
        <v>-0.30000000000000027</v>
      </c>
      <c r="M96" s="6">
        <f>I96/J96-1</f>
        <v>0.125</v>
      </c>
      <c r="N96" s="6">
        <f>H96/J96-1</f>
        <v>-9.3750000000000111E-2</v>
      </c>
      <c r="O96" s="6">
        <f t="shared" si="15"/>
        <v>0.12499999999999997</v>
      </c>
      <c r="P96" s="6">
        <f t="shared" si="16"/>
        <v>-9.3750000000000083E-2</v>
      </c>
      <c r="Q96" t="s">
        <v>74</v>
      </c>
    </row>
    <row r="97" spans="1:17" x14ac:dyDescent="0.3">
      <c r="A97" t="s">
        <v>27</v>
      </c>
      <c r="B97" t="s">
        <v>6</v>
      </c>
      <c r="C97" t="s">
        <v>10</v>
      </c>
      <c r="D97">
        <v>12.8</v>
      </c>
      <c r="E97" s="2">
        <v>43586</v>
      </c>
      <c r="F97">
        <f>IFERROR(IF(B97="män",-1,IF(B97="kvinnor",1,0))*D97,"")</f>
        <v>-12.8</v>
      </c>
      <c r="G97" t="str">
        <f t="shared" si="12"/>
        <v>2019M05_män_KD</v>
      </c>
      <c r="H97">
        <v>12.8</v>
      </c>
      <c r="I97">
        <v>12.4</v>
      </c>
      <c r="J97">
        <v>12.6</v>
      </c>
      <c r="K97">
        <f t="shared" si="13"/>
        <v>-0.19999999999999929</v>
      </c>
      <c r="L97">
        <f t="shared" si="14"/>
        <v>0.20000000000000107</v>
      </c>
      <c r="M97" s="6">
        <f>I97/J97-1</f>
        <v>-1.5873015873015817E-2</v>
      </c>
      <c r="N97" s="6">
        <f>H97/J97-1</f>
        <v>1.5873015873016039E-2</v>
      </c>
      <c r="O97" s="6">
        <f t="shared" si="15"/>
        <v>-1.5873015873015817E-2</v>
      </c>
      <c r="P97" s="6">
        <f t="shared" si="16"/>
        <v>1.5873015873015959E-2</v>
      </c>
      <c r="Q97" t="s">
        <v>74</v>
      </c>
    </row>
    <row r="98" spans="1:17" x14ac:dyDescent="0.3">
      <c r="A98" t="s">
        <v>27</v>
      </c>
      <c r="B98" t="s">
        <v>6</v>
      </c>
      <c r="C98" t="s">
        <v>12</v>
      </c>
      <c r="D98">
        <v>4.5999999999999996</v>
      </c>
      <c r="E98" s="2">
        <v>43586</v>
      </c>
      <c r="F98">
        <f>IFERROR(IF(B98="män",-1,IF(B98="kvinnor",1,0))*D98,"")</f>
        <v>-4.5999999999999996</v>
      </c>
      <c r="G98" t="str">
        <f t="shared" si="12"/>
        <v>2019M05_män_MP</v>
      </c>
      <c r="H98">
        <v>4.5999999999999996</v>
      </c>
      <c r="I98">
        <v>6.9</v>
      </c>
      <c r="J98">
        <v>5.7</v>
      </c>
      <c r="K98">
        <f t="shared" si="13"/>
        <v>1.2000000000000002</v>
      </c>
      <c r="L98">
        <f t="shared" si="14"/>
        <v>-1.1000000000000005</v>
      </c>
      <c r="M98" s="6">
        <f>I98/J98-1</f>
        <v>0.21052631578947367</v>
      </c>
      <c r="N98" s="6">
        <f>H98/J98-1</f>
        <v>-0.19298245614035092</v>
      </c>
      <c r="O98" s="6">
        <f t="shared" si="15"/>
        <v>0.2105263157894737</v>
      </c>
      <c r="P98" s="6">
        <f t="shared" si="16"/>
        <v>-0.19298245614035098</v>
      </c>
      <c r="Q98" t="s">
        <v>75</v>
      </c>
    </row>
    <row r="99" spans="1:17" x14ac:dyDescent="0.3">
      <c r="A99" t="s">
        <v>27</v>
      </c>
      <c r="B99" t="s">
        <v>6</v>
      </c>
      <c r="C99" t="s">
        <v>13</v>
      </c>
      <c r="D99">
        <v>22.8</v>
      </c>
      <c r="E99" s="2">
        <v>43586</v>
      </c>
      <c r="F99">
        <f>IFERROR(IF(B99="män",-1,IF(B99="kvinnor",1,0))*D99,"")</f>
        <v>-22.8</v>
      </c>
      <c r="G99" t="str">
        <f t="shared" si="12"/>
        <v>2019M05_män_S</v>
      </c>
      <c r="H99">
        <v>22.8</v>
      </c>
      <c r="I99">
        <v>31.6</v>
      </c>
      <c r="J99">
        <v>27.2</v>
      </c>
      <c r="K99">
        <f t="shared" si="13"/>
        <v>4.4000000000000021</v>
      </c>
      <c r="L99">
        <f t="shared" si="14"/>
        <v>-4.3999999999999986</v>
      </c>
      <c r="M99" s="6">
        <f>I99/J99-1</f>
        <v>0.16176470588235303</v>
      </c>
      <c r="N99" s="6">
        <f>H99/J99-1</f>
        <v>-0.16176470588235292</v>
      </c>
      <c r="O99" s="6">
        <f t="shared" si="15"/>
        <v>0.16176470588235303</v>
      </c>
      <c r="P99" s="6">
        <f t="shared" si="16"/>
        <v>-0.16176470588235289</v>
      </c>
      <c r="Q99" t="s">
        <v>75</v>
      </c>
    </row>
    <row r="100" spans="1:17" x14ac:dyDescent="0.3">
      <c r="A100" t="s">
        <v>27</v>
      </c>
      <c r="B100" t="s">
        <v>6</v>
      </c>
      <c r="C100" t="s">
        <v>14</v>
      </c>
      <c r="D100">
        <v>6.8</v>
      </c>
      <c r="E100" s="2">
        <v>43586</v>
      </c>
      <c r="F100">
        <f>IFERROR(IF(B100="män",-1,IF(B100="kvinnor",1,0))*D100,"")</f>
        <v>-6.8</v>
      </c>
      <c r="G100" t="str">
        <f t="shared" si="12"/>
        <v>2019M05_män_V</v>
      </c>
      <c r="H100">
        <v>6.8</v>
      </c>
      <c r="I100">
        <v>9.6</v>
      </c>
      <c r="J100">
        <v>8.1999999999999993</v>
      </c>
      <c r="K100">
        <f t="shared" si="13"/>
        <v>1.4000000000000004</v>
      </c>
      <c r="L100">
        <f t="shared" si="14"/>
        <v>-1.3999999999999995</v>
      </c>
      <c r="M100" s="6">
        <f>I100/J100-1</f>
        <v>0.17073170731707332</v>
      </c>
      <c r="N100" s="6">
        <f>H100/J100-1</f>
        <v>-0.1707317073170731</v>
      </c>
      <c r="O100" s="6">
        <f t="shared" si="15"/>
        <v>0.17073170731707324</v>
      </c>
      <c r="P100" s="6">
        <f t="shared" si="16"/>
        <v>-0.17073170731707313</v>
      </c>
      <c r="Q100" t="s">
        <v>75</v>
      </c>
    </row>
    <row r="101" spans="1:17" x14ac:dyDescent="0.3">
      <c r="A101" t="s">
        <v>27</v>
      </c>
      <c r="B101" t="s">
        <v>6</v>
      </c>
      <c r="C101" t="s">
        <v>15</v>
      </c>
      <c r="D101">
        <v>23.2</v>
      </c>
      <c r="E101" s="2">
        <v>43586</v>
      </c>
      <c r="F101">
        <f>IFERROR(IF(B101="män",-1,IF(B101="kvinnor",1,0))*D101,"")</f>
        <v>-23.2</v>
      </c>
      <c r="G101" t="str">
        <f t="shared" si="12"/>
        <v>2019M05_män_SD</v>
      </c>
      <c r="H101">
        <v>23.2</v>
      </c>
      <c r="I101">
        <v>11.7</v>
      </c>
      <c r="J101">
        <v>17.399999999999999</v>
      </c>
      <c r="K101">
        <f t="shared" si="13"/>
        <v>-5.6999999999999993</v>
      </c>
      <c r="L101">
        <f t="shared" si="14"/>
        <v>5.8000000000000007</v>
      </c>
      <c r="M101" s="6">
        <f>I101/J101-1</f>
        <v>-0.32758620689655171</v>
      </c>
      <c r="N101" s="6">
        <f>H101/J101-1</f>
        <v>0.33333333333333348</v>
      </c>
      <c r="O101" s="6">
        <f t="shared" si="15"/>
        <v>-0.32758620689655171</v>
      </c>
      <c r="P101" s="6">
        <f t="shared" si="16"/>
        <v>0.33333333333333343</v>
      </c>
      <c r="Q101" t="s">
        <v>74</v>
      </c>
    </row>
    <row r="102" spans="1:17" x14ac:dyDescent="0.3">
      <c r="A102" t="s">
        <v>27</v>
      </c>
      <c r="B102" t="s">
        <v>6</v>
      </c>
      <c r="C102" t="s">
        <v>16</v>
      </c>
      <c r="D102">
        <v>1.8</v>
      </c>
      <c r="E102" s="2">
        <v>43586</v>
      </c>
      <c r="F102">
        <f>IFERROR(IF(B102="män",-1,IF(B102="kvinnor",1,0))*D102,"")</f>
        <v>-1.8</v>
      </c>
      <c r="G102" t="str">
        <f t="shared" si="12"/>
        <v>2019M05_män_övriga</v>
      </c>
      <c r="H102">
        <v>1.8</v>
      </c>
      <c r="I102">
        <v>1</v>
      </c>
      <c r="J102">
        <v>1.4</v>
      </c>
      <c r="K102">
        <f t="shared" si="13"/>
        <v>-0.39999999999999991</v>
      </c>
      <c r="L102">
        <f t="shared" si="14"/>
        <v>0.40000000000000013</v>
      </c>
      <c r="M102" s="6">
        <f>I102/J102-1</f>
        <v>-0.2857142857142857</v>
      </c>
      <c r="N102" s="6">
        <f>H102/J102-1</f>
        <v>0.28571428571428581</v>
      </c>
      <c r="O102" s="6">
        <f t="shared" si="15"/>
        <v>-0.28571428571428564</v>
      </c>
      <c r="P102" s="6">
        <f t="shared" si="16"/>
        <v>0.28571428571428581</v>
      </c>
    </row>
    <row r="103" spans="1:17" x14ac:dyDescent="0.3">
      <c r="A103" t="s">
        <v>28</v>
      </c>
      <c r="B103" t="s">
        <v>6</v>
      </c>
      <c r="C103" t="s">
        <v>7</v>
      </c>
      <c r="D103">
        <v>20.5</v>
      </c>
      <c r="E103" s="2">
        <v>43770</v>
      </c>
      <c r="F103">
        <f>IFERROR(IF(B103="män",-1,IF(B103="kvinnor",1,0))*D103,"")</f>
        <v>-20.5</v>
      </c>
      <c r="G103" t="str">
        <f t="shared" si="12"/>
        <v>2019M11_män_M</v>
      </c>
      <c r="H103">
        <v>20.5</v>
      </c>
      <c r="I103">
        <v>16.3</v>
      </c>
      <c r="J103">
        <v>18.399999999999999</v>
      </c>
      <c r="K103">
        <f t="shared" si="13"/>
        <v>-2.0999999999999979</v>
      </c>
      <c r="L103">
        <f t="shared" si="14"/>
        <v>2.1000000000000014</v>
      </c>
      <c r="M103" s="6">
        <f>I103/J103-1</f>
        <v>-0.11413043478260854</v>
      </c>
      <c r="N103" s="6">
        <f>H103/J103-1</f>
        <v>0.11413043478260887</v>
      </c>
      <c r="O103" s="6">
        <f t="shared" si="15"/>
        <v>-0.11413043478260859</v>
      </c>
      <c r="P103" s="6">
        <f t="shared" si="16"/>
        <v>0.11413043478260879</v>
      </c>
      <c r="Q103" t="s">
        <v>74</v>
      </c>
    </row>
    <row r="104" spans="1:17" x14ac:dyDescent="0.3">
      <c r="A104" t="s">
        <v>28</v>
      </c>
      <c r="B104" t="s">
        <v>6</v>
      </c>
      <c r="C104" t="s">
        <v>8</v>
      </c>
      <c r="D104">
        <v>5.6</v>
      </c>
      <c r="E104" s="2">
        <v>43770</v>
      </c>
      <c r="F104">
        <f>IFERROR(IF(B104="män",-1,IF(B104="kvinnor",1,0))*D104,"")</f>
        <v>-5.6</v>
      </c>
      <c r="G104" t="str">
        <f t="shared" si="12"/>
        <v>2019M11_män_C</v>
      </c>
      <c r="H104">
        <v>5.6</v>
      </c>
      <c r="I104">
        <v>9.1</v>
      </c>
      <c r="J104">
        <v>7.4</v>
      </c>
      <c r="K104">
        <f t="shared" si="13"/>
        <v>1.6999999999999993</v>
      </c>
      <c r="L104">
        <f t="shared" si="14"/>
        <v>-1.8000000000000007</v>
      </c>
      <c r="M104" s="6">
        <f>I104/J104-1</f>
        <v>0.2297297297297296</v>
      </c>
      <c r="N104" s="6">
        <f>H104/J104-1</f>
        <v>-0.24324324324324331</v>
      </c>
      <c r="O104" s="6">
        <f t="shared" si="15"/>
        <v>0.22972972972972963</v>
      </c>
      <c r="P104" s="6">
        <f t="shared" si="16"/>
        <v>-0.24324324324324334</v>
      </c>
      <c r="Q104" t="s">
        <v>75</v>
      </c>
    </row>
    <row r="105" spans="1:17" x14ac:dyDescent="0.3">
      <c r="A105" t="s">
        <v>28</v>
      </c>
      <c r="B105" t="s">
        <v>6</v>
      </c>
      <c r="C105" t="s">
        <v>9</v>
      </c>
      <c r="D105">
        <v>3.4</v>
      </c>
      <c r="E105" s="2">
        <v>43770</v>
      </c>
      <c r="F105">
        <f>IFERROR(IF(B105="män",-1,IF(B105="kvinnor",1,0))*D105,"")</f>
        <v>-3.4</v>
      </c>
      <c r="G105" t="str">
        <f t="shared" si="12"/>
        <v>2019M11_män_L</v>
      </c>
      <c r="H105">
        <v>3.4</v>
      </c>
      <c r="I105">
        <v>4.2</v>
      </c>
      <c r="J105">
        <v>3.8</v>
      </c>
      <c r="K105">
        <f t="shared" si="13"/>
        <v>0.40000000000000036</v>
      </c>
      <c r="L105">
        <f t="shared" si="14"/>
        <v>-0.39999999999999991</v>
      </c>
      <c r="M105" s="6">
        <f>I105/J105-1</f>
        <v>0.10526315789473695</v>
      </c>
      <c r="N105" s="6">
        <f>H105/J105-1</f>
        <v>-0.10526315789473684</v>
      </c>
      <c r="O105" s="6">
        <f t="shared" si="15"/>
        <v>0.10526315789473695</v>
      </c>
      <c r="P105" s="6">
        <f t="shared" si="16"/>
        <v>-0.10526315789473682</v>
      </c>
      <c r="Q105" t="s">
        <v>74</v>
      </c>
    </row>
    <row r="106" spans="1:17" x14ac:dyDescent="0.3">
      <c r="A106" t="s">
        <v>28</v>
      </c>
      <c r="B106" t="s">
        <v>6</v>
      </c>
      <c r="C106" t="s">
        <v>10</v>
      </c>
      <c r="D106">
        <v>6.6</v>
      </c>
      <c r="E106" s="2">
        <v>43770</v>
      </c>
      <c r="F106">
        <f>IFERROR(IF(B106="män",-1,IF(B106="kvinnor",1,0))*D106,"")</f>
        <v>-6.6</v>
      </c>
      <c r="G106" t="str">
        <f t="shared" si="12"/>
        <v>2019M11_män_KD</v>
      </c>
      <c r="H106">
        <v>6.6</v>
      </c>
      <c r="I106">
        <v>7.1</v>
      </c>
      <c r="J106">
        <v>6.8</v>
      </c>
      <c r="K106">
        <f t="shared" si="13"/>
        <v>0.29999999999999982</v>
      </c>
      <c r="L106">
        <f t="shared" si="14"/>
        <v>-0.20000000000000018</v>
      </c>
      <c r="M106" s="6">
        <f>I106/J106-1</f>
        <v>4.4117647058823595E-2</v>
      </c>
      <c r="N106" s="6">
        <f>H106/J106-1</f>
        <v>-2.9411764705882359E-2</v>
      </c>
      <c r="O106" s="6">
        <f t="shared" si="15"/>
        <v>4.4117647058823505E-2</v>
      </c>
      <c r="P106" s="6">
        <f t="shared" si="16"/>
        <v>-2.941176470588238E-2</v>
      </c>
      <c r="Q106" t="s">
        <v>74</v>
      </c>
    </row>
    <row r="107" spans="1:17" x14ac:dyDescent="0.3">
      <c r="A107" t="s">
        <v>28</v>
      </c>
      <c r="B107" t="s">
        <v>6</v>
      </c>
      <c r="C107" t="s">
        <v>12</v>
      </c>
      <c r="D107">
        <v>3.9</v>
      </c>
      <c r="E107" s="2">
        <v>43770</v>
      </c>
      <c r="F107">
        <f>IFERROR(IF(B107="män",-1,IF(B107="kvinnor",1,0))*D107,"")</f>
        <v>-3.9</v>
      </c>
      <c r="G107" t="str">
        <f t="shared" si="12"/>
        <v>2019M11_män_MP</v>
      </c>
      <c r="H107">
        <v>3.9</v>
      </c>
      <c r="I107">
        <v>6.5</v>
      </c>
      <c r="J107">
        <v>5.2</v>
      </c>
      <c r="K107">
        <f t="shared" si="13"/>
        <v>1.2999999999999998</v>
      </c>
      <c r="L107">
        <f t="shared" si="14"/>
        <v>-1.3000000000000003</v>
      </c>
      <c r="M107" s="6">
        <f>I107/J107-1</f>
        <v>0.25</v>
      </c>
      <c r="N107" s="6">
        <f>H107/J107-1</f>
        <v>-0.25</v>
      </c>
      <c r="O107" s="6">
        <f t="shared" si="15"/>
        <v>0.24999999999999994</v>
      </c>
      <c r="P107" s="6">
        <f t="shared" si="16"/>
        <v>-0.25000000000000006</v>
      </c>
      <c r="Q107" t="s">
        <v>75</v>
      </c>
    </row>
    <row r="108" spans="1:17" x14ac:dyDescent="0.3">
      <c r="A108" t="s">
        <v>28</v>
      </c>
      <c r="B108" t="s">
        <v>6</v>
      </c>
      <c r="C108" t="s">
        <v>13</v>
      </c>
      <c r="D108">
        <v>21.8</v>
      </c>
      <c r="E108" s="2">
        <v>43770</v>
      </c>
      <c r="F108">
        <f>IFERROR(IF(B108="män",-1,IF(B108="kvinnor",1,0))*D108,"")</f>
        <v>-21.8</v>
      </c>
      <c r="G108" t="str">
        <f t="shared" si="12"/>
        <v>2019M11_män_S</v>
      </c>
      <c r="H108">
        <v>21.8</v>
      </c>
      <c r="I108">
        <v>28.2</v>
      </c>
      <c r="J108">
        <v>25</v>
      </c>
      <c r="K108">
        <f t="shared" si="13"/>
        <v>3.1999999999999993</v>
      </c>
      <c r="L108">
        <f t="shared" si="14"/>
        <v>-3.1999999999999993</v>
      </c>
      <c r="M108" s="6">
        <f>I108/J108-1</f>
        <v>0.12799999999999989</v>
      </c>
      <c r="N108" s="6">
        <f>H108/J108-1</f>
        <v>-0.128</v>
      </c>
      <c r="O108" s="6">
        <f t="shared" si="15"/>
        <v>0.12799999999999997</v>
      </c>
      <c r="P108" s="6">
        <f t="shared" si="16"/>
        <v>-0.12799999999999997</v>
      </c>
      <c r="Q108" t="s">
        <v>75</v>
      </c>
    </row>
    <row r="109" spans="1:17" x14ac:dyDescent="0.3">
      <c r="A109" t="s">
        <v>28</v>
      </c>
      <c r="B109" t="s">
        <v>6</v>
      </c>
      <c r="C109" t="s">
        <v>14</v>
      </c>
      <c r="D109">
        <v>6.8</v>
      </c>
      <c r="E109" s="2">
        <v>43770</v>
      </c>
      <c r="F109">
        <f>IFERROR(IF(B109="män",-1,IF(B109="kvinnor",1,0))*D109,"")</f>
        <v>-6.8</v>
      </c>
      <c r="G109" t="str">
        <f t="shared" si="12"/>
        <v>2019M11_män_V</v>
      </c>
      <c r="H109">
        <v>6.8</v>
      </c>
      <c r="I109">
        <v>10.3</v>
      </c>
      <c r="J109">
        <v>8.6</v>
      </c>
      <c r="K109">
        <f t="shared" si="13"/>
        <v>1.7000000000000011</v>
      </c>
      <c r="L109">
        <f t="shared" si="14"/>
        <v>-1.7999999999999998</v>
      </c>
      <c r="M109" s="6">
        <f>I109/J109-1</f>
        <v>0.19767441860465129</v>
      </c>
      <c r="N109" s="6">
        <f>H109/J109-1</f>
        <v>-0.20930232558139539</v>
      </c>
      <c r="O109" s="6">
        <f t="shared" si="15"/>
        <v>0.19767441860465129</v>
      </c>
      <c r="P109" s="6">
        <f t="shared" si="16"/>
        <v>-0.20930232558139533</v>
      </c>
      <c r="Q109" t="s">
        <v>75</v>
      </c>
    </row>
    <row r="110" spans="1:17" x14ac:dyDescent="0.3">
      <c r="A110" t="s">
        <v>28</v>
      </c>
      <c r="B110" t="s">
        <v>6</v>
      </c>
      <c r="C110" t="s">
        <v>15</v>
      </c>
      <c r="D110">
        <v>29.1</v>
      </c>
      <c r="E110" s="2">
        <v>43770</v>
      </c>
      <c r="F110">
        <f>IFERROR(IF(B110="män",-1,IF(B110="kvinnor",1,0))*D110,"")</f>
        <v>-29.1</v>
      </c>
      <c r="G110" t="str">
        <f t="shared" si="12"/>
        <v>2019M11_män_SD</v>
      </c>
      <c r="H110">
        <v>29.1</v>
      </c>
      <c r="I110">
        <v>16.399999999999999</v>
      </c>
      <c r="J110">
        <v>22.7</v>
      </c>
      <c r="K110">
        <f t="shared" si="13"/>
        <v>-6.3000000000000007</v>
      </c>
      <c r="L110">
        <f t="shared" si="14"/>
        <v>6.4000000000000021</v>
      </c>
      <c r="M110" s="6">
        <f>I110/J110-1</f>
        <v>-0.27753303964757714</v>
      </c>
      <c r="N110" s="6">
        <f>H110/J110-1</f>
        <v>0.28193832599118962</v>
      </c>
      <c r="O110" s="6">
        <f t="shared" si="15"/>
        <v>-0.27753303964757714</v>
      </c>
      <c r="P110" s="6">
        <f t="shared" si="16"/>
        <v>0.28193832599118951</v>
      </c>
      <c r="Q110" t="s">
        <v>74</v>
      </c>
    </row>
    <row r="111" spans="1:17" x14ac:dyDescent="0.3">
      <c r="A111" t="s">
        <v>28</v>
      </c>
      <c r="B111" t="s">
        <v>6</v>
      </c>
      <c r="C111" t="s">
        <v>16</v>
      </c>
      <c r="D111">
        <v>2.2000000000000002</v>
      </c>
      <c r="E111" s="2">
        <v>43770</v>
      </c>
      <c r="F111">
        <f>IFERROR(IF(B111="män",-1,IF(B111="kvinnor",1,0))*D111,"")</f>
        <v>-2.2000000000000002</v>
      </c>
      <c r="G111" t="str">
        <f t="shared" si="12"/>
        <v>2019M11_män_övriga</v>
      </c>
      <c r="H111">
        <v>2.2000000000000002</v>
      </c>
      <c r="I111">
        <v>1.9</v>
      </c>
      <c r="J111">
        <v>2</v>
      </c>
      <c r="K111">
        <f t="shared" si="13"/>
        <v>-0.10000000000000009</v>
      </c>
      <c r="L111">
        <f t="shared" si="14"/>
        <v>0.20000000000000018</v>
      </c>
      <c r="M111" s="6">
        <f>I111/J111-1</f>
        <v>-5.0000000000000044E-2</v>
      </c>
      <c r="N111" s="6">
        <f>H111/J111-1</f>
        <v>0.10000000000000009</v>
      </c>
      <c r="O111" s="6">
        <f t="shared" si="15"/>
        <v>-5.0000000000000044E-2</v>
      </c>
      <c r="P111" s="6">
        <f t="shared" si="16"/>
        <v>0.10000000000000009</v>
      </c>
    </row>
    <row r="112" spans="1:17" x14ac:dyDescent="0.3">
      <c r="A112" t="s">
        <v>29</v>
      </c>
      <c r="B112" t="s">
        <v>6</v>
      </c>
      <c r="C112" t="s">
        <v>7</v>
      </c>
      <c r="D112">
        <v>21.9</v>
      </c>
      <c r="E112" s="2">
        <v>43952</v>
      </c>
      <c r="F112">
        <f>IFERROR(IF(B112="män",-1,IF(B112="kvinnor",1,0))*D112,"")</f>
        <v>-21.9</v>
      </c>
      <c r="G112" t="str">
        <f t="shared" si="12"/>
        <v>2020M05_män_M</v>
      </c>
      <c r="H112">
        <v>21.9</v>
      </c>
      <c r="I112">
        <v>18.3</v>
      </c>
      <c r="J112">
        <v>20.100000000000001</v>
      </c>
      <c r="K112">
        <f t="shared" si="13"/>
        <v>-1.8000000000000007</v>
      </c>
      <c r="L112">
        <f t="shared" si="14"/>
        <v>1.7999999999999972</v>
      </c>
      <c r="M112" s="6">
        <f>I112/J112-1</f>
        <v>-8.9552238805970186E-2</v>
      </c>
      <c r="N112" s="6">
        <f>H112/J112-1</f>
        <v>8.9552238805969964E-2</v>
      </c>
      <c r="O112" s="6">
        <f t="shared" si="15"/>
        <v>-8.9552238805970172E-2</v>
      </c>
      <c r="P112" s="6">
        <f t="shared" si="16"/>
        <v>8.9552238805970005E-2</v>
      </c>
      <c r="Q112" t="s">
        <v>74</v>
      </c>
    </row>
    <row r="113" spans="1:17" x14ac:dyDescent="0.3">
      <c r="A113" t="s">
        <v>29</v>
      </c>
      <c r="B113" t="s">
        <v>6</v>
      </c>
      <c r="C113" t="s">
        <v>8</v>
      </c>
      <c r="D113">
        <v>5.3</v>
      </c>
      <c r="E113" s="2">
        <v>43952</v>
      </c>
      <c r="F113">
        <f>IFERROR(IF(B113="män",-1,IF(B113="kvinnor",1,0))*D113,"")</f>
        <v>-5.3</v>
      </c>
      <c r="G113" t="str">
        <f t="shared" si="12"/>
        <v>2020M05_män_C</v>
      </c>
      <c r="H113">
        <v>5.3</v>
      </c>
      <c r="I113">
        <v>6.7</v>
      </c>
      <c r="J113">
        <v>6</v>
      </c>
      <c r="K113">
        <f t="shared" si="13"/>
        <v>0.70000000000000018</v>
      </c>
      <c r="L113">
        <f t="shared" si="14"/>
        <v>-0.70000000000000018</v>
      </c>
      <c r="M113" s="6">
        <f>I113/J113-1</f>
        <v>0.1166666666666667</v>
      </c>
      <c r="N113" s="6">
        <f>H113/J113-1</f>
        <v>-0.1166666666666667</v>
      </c>
      <c r="O113" s="6">
        <f t="shared" si="15"/>
        <v>0.1166666666666667</v>
      </c>
      <c r="P113" s="6">
        <f t="shared" si="16"/>
        <v>-0.1166666666666667</v>
      </c>
      <c r="Q113" t="s">
        <v>75</v>
      </c>
    </row>
    <row r="114" spans="1:17" x14ac:dyDescent="0.3">
      <c r="A114" t="s">
        <v>29</v>
      </c>
      <c r="B114" t="s">
        <v>6</v>
      </c>
      <c r="C114" t="s">
        <v>9</v>
      </c>
      <c r="D114">
        <v>3.3</v>
      </c>
      <c r="E114" s="2">
        <v>43952</v>
      </c>
      <c r="F114">
        <f>IFERROR(IF(B114="män",-1,IF(B114="kvinnor",1,0))*D114,"")</f>
        <v>-3.3</v>
      </c>
      <c r="G114" t="str">
        <f t="shared" si="12"/>
        <v>2020M05_män_L</v>
      </c>
      <c r="H114">
        <v>3.3</v>
      </c>
      <c r="I114">
        <v>3.3</v>
      </c>
      <c r="J114">
        <v>3.3</v>
      </c>
      <c r="K114">
        <f t="shared" si="13"/>
        <v>0</v>
      </c>
      <c r="L114">
        <f t="shared" si="14"/>
        <v>0</v>
      </c>
      <c r="M114" s="6">
        <f>I114/J114-1</f>
        <v>0</v>
      </c>
      <c r="N114" s="6">
        <f>H114/J114-1</f>
        <v>0</v>
      </c>
      <c r="O114" s="6">
        <f t="shared" si="15"/>
        <v>0</v>
      </c>
      <c r="P114" s="6">
        <f t="shared" si="16"/>
        <v>0</v>
      </c>
      <c r="Q114" t="s">
        <v>74</v>
      </c>
    </row>
    <row r="115" spans="1:17" x14ac:dyDescent="0.3">
      <c r="A115" t="s">
        <v>29</v>
      </c>
      <c r="B115" t="s">
        <v>6</v>
      </c>
      <c r="C115" t="s">
        <v>10</v>
      </c>
      <c r="D115">
        <v>6.6</v>
      </c>
      <c r="E115" s="2">
        <v>43952</v>
      </c>
      <c r="F115">
        <f>IFERROR(IF(B115="män",-1,IF(B115="kvinnor",1,0))*D115,"")</f>
        <v>-6.6</v>
      </c>
      <c r="G115" t="str">
        <f t="shared" si="12"/>
        <v>2020M05_män_KD</v>
      </c>
      <c r="H115">
        <v>6.6</v>
      </c>
      <c r="I115">
        <v>6.2</v>
      </c>
      <c r="J115">
        <v>6.4</v>
      </c>
      <c r="K115">
        <f t="shared" si="13"/>
        <v>-0.20000000000000018</v>
      </c>
      <c r="L115">
        <f t="shared" si="14"/>
        <v>0.19999999999999929</v>
      </c>
      <c r="M115" s="6">
        <f>I115/J115-1</f>
        <v>-3.125E-2</v>
      </c>
      <c r="N115" s="6">
        <f>H115/J115-1</f>
        <v>3.1249999999999778E-2</v>
      </c>
      <c r="O115" s="6">
        <f t="shared" si="15"/>
        <v>-3.1250000000000028E-2</v>
      </c>
      <c r="P115" s="6">
        <f t="shared" si="16"/>
        <v>3.1249999999999889E-2</v>
      </c>
      <c r="Q115" t="s">
        <v>74</v>
      </c>
    </row>
    <row r="116" spans="1:17" x14ac:dyDescent="0.3">
      <c r="A116" t="s">
        <v>29</v>
      </c>
      <c r="B116" t="s">
        <v>6</v>
      </c>
      <c r="C116" t="s">
        <v>12</v>
      </c>
      <c r="D116">
        <v>2.2999999999999998</v>
      </c>
      <c r="E116" s="2">
        <v>43952</v>
      </c>
      <c r="F116">
        <f>IFERROR(IF(B116="män",-1,IF(B116="kvinnor",1,0))*D116,"")</f>
        <v>-2.2999999999999998</v>
      </c>
      <c r="G116" t="str">
        <f t="shared" si="12"/>
        <v>2020M05_män_MP</v>
      </c>
      <c r="H116">
        <v>2.2999999999999998</v>
      </c>
      <c r="I116">
        <v>5.9</v>
      </c>
      <c r="J116">
        <v>4.0999999999999996</v>
      </c>
      <c r="K116">
        <f t="shared" si="13"/>
        <v>1.8000000000000007</v>
      </c>
      <c r="L116">
        <f t="shared" si="14"/>
        <v>-1.7999999999999998</v>
      </c>
      <c r="M116" s="6">
        <f>I116/J116-1</f>
        <v>0.43902439024390261</v>
      </c>
      <c r="N116" s="6">
        <f>H116/J116-1</f>
        <v>-0.43902439024390238</v>
      </c>
      <c r="O116" s="6">
        <f t="shared" si="15"/>
        <v>0.43902439024390266</v>
      </c>
      <c r="P116" s="6">
        <f t="shared" si="16"/>
        <v>-0.43902439024390244</v>
      </c>
      <c r="Q116" t="s">
        <v>75</v>
      </c>
    </row>
    <row r="117" spans="1:17" x14ac:dyDescent="0.3">
      <c r="A117" t="s">
        <v>29</v>
      </c>
      <c r="B117" t="s">
        <v>6</v>
      </c>
      <c r="C117" t="s">
        <v>13</v>
      </c>
      <c r="D117">
        <v>28.6</v>
      </c>
      <c r="E117" s="2">
        <v>43952</v>
      </c>
      <c r="F117">
        <f>IFERROR(IF(B117="män",-1,IF(B117="kvinnor",1,0))*D117,"")</f>
        <v>-28.6</v>
      </c>
      <c r="G117" t="str">
        <f t="shared" si="12"/>
        <v>2020M05_män_S</v>
      </c>
      <c r="H117">
        <v>28.6</v>
      </c>
      <c r="I117">
        <v>38.799999999999997</v>
      </c>
      <c r="J117">
        <v>33.700000000000003</v>
      </c>
      <c r="K117">
        <f t="shared" si="13"/>
        <v>5.0999999999999943</v>
      </c>
      <c r="L117">
        <f t="shared" si="14"/>
        <v>-5.1000000000000014</v>
      </c>
      <c r="M117" s="6">
        <f>I117/J117-1</f>
        <v>0.15133531157270008</v>
      </c>
      <c r="N117" s="6">
        <f>H117/J117-1</f>
        <v>-0.1513353115727003</v>
      </c>
      <c r="O117" s="6">
        <f t="shared" si="15"/>
        <v>0.15133531157270011</v>
      </c>
      <c r="P117" s="6">
        <f t="shared" si="16"/>
        <v>-0.15133531157270033</v>
      </c>
      <c r="Q117" t="s">
        <v>75</v>
      </c>
    </row>
    <row r="118" spans="1:17" x14ac:dyDescent="0.3">
      <c r="A118" t="s">
        <v>29</v>
      </c>
      <c r="B118" t="s">
        <v>6</v>
      </c>
      <c r="C118" t="s">
        <v>14</v>
      </c>
      <c r="D118">
        <v>7.7</v>
      </c>
      <c r="E118" s="2">
        <v>43952</v>
      </c>
      <c r="F118">
        <f>IFERROR(IF(B118="män",-1,IF(B118="kvinnor",1,0))*D118,"")</f>
        <v>-7.7</v>
      </c>
      <c r="G118" t="str">
        <f t="shared" si="12"/>
        <v>2020M05_män_V</v>
      </c>
      <c r="H118">
        <v>7.7</v>
      </c>
      <c r="I118">
        <v>8.6</v>
      </c>
      <c r="J118">
        <v>8.1999999999999993</v>
      </c>
      <c r="K118">
        <f t="shared" si="13"/>
        <v>0.40000000000000036</v>
      </c>
      <c r="L118">
        <f t="shared" si="14"/>
        <v>-0.49999999999999911</v>
      </c>
      <c r="M118" s="6">
        <f>I118/J118-1</f>
        <v>4.8780487804878092E-2</v>
      </c>
      <c r="N118" s="6">
        <f>H118/J118-1</f>
        <v>-6.0975609756097504E-2</v>
      </c>
      <c r="O118" s="6">
        <f t="shared" si="15"/>
        <v>4.8780487804878099E-2</v>
      </c>
      <c r="P118" s="6">
        <f t="shared" si="16"/>
        <v>-6.0975609756097456E-2</v>
      </c>
      <c r="Q118" t="s">
        <v>75</v>
      </c>
    </row>
    <row r="119" spans="1:17" x14ac:dyDescent="0.3">
      <c r="A119" t="s">
        <v>29</v>
      </c>
      <c r="B119" t="s">
        <v>6</v>
      </c>
      <c r="C119" t="s">
        <v>15</v>
      </c>
      <c r="D119">
        <v>23.1</v>
      </c>
      <c r="E119" s="2">
        <v>43952</v>
      </c>
      <c r="F119">
        <f>IFERROR(IF(B119="män",-1,IF(B119="kvinnor",1,0))*D119,"")</f>
        <v>-23.1</v>
      </c>
      <c r="G119" t="str">
        <f t="shared" si="12"/>
        <v>2020M05_män_SD</v>
      </c>
      <c r="H119">
        <v>23.1</v>
      </c>
      <c r="I119">
        <v>11.1</v>
      </c>
      <c r="J119">
        <v>17.100000000000001</v>
      </c>
      <c r="K119">
        <f t="shared" si="13"/>
        <v>-6.0000000000000018</v>
      </c>
      <c r="L119">
        <f t="shared" si="14"/>
        <v>6</v>
      </c>
      <c r="M119" s="6">
        <f>I119/J119-1</f>
        <v>-0.35087719298245623</v>
      </c>
      <c r="N119" s="6">
        <f>H119/J119-1</f>
        <v>0.35087719298245612</v>
      </c>
      <c r="O119" s="6">
        <f t="shared" si="15"/>
        <v>-0.35087719298245623</v>
      </c>
      <c r="P119" s="6">
        <f t="shared" si="16"/>
        <v>0.35087719298245612</v>
      </c>
      <c r="Q119" t="s">
        <v>74</v>
      </c>
    </row>
    <row r="120" spans="1:17" x14ac:dyDescent="0.3">
      <c r="A120" t="s">
        <v>29</v>
      </c>
      <c r="B120" t="s">
        <v>6</v>
      </c>
      <c r="C120" t="s">
        <v>16</v>
      </c>
      <c r="D120">
        <v>1.2</v>
      </c>
      <c r="E120" s="2">
        <v>43952</v>
      </c>
      <c r="F120">
        <f>IFERROR(IF(B120="män",-1,IF(B120="kvinnor",1,0))*D120,"")</f>
        <v>-1.2</v>
      </c>
      <c r="G120" t="str">
        <f t="shared" si="12"/>
        <v>2020M05_män_övriga</v>
      </c>
      <c r="H120">
        <v>1.2</v>
      </c>
      <c r="I120">
        <v>1</v>
      </c>
      <c r="J120">
        <v>1.1000000000000001</v>
      </c>
      <c r="K120">
        <f t="shared" si="13"/>
        <v>-0.10000000000000009</v>
      </c>
      <c r="L120">
        <f t="shared" si="14"/>
        <v>9.9999999999999867E-2</v>
      </c>
      <c r="M120" s="6">
        <f>I120/J120-1</f>
        <v>-9.0909090909090939E-2</v>
      </c>
      <c r="N120" s="6">
        <f>H120/J120-1</f>
        <v>9.0909090909090828E-2</v>
      </c>
      <c r="O120" s="6">
        <f t="shared" si="15"/>
        <v>-9.0909090909090981E-2</v>
      </c>
      <c r="P120" s="6">
        <f t="shared" si="16"/>
        <v>9.0909090909090787E-2</v>
      </c>
    </row>
    <row r="121" spans="1:17" x14ac:dyDescent="0.3">
      <c r="A121" t="s">
        <v>30</v>
      </c>
      <c r="B121" t="s">
        <v>6</v>
      </c>
      <c r="C121" t="s">
        <v>7</v>
      </c>
      <c r="D121">
        <v>23.2</v>
      </c>
      <c r="E121" s="2">
        <v>44136</v>
      </c>
      <c r="F121">
        <f>IFERROR(IF(B121="män",-1,IF(B121="kvinnor",1,0))*D121,"")</f>
        <v>-23.2</v>
      </c>
      <c r="G121" t="str">
        <f t="shared" si="12"/>
        <v>2020M11_män_M</v>
      </c>
      <c r="H121">
        <v>23.2</v>
      </c>
      <c r="I121">
        <v>21</v>
      </c>
      <c r="J121">
        <v>22.1</v>
      </c>
      <c r="K121">
        <f t="shared" si="13"/>
        <v>-1.1000000000000014</v>
      </c>
      <c r="L121">
        <f t="shared" si="14"/>
        <v>1.0999999999999979</v>
      </c>
      <c r="M121" s="6">
        <f>I121/J121-1</f>
        <v>-4.9773755656108642E-2</v>
      </c>
      <c r="N121" s="6">
        <f>H121/J121-1</f>
        <v>4.977375565610842E-2</v>
      </c>
      <c r="O121" s="6">
        <f t="shared" si="15"/>
        <v>-4.9773755656108656E-2</v>
      </c>
      <c r="P121" s="6">
        <f t="shared" si="16"/>
        <v>4.9773755656108497E-2</v>
      </c>
      <c r="Q121" t="s">
        <v>74</v>
      </c>
    </row>
    <row r="122" spans="1:17" x14ac:dyDescent="0.3">
      <c r="A122" t="s">
        <v>30</v>
      </c>
      <c r="B122" t="s">
        <v>6</v>
      </c>
      <c r="C122" t="s">
        <v>8</v>
      </c>
      <c r="D122">
        <v>6.6</v>
      </c>
      <c r="E122" s="2">
        <v>44136</v>
      </c>
      <c r="F122">
        <f>IFERROR(IF(B122="män",-1,IF(B122="kvinnor",1,0))*D122,"")</f>
        <v>-6.6</v>
      </c>
      <c r="G122" t="str">
        <f t="shared" si="12"/>
        <v>2020M11_män_C</v>
      </c>
      <c r="H122">
        <v>6.6</v>
      </c>
      <c r="I122">
        <v>8.5</v>
      </c>
      <c r="J122">
        <v>7.6</v>
      </c>
      <c r="K122">
        <f t="shared" si="13"/>
        <v>0.90000000000000036</v>
      </c>
      <c r="L122">
        <f t="shared" si="14"/>
        <v>-1</v>
      </c>
      <c r="M122" s="6">
        <f>I122/J122-1</f>
        <v>0.11842105263157898</v>
      </c>
      <c r="N122" s="6">
        <f>H122/J122-1</f>
        <v>-0.13157894736842102</v>
      </c>
      <c r="O122" s="6">
        <f t="shared" si="15"/>
        <v>0.118421052631579</v>
      </c>
      <c r="P122" s="6">
        <f t="shared" si="16"/>
        <v>-0.13157894736842105</v>
      </c>
      <c r="Q122" t="s">
        <v>75</v>
      </c>
    </row>
    <row r="123" spans="1:17" x14ac:dyDescent="0.3">
      <c r="A123" t="s">
        <v>30</v>
      </c>
      <c r="B123" t="s">
        <v>6</v>
      </c>
      <c r="C123" t="s">
        <v>9</v>
      </c>
      <c r="D123">
        <v>3.3</v>
      </c>
      <c r="E123" s="2">
        <v>44136</v>
      </c>
      <c r="F123">
        <f>IFERROR(IF(B123="män",-1,IF(B123="kvinnor",1,0))*D123,"")</f>
        <v>-3.3</v>
      </c>
      <c r="G123" t="str">
        <f t="shared" si="12"/>
        <v>2020M11_män_L</v>
      </c>
      <c r="H123">
        <v>3.3</v>
      </c>
      <c r="I123">
        <v>2.7</v>
      </c>
      <c r="J123">
        <v>3</v>
      </c>
      <c r="K123">
        <f t="shared" si="13"/>
        <v>-0.29999999999999982</v>
      </c>
      <c r="L123">
        <f t="shared" si="14"/>
        <v>0.29999999999999982</v>
      </c>
      <c r="M123" s="6">
        <f>I123/J123-1</f>
        <v>-9.9999999999999978E-2</v>
      </c>
      <c r="N123" s="6">
        <f>H123/J123-1</f>
        <v>9.9999999999999867E-2</v>
      </c>
      <c r="O123" s="6">
        <f t="shared" si="15"/>
        <v>-9.9999999999999936E-2</v>
      </c>
      <c r="P123" s="6">
        <f t="shared" si="16"/>
        <v>9.9999999999999936E-2</v>
      </c>
      <c r="Q123" t="s">
        <v>74</v>
      </c>
    </row>
    <row r="124" spans="1:17" x14ac:dyDescent="0.3">
      <c r="A124" t="s">
        <v>30</v>
      </c>
      <c r="B124" t="s">
        <v>6</v>
      </c>
      <c r="C124" t="s">
        <v>10</v>
      </c>
      <c r="D124">
        <v>5.3</v>
      </c>
      <c r="E124" s="2">
        <v>44136</v>
      </c>
      <c r="F124">
        <f>IFERROR(IF(B124="män",-1,IF(B124="kvinnor",1,0))*D124,"")</f>
        <v>-5.3</v>
      </c>
      <c r="G124" t="str">
        <f t="shared" si="12"/>
        <v>2020M11_män_KD</v>
      </c>
      <c r="H124">
        <v>5.3</v>
      </c>
      <c r="I124">
        <v>5.4</v>
      </c>
      <c r="J124">
        <v>5.4</v>
      </c>
      <c r="K124">
        <f t="shared" si="13"/>
        <v>0</v>
      </c>
      <c r="L124">
        <f t="shared" si="14"/>
        <v>-0.10000000000000053</v>
      </c>
      <c r="M124" s="6">
        <f>I124/J124-1</f>
        <v>0</v>
      </c>
      <c r="N124" s="6">
        <f>H124/J124-1</f>
        <v>-1.8518518518518601E-2</v>
      </c>
      <c r="O124" s="6">
        <f t="shared" si="15"/>
        <v>0</v>
      </c>
      <c r="P124" s="6">
        <f t="shared" si="16"/>
        <v>-1.8518518518518615E-2</v>
      </c>
      <c r="Q124" t="s">
        <v>74</v>
      </c>
    </row>
    <row r="125" spans="1:17" x14ac:dyDescent="0.3">
      <c r="A125" t="s">
        <v>30</v>
      </c>
      <c r="B125" t="s">
        <v>6</v>
      </c>
      <c r="C125" t="s">
        <v>12</v>
      </c>
      <c r="D125">
        <v>1.8</v>
      </c>
      <c r="E125" s="2">
        <v>44136</v>
      </c>
      <c r="F125">
        <f>IFERROR(IF(B125="män",-1,IF(B125="kvinnor",1,0))*D125,"")</f>
        <v>-1.8</v>
      </c>
      <c r="G125" t="str">
        <f t="shared" si="12"/>
        <v>2020M11_män_MP</v>
      </c>
      <c r="H125">
        <v>1.8</v>
      </c>
      <c r="I125">
        <v>6.7</v>
      </c>
      <c r="J125">
        <v>4.2</v>
      </c>
      <c r="K125">
        <f t="shared" si="13"/>
        <v>2.5</v>
      </c>
      <c r="L125">
        <f t="shared" si="14"/>
        <v>-2.4000000000000004</v>
      </c>
      <c r="M125" s="6">
        <f>I125/J125-1</f>
        <v>0.59523809523809512</v>
      </c>
      <c r="N125" s="6">
        <f>H125/J125-1</f>
        <v>-0.5714285714285714</v>
      </c>
      <c r="O125" s="6">
        <f t="shared" si="15"/>
        <v>0.59523809523809523</v>
      </c>
      <c r="P125" s="6">
        <f t="shared" si="16"/>
        <v>-0.57142857142857151</v>
      </c>
      <c r="Q125" t="s">
        <v>75</v>
      </c>
    </row>
    <row r="126" spans="1:17" x14ac:dyDescent="0.3">
      <c r="A126" t="s">
        <v>30</v>
      </c>
      <c r="B126" t="s">
        <v>6</v>
      </c>
      <c r="C126" t="s">
        <v>13</v>
      </c>
      <c r="D126">
        <v>25.2</v>
      </c>
      <c r="E126" s="2">
        <v>44136</v>
      </c>
      <c r="F126">
        <f>IFERROR(IF(B126="män",-1,IF(B126="kvinnor",1,0))*D126,"")</f>
        <v>-25.2</v>
      </c>
      <c r="G126" t="str">
        <f t="shared" si="12"/>
        <v>2020M11_män_S</v>
      </c>
      <c r="H126">
        <v>25.2</v>
      </c>
      <c r="I126">
        <v>33.5</v>
      </c>
      <c r="J126">
        <v>29.4</v>
      </c>
      <c r="K126">
        <f t="shared" si="13"/>
        <v>4.1000000000000014</v>
      </c>
      <c r="L126">
        <f t="shared" si="14"/>
        <v>-4.1999999999999993</v>
      </c>
      <c r="M126" s="6">
        <f>I126/J126-1</f>
        <v>0.13945578231292521</v>
      </c>
      <c r="N126" s="6">
        <f>H126/J126-1</f>
        <v>-0.14285714285714279</v>
      </c>
      <c r="O126" s="6">
        <f t="shared" si="15"/>
        <v>0.13945578231292521</v>
      </c>
      <c r="P126" s="6">
        <f t="shared" si="16"/>
        <v>-0.14285714285714285</v>
      </c>
      <c r="Q126" t="s">
        <v>75</v>
      </c>
    </row>
    <row r="127" spans="1:17" x14ac:dyDescent="0.3">
      <c r="A127" t="s">
        <v>30</v>
      </c>
      <c r="B127" t="s">
        <v>6</v>
      </c>
      <c r="C127" t="s">
        <v>14</v>
      </c>
      <c r="D127">
        <v>8.1999999999999993</v>
      </c>
      <c r="E127" s="2">
        <v>44136</v>
      </c>
      <c r="F127">
        <f>IFERROR(IF(B127="män",-1,IF(B127="kvinnor",1,0))*D127,"")</f>
        <v>-8.1999999999999993</v>
      </c>
      <c r="G127" t="str">
        <f t="shared" si="12"/>
        <v>2020M11_män_V</v>
      </c>
      <c r="H127">
        <v>8.1999999999999993</v>
      </c>
      <c r="I127">
        <v>10.4</v>
      </c>
      <c r="J127">
        <v>9.3000000000000007</v>
      </c>
      <c r="K127">
        <f t="shared" si="13"/>
        <v>1.0999999999999996</v>
      </c>
      <c r="L127">
        <f t="shared" si="14"/>
        <v>-1.1000000000000014</v>
      </c>
      <c r="M127" s="6">
        <f>I127/J127-1</f>
        <v>0.11827956989247301</v>
      </c>
      <c r="N127" s="6">
        <f>H127/J127-1</f>
        <v>-0.11827956989247324</v>
      </c>
      <c r="O127" s="6">
        <f t="shared" si="15"/>
        <v>0.11827956989247307</v>
      </c>
      <c r="P127" s="6">
        <f t="shared" si="16"/>
        <v>-0.11827956989247326</v>
      </c>
      <c r="Q127" t="s">
        <v>75</v>
      </c>
    </row>
    <row r="128" spans="1:17" x14ac:dyDescent="0.3">
      <c r="A128" t="s">
        <v>30</v>
      </c>
      <c r="B128" t="s">
        <v>6</v>
      </c>
      <c r="C128" t="s">
        <v>15</v>
      </c>
      <c r="D128">
        <v>24.4</v>
      </c>
      <c r="E128" s="2">
        <v>44136</v>
      </c>
      <c r="F128">
        <f>IFERROR(IF(B128="män",-1,IF(B128="kvinnor",1,0))*D128,"")</f>
        <v>-24.4</v>
      </c>
      <c r="G128" t="str">
        <f t="shared" si="12"/>
        <v>2020M11_män_SD</v>
      </c>
      <c r="H128">
        <v>24.4</v>
      </c>
      <c r="I128">
        <v>10.8</v>
      </c>
      <c r="J128">
        <v>17.600000000000001</v>
      </c>
      <c r="K128">
        <f t="shared" si="13"/>
        <v>-6.8000000000000007</v>
      </c>
      <c r="L128">
        <f t="shared" si="14"/>
        <v>6.7999999999999972</v>
      </c>
      <c r="M128" s="6">
        <f>I128/J128-1</f>
        <v>-0.38636363636363635</v>
      </c>
      <c r="N128" s="6">
        <f>H128/J128-1</f>
        <v>0.38636363636363624</v>
      </c>
      <c r="O128" s="6">
        <f t="shared" si="15"/>
        <v>-0.38636363636363635</v>
      </c>
      <c r="P128" s="6">
        <f t="shared" si="16"/>
        <v>0.38636363636363619</v>
      </c>
      <c r="Q128" t="s">
        <v>74</v>
      </c>
    </row>
    <row r="129" spans="1:17" x14ac:dyDescent="0.3">
      <c r="A129" t="s">
        <v>30</v>
      </c>
      <c r="B129" t="s">
        <v>6</v>
      </c>
      <c r="C129" t="s">
        <v>16</v>
      </c>
      <c r="D129">
        <v>2</v>
      </c>
      <c r="E129" s="2">
        <v>44136</v>
      </c>
      <c r="F129">
        <f>IFERROR(IF(B129="män",-1,IF(B129="kvinnor",1,0))*D129,"")</f>
        <v>-2</v>
      </c>
      <c r="G129" t="str">
        <f t="shared" si="12"/>
        <v>2020M11_män_övriga</v>
      </c>
      <c r="H129">
        <v>2</v>
      </c>
      <c r="I129">
        <v>1</v>
      </c>
      <c r="J129">
        <v>1.5</v>
      </c>
      <c r="K129">
        <f t="shared" si="13"/>
        <v>-0.5</v>
      </c>
      <c r="L129">
        <f t="shared" si="14"/>
        <v>0.5</v>
      </c>
      <c r="M129" s="6">
        <f>I129/J129-1</f>
        <v>-0.33333333333333337</v>
      </c>
      <c r="N129" s="6">
        <f>H129/J129-1</f>
        <v>0.33333333333333326</v>
      </c>
      <c r="O129" s="6">
        <f t="shared" si="15"/>
        <v>-0.33333333333333331</v>
      </c>
      <c r="P129" s="6">
        <f t="shared" si="16"/>
        <v>0.33333333333333331</v>
      </c>
    </row>
    <row r="130" spans="1:17" x14ac:dyDescent="0.3">
      <c r="A130" t="s">
        <v>31</v>
      </c>
      <c r="B130" t="s">
        <v>6</v>
      </c>
      <c r="C130" t="s">
        <v>7</v>
      </c>
      <c r="D130">
        <v>22.5</v>
      </c>
      <c r="E130" s="2">
        <v>44317</v>
      </c>
      <c r="F130">
        <f>IFERROR(IF(B130="män",-1,IF(B130="kvinnor",1,0))*D130,"")</f>
        <v>-22.5</v>
      </c>
      <c r="G130" t="str">
        <f t="shared" si="12"/>
        <v>2021M05_män_M</v>
      </c>
      <c r="H130">
        <v>22.5</v>
      </c>
      <c r="I130">
        <v>22.3</v>
      </c>
      <c r="J130">
        <v>22.4</v>
      </c>
      <c r="K130">
        <f t="shared" si="13"/>
        <v>-9.9999999999997868E-2</v>
      </c>
      <c r="L130">
        <f t="shared" si="14"/>
        <v>0.10000000000000142</v>
      </c>
      <c r="M130" s="6">
        <f>I130/J130-1</f>
        <v>-4.4642857142855874E-3</v>
      </c>
      <c r="N130" s="6">
        <f>H130/J130-1</f>
        <v>4.4642857142858094E-3</v>
      </c>
      <c r="O130" s="6">
        <f t="shared" si="15"/>
        <v>-4.4642857142856195E-3</v>
      </c>
      <c r="P130" s="6">
        <f t="shared" si="16"/>
        <v>4.4642857142857782E-3</v>
      </c>
      <c r="Q130" t="s">
        <v>74</v>
      </c>
    </row>
    <row r="131" spans="1:17" x14ac:dyDescent="0.3">
      <c r="A131" t="s">
        <v>31</v>
      </c>
      <c r="B131" t="s">
        <v>6</v>
      </c>
      <c r="C131" t="s">
        <v>8</v>
      </c>
      <c r="D131">
        <v>8.5</v>
      </c>
      <c r="E131" s="2">
        <v>44317</v>
      </c>
      <c r="F131">
        <f>IFERROR(IF(B131="män",-1,IF(B131="kvinnor",1,0))*D131,"")</f>
        <v>-8.5</v>
      </c>
      <c r="G131" t="str">
        <f t="shared" si="12"/>
        <v>2021M05_män_C</v>
      </c>
      <c r="H131">
        <v>8.5</v>
      </c>
      <c r="I131">
        <v>10.5</v>
      </c>
      <c r="J131">
        <v>9.5</v>
      </c>
      <c r="K131">
        <f t="shared" si="13"/>
        <v>1</v>
      </c>
      <c r="L131">
        <f t="shared" si="14"/>
        <v>-1</v>
      </c>
      <c r="M131" s="6">
        <f>I131/J131-1</f>
        <v>0.10526315789473695</v>
      </c>
      <c r="N131" s="6">
        <f>H131/J131-1</f>
        <v>-0.10526315789473684</v>
      </c>
      <c r="O131" s="6">
        <f t="shared" si="15"/>
        <v>0.10526315789473684</v>
      </c>
      <c r="P131" s="6">
        <f t="shared" si="16"/>
        <v>-0.10526315789473684</v>
      </c>
      <c r="Q131" t="s">
        <v>75</v>
      </c>
    </row>
    <row r="132" spans="1:17" x14ac:dyDescent="0.3">
      <c r="A132" t="s">
        <v>31</v>
      </c>
      <c r="B132" t="s">
        <v>6</v>
      </c>
      <c r="C132" t="s">
        <v>9</v>
      </c>
      <c r="D132">
        <v>2.5</v>
      </c>
      <c r="E132" s="2">
        <v>44317</v>
      </c>
      <c r="F132">
        <f>IFERROR(IF(B132="män",-1,IF(B132="kvinnor",1,0))*D132,"")</f>
        <v>-2.5</v>
      </c>
      <c r="G132" t="str">
        <f t="shared" si="12"/>
        <v>2021M05_män_L</v>
      </c>
      <c r="H132">
        <v>2.5</v>
      </c>
      <c r="I132">
        <v>2.5</v>
      </c>
      <c r="J132">
        <v>2.5</v>
      </c>
      <c r="K132">
        <f t="shared" si="13"/>
        <v>0</v>
      </c>
      <c r="L132">
        <f t="shared" si="14"/>
        <v>0</v>
      </c>
      <c r="M132" s="6">
        <f>I132/J132-1</f>
        <v>0</v>
      </c>
      <c r="N132" s="6">
        <f>H132/J132-1</f>
        <v>0</v>
      </c>
      <c r="O132" s="6">
        <f t="shared" si="15"/>
        <v>0</v>
      </c>
      <c r="P132" s="6">
        <f t="shared" si="16"/>
        <v>0</v>
      </c>
      <c r="Q132" t="s">
        <v>74</v>
      </c>
    </row>
    <row r="133" spans="1:17" x14ac:dyDescent="0.3">
      <c r="A133" t="s">
        <v>31</v>
      </c>
      <c r="B133" t="s">
        <v>6</v>
      </c>
      <c r="C133" t="s">
        <v>10</v>
      </c>
      <c r="D133">
        <v>4.4000000000000004</v>
      </c>
      <c r="E133" s="2">
        <v>44317</v>
      </c>
      <c r="F133">
        <f>IFERROR(IF(B133="män",-1,IF(B133="kvinnor",1,0))*D133,"")</f>
        <v>-4.4000000000000004</v>
      </c>
      <c r="G133" t="str">
        <f t="shared" ref="G133:G196" si="17">A133&amp;"_"&amp;B133&amp;"_"&amp;C133</f>
        <v>2021M05_män_KD</v>
      </c>
      <c r="H133">
        <v>4.4000000000000004</v>
      </c>
      <c r="I133">
        <v>4.5999999999999996</v>
      </c>
      <c r="J133">
        <v>4.5</v>
      </c>
      <c r="K133">
        <f t="shared" ref="K133:K196" si="18">I133-J133</f>
        <v>9.9999999999999645E-2</v>
      </c>
      <c r="L133">
        <f t="shared" ref="L133:L196" si="19">H133-J133</f>
        <v>-9.9999999999999645E-2</v>
      </c>
      <c r="M133" s="6">
        <f>I133/J133-1</f>
        <v>2.2222222222222143E-2</v>
      </c>
      <c r="N133" s="6">
        <f>H133/J133-1</f>
        <v>-2.2222222222222143E-2</v>
      </c>
      <c r="O133" s="6">
        <f t="shared" ref="O133:O196" si="20">K133/J133</f>
        <v>2.2222222222222143E-2</v>
      </c>
      <c r="P133" s="6">
        <f t="shared" ref="P133:P196" si="21">L133/J133</f>
        <v>-2.2222222222222143E-2</v>
      </c>
      <c r="Q133" t="s">
        <v>74</v>
      </c>
    </row>
    <row r="134" spans="1:17" x14ac:dyDescent="0.3">
      <c r="A134" t="s">
        <v>31</v>
      </c>
      <c r="B134" t="s">
        <v>6</v>
      </c>
      <c r="C134" t="s">
        <v>12</v>
      </c>
      <c r="D134">
        <v>2.9</v>
      </c>
      <c r="E134" s="2">
        <v>44317</v>
      </c>
      <c r="F134">
        <f>IFERROR(IF(B134="män",-1,IF(B134="kvinnor",1,0))*D134,"")</f>
        <v>-2.9</v>
      </c>
      <c r="G134" t="str">
        <f t="shared" si="17"/>
        <v>2021M05_män_MP</v>
      </c>
      <c r="H134">
        <v>2.9</v>
      </c>
      <c r="I134">
        <v>4.7</v>
      </c>
      <c r="J134">
        <v>3.8</v>
      </c>
      <c r="K134">
        <f t="shared" si="18"/>
        <v>0.90000000000000036</v>
      </c>
      <c r="L134">
        <f t="shared" si="19"/>
        <v>-0.89999999999999991</v>
      </c>
      <c r="M134" s="6">
        <f>I134/J134-1</f>
        <v>0.23684210526315796</v>
      </c>
      <c r="N134" s="6">
        <f>H134/J134-1</f>
        <v>-0.23684210526315785</v>
      </c>
      <c r="O134" s="6">
        <f t="shared" si="20"/>
        <v>0.23684210526315799</v>
      </c>
      <c r="P134" s="6">
        <f t="shared" si="21"/>
        <v>-0.23684210526315788</v>
      </c>
      <c r="Q134" t="s">
        <v>75</v>
      </c>
    </row>
    <row r="135" spans="1:17" x14ac:dyDescent="0.3">
      <c r="A135" t="s">
        <v>31</v>
      </c>
      <c r="B135" t="s">
        <v>6</v>
      </c>
      <c r="C135" t="s">
        <v>13</v>
      </c>
      <c r="D135">
        <v>23.8</v>
      </c>
      <c r="E135" s="2">
        <v>44317</v>
      </c>
      <c r="F135">
        <f>IFERROR(IF(B135="män",-1,IF(B135="kvinnor",1,0))*D135,"")</f>
        <v>-23.8</v>
      </c>
      <c r="G135" t="str">
        <f t="shared" si="17"/>
        <v>2021M05_män_S</v>
      </c>
      <c r="H135">
        <v>23.8</v>
      </c>
      <c r="I135">
        <v>32.5</v>
      </c>
      <c r="J135">
        <v>28.2</v>
      </c>
      <c r="K135">
        <f t="shared" si="18"/>
        <v>4.3000000000000007</v>
      </c>
      <c r="L135">
        <f t="shared" si="19"/>
        <v>-4.3999999999999986</v>
      </c>
      <c r="M135" s="6">
        <f>I135/J135-1</f>
        <v>0.15248226950354615</v>
      </c>
      <c r="N135" s="6">
        <f>H135/J135-1</f>
        <v>-0.15602836879432624</v>
      </c>
      <c r="O135" s="6">
        <f t="shared" si="20"/>
        <v>0.15248226950354613</v>
      </c>
      <c r="P135" s="6">
        <f t="shared" si="21"/>
        <v>-0.15602836879432619</v>
      </c>
      <c r="Q135" t="s">
        <v>75</v>
      </c>
    </row>
    <row r="136" spans="1:17" x14ac:dyDescent="0.3">
      <c r="A136" t="s">
        <v>31</v>
      </c>
      <c r="B136" t="s">
        <v>6</v>
      </c>
      <c r="C136" t="s">
        <v>14</v>
      </c>
      <c r="D136">
        <v>6.7</v>
      </c>
      <c r="E136" s="2">
        <v>44317</v>
      </c>
      <c r="F136">
        <f>IFERROR(IF(B136="män",-1,IF(B136="kvinnor",1,0))*D136,"")</f>
        <v>-6.7</v>
      </c>
      <c r="G136" t="str">
        <f t="shared" si="17"/>
        <v>2021M05_män_V</v>
      </c>
      <c r="H136">
        <v>6.7</v>
      </c>
      <c r="I136">
        <v>11.1</v>
      </c>
      <c r="J136">
        <v>8.9</v>
      </c>
      <c r="K136">
        <f t="shared" si="18"/>
        <v>2.1999999999999993</v>
      </c>
      <c r="L136">
        <f t="shared" si="19"/>
        <v>-2.2000000000000002</v>
      </c>
      <c r="M136" s="6">
        <f>I136/J136-1</f>
        <v>0.24719101123595499</v>
      </c>
      <c r="N136" s="6">
        <f>H136/J136-1</f>
        <v>-0.2471910112359551</v>
      </c>
      <c r="O136" s="6">
        <f t="shared" si="20"/>
        <v>0.24719101123595497</v>
      </c>
      <c r="P136" s="6">
        <f t="shared" si="21"/>
        <v>-0.24719101123595508</v>
      </c>
      <c r="Q136" t="s">
        <v>75</v>
      </c>
    </row>
    <row r="137" spans="1:17" x14ac:dyDescent="0.3">
      <c r="A137" t="s">
        <v>31</v>
      </c>
      <c r="B137" t="s">
        <v>6</v>
      </c>
      <c r="C137" t="s">
        <v>15</v>
      </c>
      <c r="D137">
        <v>26.9</v>
      </c>
      <c r="E137" s="2">
        <v>44317</v>
      </c>
      <c r="F137">
        <f>IFERROR(IF(B137="män",-1,IF(B137="kvinnor",1,0))*D137,"")</f>
        <v>-26.9</v>
      </c>
      <c r="G137" t="str">
        <f t="shared" si="17"/>
        <v>2021M05_män_SD</v>
      </c>
      <c r="H137">
        <v>26.9</v>
      </c>
      <c r="I137">
        <v>10.8</v>
      </c>
      <c r="J137">
        <v>18.899999999999999</v>
      </c>
      <c r="K137">
        <f t="shared" si="18"/>
        <v>-8.0999999999999979</v>
      </c>
      <c r="L137">
        <f t="shared" si="19"/>
        <v>8</v>
      </c>
      <c r="M137" s="6">
        <f>I137/J137-1</f>
        <v>-0.42857142857142849</v>
      </c>
      <c r="N137" s="6">
        <f>H137/J137-1</f>
        <v>0.42328042328042326</v>
      </c>
      <c r="O137" s="6">
        <f t="shared" si="20"/>
        <v>-0.42857142857142849</v>
      </c>
      <c r="P137" s="6">
        <f t="shared" si="21"/>
        <v>0.42328042328042331</v>
      </c>
      <c r="Q137" t="s">
        <v>74</v>
      </c>
    </row>
    <row r="138" spans="1:17" x14ac:dyDescent="0.3">
      <c r="A138" t="s">
        <v>31</v>
      </c>
      <c r="B138" t="s">
        <v>6</v>
      </c>
      <c r="C138" t="s">
        <v>16</v>
      </c>
      <c r="D138">
        <v>1.8</v>
      </c>
      <c r="E138" s="2">
        <v>44317</v>
      </c>
      <c r="F138">
        <f>IFERROR(IF(B138="män",-1,IF(B138="kvinnor",1,0))*D138,"")</f>
        <v>-1.8</v>
      </c>
      <c r="G138" t="str">
        <f t="shared" si="17"/>
        <v>2021M05_män_övriga</v>
      </c>
      <c r="H138">
        <v>1.8</v>
      </c>
      <c r="I138">
        <v>0.9</v>
      </c>
      <c r="J138">
        <v>1.4</v>
      </c>
      <c r="K138">
        <f t="shared" si="18"/>
        <v>-0.49999999999999989</v>
      </c>
      <c r="L138">
        <f t="shared" si="19"/>
        <v>0.40000000000000013</v>
      </c>
      <c r="M138" s="6">
        <f>I138/J138-1</f>
        <v>-0.3571428571428571</v>
      </c>
      <c r="N138" s="6">
        <f>H138/J138-1</f>
        <v>0.28571428571428581</v>
      </c>
      <c r="O138" s="6">
        <f t="shared" si="20"/>
        <v>-0.3571428571428571</v>
      </c>
      <c r="P138" s="6">
        <f t="shared" si="21"/>
        <v>0.28571428571428581</v>
      </c>
    </row>
    <row r="139" spans="1:17" x14ac:dyDescent="0.3">
      <c r="A139" t="s">
        <v>32</v>
      </c>
      <c r="B139" t="s">
        <v>6</v>
      </c>
      <c r="C139" t="s">
        <v>7</v>
      </c>
      <c r="D139">
        <v>22.4</v>
      </c>
      <c r="E139" s="2">
        <v>44501</v>
      </c>
      <c r="F139">
        <f>IFERROR(IF(B139="män",-1,IF(B139="kvinnor",1,0))*D139,"")</f>
        <v>-22.4</v>
      </c>
      <c r="G139" t="str">
        <f t="shared" si="17"/>
        <v>2021M11_män_M</v>
      </c>
      <c r="H139">
        <v>22.4</v>
      </c>
      <c r="I139">
        <v>23.1</v>
      </c>
      <c r="J139">
        <v>22.7</v>
      </c>
      <c r="K139">
        <f t="shared" si="18"/>
        <v>0.40000000000000213</v>
      </c>
      <c r="L139">
        <f t="shared" si="19"/>
        <v>-0.30000000000000071</v>
      </c>
      <c r="M139" s="6">
        <f>I139/J139-1</f>
        <v>1.7621145374449476E-2</v>
      </c>
      <c r="N139" s="6">
        <f>H139/J139-1</f>
        <v>-1.3215859030836996E-2</v>
      </c>
      <c r="O139" s="6">
        <f t="shared" si="20"/>
        <v>1.7621145374449435E-2</v>
      </c>
      <c r="P139" s="6">
        <f t="shared" si="21"/>
        <v>-1.3215859030837036E-2</v>
      </c>
      <c r="Q139" t="s">
        <v>74</v>
      </c>
    </row>
    <row r="140" spans="1:17" x14ac:dyDescent="0.3">
      <c r="A140" t="s">
        <v>32</v>
      </c>
      <c r="B140" t="s">
        <v>6</v>
      </c>
      <c r="C140" t="s">
        <v>8</v>
      </c>
      <c r="D140">
        <v>7.1</v>
      </c>
      <c r="E140" s="2">
        <v>44501</v>
      </c>
      <c r="F140">
        <f>IFERROR(IF(B140="män",-1,IF(B140="kvinnor",1,0))*D140,"")</f>
        <v>-7.1</v>
      </c>
      <c r="G140" t="str">
        <f t="shared" si="17"/>
        <v>2021M11_män_C</v>
      </c>
      <c r="H140">
        <v>7.1</v>
      </c>
      <c r="I140">
        <v>9.6</v>
      </c>
      <c r="J140">
        <v>8.4</v>
      </c>
      <c r="K140">
        <f t="shared" si="18"/>
        <v>1.1999999999999993</v>
      </c>
      <c r="L140">
        <f t="shared" si="19"/>
        <v>-1.3000000000000007</v>
      </c>
      <c r="M140" s="6">
        <f>I140/J140-1</f>
        <v>0.14285714285714279</v>
      </c>
      <c r="N140" s="6">
        <f>H140/J140-1</f>
        <v>-0.15476190476190488</v>
      </c>
      <c r="O140" s="6">
        <f t="shared" si="20"/>
        <v>0.14285714285714277</v>
      </c>
      <c r="P140" s="6">
        <f t="shared" si="21"/>
        <v>-0.15476190476190485</v>
      </c>
      <c r="Q140" t="s">
        <v>75</v>
      </c>
    </row>
    <row r="141" spans="1:17" x14ac:dyDescent="0.3">
      <c r="A141" t="s">
        <v>32</v>
      </c>
      <c r="B141" t="s">
        <v>6</v>
      </c>
      <c r="C141" t="s">
        <v>9</v>
      </c>
      <c r="D141">
        <v>2.6</v>
      </c>
      <c r="E141" s="2">
        <v>44501</v>
      </c>
      <c r="F141">
        <f>IFERROR(IF(B141="män",-1,IF(B141="kvinnor",1,0))*D141,"")</f>
        <v>-2.6</v>
      </c>
      <c r="G141" t="str">
        <f t="shared" si="17"/>
        <v>2021M11_män_L</v>
      </c>
      <c r="H141">
        <v>2.6</v>
      </c>
      <c r="I141">
        <v>2.4</v>
      </c>
      <c r="J141">
        <v>2.5</v>
      </c>
      <c r="K141">
        <f t="shared" si="18"/>
        <v>-0.10000000000000009</v>
      </c>
      <c r="L141">
        <f t="shared" si="19"/>
        <v>0.10000000000000009</v>
      </c>
      <c r="M141" s="6">
        <f>I141/J141-1</f>
        <v>-4.0000000000000036E-2</v>
      </c>
      <c r="N141" s="6">
        <f>H141/J141-1</f>
        <v>4.0000000000000036E-2</v>
      </c>
      <c r="O141" s="6">
        <f t="shared" si="20"/>
        <v>-4.0000000000000036E-2</v>
      </c>
      <c r="P141" s="6">
        <f t="shared" si="21"/>
        <v>4.0000000000000036E-2</v>
      </c>
      <c r="Q141" t="s">
        <v>74</v>
      </c>
    </row>
    <row r="142" spans="1:17" x14ac:dyDescent="0.3">
      <c r="A142" t="s">
        <v>32</v>
      </c>
      <c r="B142" t="s">
        <v>6</v>
      </c>
      <c r="C142" t="s">
        <v>10</v>
      </c>
      <c r="D142">
        <v>4.8</v>
      </c>
      <c r="E142" s="2">
        <v>44501</v>
      </c>
      <c r="F142">
        <f>IFERROR(IF(B142="män",-1,IF(B142="kvinnor",1,0))*D142,"")</f>
        <v>-4.8</v>
      </c>
      <c r="G142" t="str">
        <f t="shared" si="17"/>
        <v>2021M11_män_KD</v>
      </c>
      <c r="H142">
        <v>4.8</v>
      </c>
      <c r="I142">
        <v>4.4000000000000004</v>
      </c>
      <c r="J142">
        <v>4.5999999999999996</v>
      </c>
      <c r="K142">
        <f t="shared" si="18"/>
        <v>-0.19999999999999929</v>
      </c>
      <c r="L142">
        <f t="shared" si="19"/>
        <v>0.20000000000000018</v>
      </c>
      <c r="M142" s="6">
        <f>I142/J142-1</f>
        <v>-4.3478260869565077E-2</v>
      </c>
      <c r="N142" s="6">
        <f>H142/J142-1</f>
        <v>4.3478260869565188E-2</v>
      </c>
      <c r="O142" s="6">
        <f t="shared" si="20"/>
        <v>-4.3478260869565064E-2</v>
      </c>
      <c r="P142" s="6">
        <f t="shared" si="21"/>
        <v>4.3478260869565258E-2</v>
      </c>
      <c r="Q142" t="s">
        <v>74</v>
      </c>
    </row>
    <row r="143" spans="1:17" x14ac:dyDescent="0.3">
      <c r="A143" t="s">
        <v>32</v>
      </c>
      <c r="B143" t="s">
        <v>6</v>
      </c>
      <c r="C143" t="s">
        <v>12</v>
      </c>
      <c r="D143">
        <v>3.2</v>
      </c>
      <c r="E143" s="2">
        <v>44501</v>
      </c>
      <c r="F143">
        <f>IFERROR(IF(B143="män",-1,IF(B143="kvinnor",1,0))*D143,"")</f>
        <v>-3.2</v>
      </c>
      <c r="G143" t="str">
        <f t="shared" si="17"/>
        <v>2021M11_män_MP</v>
      </c>
      <c r="H143">
        <v>3.2</v>
      </c>
      <c r="I143">
        <v>4.5999999999999996</v>
      </c>
      <c r="J143">
        <v>3.9</v>
      </c>
      <c r="K143">
        <f t="shared" si="18"/>
        <v>0.69999999999999973</v>
      </c>
      <c r="L143">
        <f t="shared" si="19"/>
        <v>-0.69999999999999973</v>
      </c>
      <c r="M143" s="6">
        <f>I143/J143-1</f>
        <v>0.17948717948717952</v>
      </c>
      <c r="N143" s="6">
        <f>H143/J143-1</f>
        <v>-0.1794871794871794</v>
      </c>
      <c r="O143" s="6">
        <f t="shared" si="20"/>
        <v>0.17948717948717943</v>
      </c>
      <c r="P143" s="6">
        <f t="shared" si="21"/>
        <v>-0.17948717948717943</v>
      </c>
      <c r="Q143" t="s">
        <v>75</v>
      </c>
    </row>
    <row r="144" spans="1:17" x14ac:dyDescent="0.3">
      <c r="A144" t="s">
        <v>32</v>
      </c>
      <c r="B144" t="s">
        <v>6</v>
      </c>
      <c r="C144" t="s">
        <v>13</v>
      </c>
      <c r="D144">
        <v>24.3</v>
      </c>
      <c r="E144" s="2">
        <v>44501</v>
      </c>
      <c r="F144">
        <f>IFERROR(IF(B144="män",-1,IF(B144="kvinnor",1,0))*D144,"")</f>
        <v>-24.3</v>
      </c>
      <c r="G144" t="str">
        <f t="shared" si="17"/>
        <v>2021M11_män_S</v>
      </c>
      <c r="H144">
        <v>24.3</v>
      </c>
      <c r="I144">
        <v>33.700000000000003</v>
      </c>
      <c r="J144">
        <v>29.1</v>
      </c>
      <c r="K144">
        <f t="shared" si="18"/>
        <v>4.6000000000000014</v>
      </c>
      <c r="L144">
        <f t="shared" si="19"/>
        <v>-4.8000000000000007</v>
      </c>
      <c r="M144" s="6">
        <f>I144/J144-1</f>
        <v>0.15807560137457055</v>
      </c>
      <c r="N144" s="6">
        <f>H144/J144-1</f>
        <v>-0.16494845360824739</v>
      </c>
      <c r="O144" s="6">
        <f t="shared" si="20"/>
        <v>0.1580756013745705</v>
      </c>
      <c r="P144" s="6">
        <f t="shared" si="21"/>
        <v>-0.16494845360824745</v>
      </c>
      <c r="Q144" t="s">
        <v>75</v>
      </c>
    </row>
    <row r="145" spans="1:17" x14ac:dyDescent="0.3">
      <c r="A145" t="s">
        <v>32</v>
      </c>
      <c r="B145" t="s">
        <v>6</v>
      </c>
      <c r="C145" t="s">
        <v>14</v>
      </c>
      <c r="D145">
        <v>8.4</v>
      </c>
      <c r="E145" s="2">
        <v>44501</v>
      </c>
      <c r="F145">
        <f>IFERROR(IF(B145="män",-1,IF(B145="kvinnor",1,0))*D145,"")</f>
        <v>-8.4</v>
      </c>
      <c r="G145" t="str">
        <f t="shared" si="17"/>
        <v>2021M11_män_V</v>
      </c>
      <c r="H145">
        <v>8.4</v>
      </c>
      <c r="I145">
        <v>10</v>
      </c>
      <c r="J145">
        <v>9.1999999999999993</v>
      </c>
      <c r="K145">
        <f t="shared" si="18"/>
        <v>0.80000000000000071</v>
      </c>
      <c r="L145">
        <f t="shared" si="19"/>
        <v>-0.79999999999999893</v>
      </c>
      <c r="M145" s="6">
        <f>I145/J145-1</f>
        <v>8.6956521739130599E-2</v>
      </c>
      <c r="N145" s="6">
        <f>H145/J145-1</f>
        <v>-8.6956521739130377E-2</v>
      </c>
      <c r="O145" s="6">
        <f t="shared" si="20"/>
        <v>8.6956521739130516E-2</v>
      </c>
      <c r="P145" s="6">
        <f t="shared" si="21"/>
        <v>-8.6956521739130321E-2</v>
      </c>
      <c r="Q145" t="s">
        <v>75</v>
      </c>
    </row>
    <row r="146" spans="1:17" x14ac:dyDescent="0.3">
      <c r="A146" t="s">
        <v>32</v>
      </c>
      <c r="B146" t="s">
        <v>6</v>
      </c>
      <c r="C146" t="s">
        <v>15</v>
      </c>
      <c r="D146">
        <v>25.6</v>
      </c>
      <c r="E146" s="2">
        <v>44501</v>
      </c>
      <c r="F146">
        <f>IFERROR(IF(B146="män",-1,IF(B146="kvinnor",1,0))*D146,"")</f>
        <v>-25.6</v>
      </c>
      <c r="G146" t="str">
        <f t="shared" si="17"/>
        <v>2021M11_män_SD</v>
      </c>
      <c r="H146">
        <v>25.6</v>
      </c>
      <c r="I146">
        <v>11.7</v>
      </c>
      <c r="J146">
        <v>18.600000000000001</v>
      </c>
      <c r="K146">
        <f t="shared" si="18"/>
        <v>-6.9000000000000021</v>
      </c>
      <c r="L146">
        <f t="shared" si="19"/>
        <v>7</v>
      </c>
      <c r="M146" s="6">
        <f>I146/J146-1</f>
        <v>-0.37096774193548399</v>
      </c>
      <c r="N146" s="6">
        <f>H146/J146-1</f>
        <v>0.37634408602150526</v>
      </c>
      <c r="O146" s="6">
        <f t="shared" si="20"/>
        <v>-0.37096774193548393</v>
      </c>
      <c r="P146" s="6">
        <f t="shared" si="21"/>
        <v>0.37634408602150538</v>
      </c>
      <c r="Q146" t="s">
        <v>74</v>
      </c>
    </row>
    <row r="147" spans="1:17" x14ac:dyDescent="0.3">
      <c r="A147" t="s">
        <v>32</v>
      </c>
      <c r="B147" t="s">
        <v>6</v>
      </c>
      <c r="C147" t="s">
        <v>16</v>
      </c>
      <c r="D147">
        <v>1.5</v>
      </c>
      <c r="E147" s="2">
        <v>44501</v>
      </c>
      <c r="F147">
        <f>IFERROR(IF(B147="män",-1,IF(B147="kvinnor",1,0))*D147,"")</f>
        <v>-1.5</v>
      </c>
      <c r="G147" t="str">
        <f t="shared" si="17"/>
        <v>2021M11_män_övriga</v>
      </c>
      <c r="H147">
        <v>1.5</v>
      </c>
      <c r="I147">
        <v>0.7</v>
      </c>
      <c r="J147">
        <v>1.1000000000000001</v>
      </c>
      <c r="K147">
        <f t="shared" si="18"/>
        <v>-0.40000000000000013</v>
      </c>
      <c r="L147">
        <f t="shared" si="19"/>
        <v>0.39999999999999991</v>
      </c>
      <c r="M147" s="6">
        <f>I147/J147-1</f>
        <v>-0.36363636363636376</v>
      </c>
      <c r="N147" s="6">
        <f>H147/J147-1</f>
        <v>0.36363636363636354</v>
      </c>
      <c r="O147" s="6">
        <f t="shared" si="20"/>
        <v>-0.3636363636363637</v>
      </c>
      <c r="P147" s="6">
        <f t="shared" si="21"/>
        <v>0.36363636363636354</v>
      </c>
    </row>
    <row r="148" spans="1:17" x14ac:dyDescent="0.3">
      <c r="A148" t="s">
        <v>33</v>
      </c>
      <c r="B148" t="s">
        <v>6</v>
      </c>
      <c r="C148" t="s">
        <v>7</v>
      </c>
      <c r="D148">
        <v>22.7</v>
      </c>
      <c r="E148" s="2">
        <v>44682</v>
      </c>
      <c r="F148">
        <f>IFERROR(IF(B148="män",-1,IF(B148="kvinnor",1,0))*D148,"")</f>
        <v>-22.7</v>
      </c>
      <c r="G148" t="str">
        <f t="shared" si="17"/>
        <v>2022M05_män_M</v>
      </c>
      <c r="H148">
        <v>22.7</v>
      </c>
      <c r="I148">
        <v>20</v>
      </c>
      <c r="J148">
        <v>21.3</v>
      </c>
      <c r="K148">
        <f t="shared" si="18"/>
        <v>-1.3000000000000007</v>
      </c>
      <c r="L148">
        <f t="shared" si="19"/>
        <v>1.3999999999999986</v>
      </c>
      <c r="M148" s="6">
        <f>I148/J148-1</f>
        <v>-6.1032863849765251E-2</v>
      </c>
      <c r="N148" s="6">
        <f>H148/J148-1</f>
        <v>6.572769953051627E-2</v>
      </c>
      <c r="O148" s="6">
        <f t="shared" si="20"/>
        <v>-6.1032863849765293E-2</v>
      </c>
      <c r="P148" s="6">
        <f t="shared" si="21"/>
        <v>6.5727699530516367E-2</v>
      </c>
      <c r="Q148" t="s">
        <v>74</v>
      </c>
    </row>
    <row r="149" spans="1:17" x14ac:dyDescent="0.3">
      <c r="A149" t="s">
        <v>33</v>
      </c>
      <c r="B149" t="s">
        <v>6</v>
      </c>
      <c r="C149" t="s">
        <v>8</v>
      </c>
      <c r="D149">
        <v>5.5</v>
      </c>
      <c r="E149" s="2">
        <v>44682</v>
      </c>
      <c r="F149">
        <f>IFERROR(IF(B149="män",-1,IF(B149="kvinnor",1,0))*D149,"")</f>
        <v>-5.5</v>
      </c>
      <c r="G149" t="str">
        <f t="shared" si="17"/>
        <v>2022M05_män_C</v>
      </c>
      <c r="H149">
        <v>5.5</v>
      </c>
      <c r="I149">
        <v>7.9</v>
      </c>
      <c r="J149">
        <v>6.7</v>
      </c>
      <c r="K149">
        <f t="shared" si="18"/>
        <v>1.2000000000000002</v>
      </c>
      <c r="L149">
        <f t="shared" si="19"/>
        <v>-1.2000000000000002</v>
      </c>
      <c r="M149" s="6">
        <f>I149/J149-1</f>
        <v>0.17910447761194037</v>
      </c>
      <c r="N149" s="6">
        <f>H149/J149-1</f>
        <v>-0.17910447761194037</v>
      </c>
      <c r="O149" s="6">
        <f t="shared" si="20"/>
        <v>0.17910447761194032</v>
      </c>
      <c r="P149" s="6">
        <f t="shared" si="21"/>
        <v>-0.17910447761194032</v>
      </c>
      <c r="Q149" t="s">
        <v>75</v>
      </c>
    </row>
    <row r="150" spans="1:17" x14ac:dyDescent="0.3">
      <c r="A150" t="s">
        <v>33</v>
      </c>
      <c r="B150" t="s">
        <v>6</v>
      </c>
      <c r="C150" t="s">
        <v>9</v>
      </c>
      <c r="D150">
        <v>3.2</v>
      </c>
      <c r="E150" s="2">
        <v>44682</v>
      </c>
      <c r="F150">
        <f>IFERROR(IF(B150="män",-1,IF(B150="kvinnor",1,0))*D150,"")</f>
        <v>-3.2</v>
      </c>
      <c r="G150" t="str">
        <f t="shared" si="17"/>
        <v>2022M05_män_L</v>
      </c>
      <c r="H150">
        <v>3.2</v>
      </c>
      <c r="I150">
        <v>3.6</v>
      </c>
      <c r="J150">
        <v>3.4</v>
      </c>
      <c r="K150">
        <f t="shared" si="18"/>
        <v>0.20000000000000018</v>
      </c>
      <c r="L150">
        <f t="shared" si="19"/>
        <v>-0.19999999999999973</v>
      </c>
      <c r="M150" s="6">
        <f>I150/J150-1</f>
        <v>5.8823529411764719E-2</v>
      </c>
      <c r="N150" s="6">
        <f>H150/J150-1</f>
        <v>-5.8823529411764608E-2</v>
      </c>
      <c r="O150" s="6">
        <f t="shared" si="20"/>
        <v>5.8823529411764761E-2</v>
      </c>
      <c r="P150" s="6">
        <f t="shared" si="21"/>
        <v>-5.8823529411764629E-2</v>
      </c>
      <c r="Q150" t="s">
        <v>74</v>
      </c>
    </row>
    <row r="151" spans="1:17" x14ac:dyDescent="0.3">
      <c r="A151" t="s">
        <v>33</v>
      </c>
      <c r="B151" t="s">
        <v>6</v>
      </c>
      <c r="C151" t="s">
        <v>10</v>
      </c>
      <c r="D151">
        <v>4.8</v>
      </c>
      <c r="E151" s="2">
        <v>44682</v>
      </c>
      <c r="F151">
        <f>IFERROR(IF(B151="män",-1,IF(B151="kvinnor",1,0))*D151,"")</f>
        <v>-4.8</v>
      </c>
      <c r="G151" t="str">
        <f t="shared" si="17"/>
        <v>2022M05_män_KD</v>
      </c>
      <c r="H151">
        <v>4.8</v>
      </c>
      <c r="I151">
        <v>5.5</v>
      </c>
      <c r="J151">
        <v>5.2</v>
      </c>
      <c r="K151">
        <f t="shared" si="18"/>
        <v>0.29999999999999982</v>
      </c>
      <c r="L151">
        <f t="shared" si="19"/>
        <v>-0.40000000000000036</v>
      </c>
      <c r="M151" s="6">
        <f>I151/J151-1</f>
        <v>5.7692307692307709E-2</v>
      </c>
      <c r="N151" s="6">
        <f>H151/J151-1</f>
        <v>-7.6923076923076983E-2</v>
      </c>
      <c r="O151" s="6">
        <f t="shared" si="20"/>
        <v>5.7692307692307654E-2</v>
      </c>
      <c r="P151" s="6">
        <f t="shared" si="21"/>
        <v>-7.6923076923076983E-2</v>
      </c>
      <c r="Q151" t="s">
        <v>74</v>
      </c>
    </row>
    <row r="152" spans="1:17" x14ac:dyDescent="0.3">
      <c r="A152" t="s">
        <v>33</v>
      </c>
      <c r="B152" t="s">
        <v>6</v>
      </c>
      <c r="C152" t="s">
        <v>12</v>
      </c>
      <c r="D152">
        <v>2.9</v>
      </c>
      <c r="E152" s="2">
        <v>44682</v>
      </c>
      <c r="F152">
        <f>IFERROR(IF(B152="män",-1,IF(B152="kvinnor",1,0))*D152,"")</f>
        <v>-2.9</v>
      </c>
      <c r="G152" t="str">
        <f t="shared" si="17"/>
        <v>2022M05_män_MP</v>
      </c>
      <c r="H152">
        <v>2.9</v>
      </c>
      <c r="I152">
        <v>3.7</v>
      </c>
      <c r="J152">
        <v>3.3</v>
      </c>
      <c r="K152">
        <f t="shared" si="18"/>
        <v>0.40000000000000036</v>
      </c>
      <c r="L152">
        <f t="shared" si="19"/>
        <v>-0.39999999999999991</v>
      </c>
      <c r="M152" s="6">
        <f>I152/J152-1</f>
        <v>0.12121212121212133</v>
      </c>
      <c r="N152" s="6">
        <f>H152/J152-1</f>
        <v>-0.12121212121212122</v>
      </c>
      <c r="O152" s="6">
        <f t="shared" si="20"/>
        <v>0.12121212121212133</v>
      </c>
      <c r="P152" s="6">
        <f t="shared" si="21"/>
        <v>-0.12121212121212119</v>
      </c>
      <c r="Q152" t="s">
        <v>75</v>
      </c>
    </row>
    <row r="153" spans="1:17" x14ac:dyDescent="0.3">
      <c r="A153" t="s">
        <v>33</v>
      </c>
      <c r="B153" t="s">
        <v>6</v>
      </c>
      <c r="C153" t="s">
        <v>13</v>
      </c>
      <c r="D153">
        <v>28.2</v>
      </c>
      <c r="E153" s="2">
        <v>44682</v>
      </c>
      <c r="F153">
        <f>IFERROR(IF(B153="män",-1,IF(B153="kvinnor",1,0))*D153,"")</f>
        <v>-28.2</v>
      </c>
      <c r="G153" t="str">
        <f t="shared" si="17"/>
        <v>2022M05_män_S</v>
      </c>
      <c r="H153">
        <v>28.2</v>
      </c>
      <c r="I153">
        <v>38.200000000000003</v>
      </c>
      <c r="J153">
        <v>33.299999999999997</v>
      </c>
      <c r="K153">
        <f t="shared" si="18"/>
        <v>4.9000000000000057</v>
      </c>
      <c r="L153">
        <f t="shared" si="19"/>
        <v>-5.0999999999999979</v>
      </c>
      <c r="M153" s="6">
        <f>I153/J153-1</f>
        <v>0.14714714714714727</v>
      </c>
      <c r="N153" s="6">
        <f>H153/J153-1</f>
        <v>-0.15315315315315314</v>
      </c>
      <c r="O153" s="6">
        <f t="shared" si="20"/>
        <v>0.14714714714714733</v>
      </c>
      <c r="P153" s="6">
        <f t="shared" si="21"/>
        <v>-0.15315315315315312</v>
      </c>
      <c r="Q153" t="s">
        <v>75</v>
      </c>
    </row>
    <row r="154" spans="1:17" x14ac:dyDescent="0.3">
      <c r="A154" t="s">
        <v>33</v>
      </c>
      <c r="B154" t="s">
        <v>6</v>
      </c>
      <c r="C154" t="s">
        <v>14</v>
      </c>
      <c r="D154">
        <v>7.1</v>
      </c>
      <c r="E154" s="2">
        <v>44682</v>
      </c>
      <c r="F154">
        <f>IFERROR(IF(B154="män",-1,IF(B154="kvinnor",1,0))*D154,"")</f>
        <v>-7.1</v>
      </c>
      <c r="G154" t="str">
        <f t="shared" si="17"/>
        <v>2022M05_män_V</v>
      </c>
      <c r="H154">
        <v>7.1</v>
      </c>
      <c r="I154">
        <v>8.5</v>
      </c>
      <c r="J154">
        <v>7.8</v>
      </c>
      <c r="K154">
        <f t="shared" si="18"/>
        <v>0.70000000000000018</v>
      </c>
      <c r="L154">
        <f t="shared" si="19"/>
        <v>-0.70000000000000018</v>
      </c>
      <c r="M154" s="6">
        <f>I154/J154-1</f>
        <v>8.9743589743589869E-2</v>
      </c>
      <c r="N154" s="6">
        <f>H154/J154-1</f>
        <v>-8.9743589743589758E-2</v>
      </c>
      <c r="O154" s="6">
        <f t="shared" si="20"/>
        <v>8.9743589743589772E-2</v>
      </c>
      <c r="P154" s="6">
        <f t="shared" si="21"/>
        <v>-8.9743589743589772E-2</v>
      </c>
      <c r="Q154" t="s">
        <v>75</v>
      </c>
    </row>
    <row r="155" spans="1:17" x14ac:dyDescent="0.3">
      <c r="A155" t="s">
        <v>33</v>
      </c>
      <c r="B155" t="s">
        <v>6</v>
      </c>
      <c r="C155" t="s">
        <v>15</v>
      </c>
      <c r="D155">
        <v>23.1</v>
      </c>
      <c r="E155" s="2">
        <v>44682</v>
      </c>
      <c r="F155">
        <f>IFERROR(IF(B155="män",-1,IF(B155="kvinnor",1,0))*D155,"")</f>
        <v>-23.1</v>
      </c>
      <c r="G155" t="str">
        <f t="shared" si="17"/>
        <v>2022M05_män_SD</v>
      </c>
      <c r="H155">
        <v>23.1</v>
      </c>
      <c r="I155">
        <v>11.1</v>
      </c>
      <c r="J155">
        <v>17</v>
      </c>
      <c r="K155">
        <f t="shared" si="18"/>
        <v>-5.9</v>
      </c>
      <c r="L155">
        <f t="shared" si="19"/>
        <v>6.1000000000000014</v>
      </c>
      <c r="M155" s="6">
        <f>I155/J155-1</f>
        <v>-0.34705882352941175</v>
      </c>
      <c r="N155" s="6">
        <f>H155/J155-1</f>
        <v>0.35882352941176476</v>
      </c>
      <c r="O155" s="6">
        <f t="shared" si="20"/>
        <v>-0.34705882352941181</v>
      </c>
      <c r="P155" s="6">
        <f t="shared" si="21"/>
        <v>0.35882352941176476</v>
      </c>
      <c r="Q155" t="s">
        <v>74</v>
      </c>
    </row>
    <row r="156" spans="1:17" x14ac:dyDescent="0.3">
      <c r="A156" t="s">
        <v>33</v>
      </c>
      <c r="B156" t="s">
        <v>6</v>
      </c>
      <c r="C156" t="s">
        <v>16</v>
      </c>
      <c r="D156">
        <v>2.5</v>
      </c>
      <c r="E156" s="2">
        <v>44682</v>
      </c>
      <c r="F156">
        <f>IFERROR(IF(B156="män",-1,IF(B156="kvinnor",1,0))*D156,"")</f>
        <v>-2.5</v>
      </c>
      <c r="G156" t="str">
        <f t="shared" si="17"/>
        <v>2022M05_män_övriga</v>
      </c>
      <c r="H156">
        <v>2.5</v>
      </c>
      <c r="I156">
        <v>1.5</v>
      </c>
      <c r="J156">
        <v>2</v>
      </c>
      <c r="K156">
        <f t="shared" si="18"/>
        <v>-0.5</v>
      </c>
      <c r="L156">
        <f t="shared" si="19"/>
        <v>0.5</v>
      </c>
      <c r="M156" s="6">
        <f>I156/J156-1</f>
        <v>-0.25</v>
      </c>
      <c r="N156" s="6">
        <f>H156/J156-1</f>
        <v>0.25</v>
      </c>
      <c r="O156" s="6">
        <f t="shared" si="20"/>
        <v>-0.25</v>
      </c>
      <c r="P156" s="6">
        <f t="shared" si="21"/>
        <v>0.25</v>
      </c>
    </row>
    <row r="157" spans="1:17" x14ac:dyDescent="0.3">
      <c r="A157" t="s">
        <v>34</v>
      </c>
      <c r="B157" t="s">
        <v>6</v>
      </c>
      <c r="C157" t="s">
        <v>7</v>
      </c>
      <c r="D157">
        <v>20.9</v>
      </c>
      <c r="E157" s="2">
        <v>44866</v>
      </c>
      <c r="F157">
        <f>IFERROR(IF(B157="män",-1,IF(B157="kvinnor",1,0))*D157,"")</f>
        <v>-20.9</v>
      </c>
      <c r="G157" t="str">
        <f t="shared" si="17"/>
        <v>2022M11_män_M</v>
      </c>
      <c r="H157">
        <v>20.9</v>
      </c>
      <c r="I157">
        <v>16.899999999999999</v>
      </c>
      <c r="J157">
        <v>18.899999999999999</v>
      </c>
      <c r="K157">
        <f t="shared" si="18"/>
        <v>-2</v>
      </c>
      <c r="L157">
        <f t="shared" si="19"/>
        <v>2</v>
      </c>
      <c r="M157" s="6">
        <f>I157/J157-1</f>
        <v>-0.10582010582010581</v>
      </c>
      <c r="N157" s="6">
        <f>H157/J157-1</f>
        <v>0.10582010582010581</v>
      </c>
      <c r="O157" s="6">
        <f t="shared" si="20"/>
        <v>-0.10582010582010583</v>
      </c>
      <c r="P157" s="6">
        <f t="shared" si="21"/>
        <v>0.10582010582010583</v>
      </c>
      <c r="Q157" t="s">
        <v>74</v>
      </c>
    </row>
    <row r="158" spans="1:17" x14ac:dyDescent="0.3">
      <c r="A158" t="s">
        <v>34</v>
      </c>
      <c r="B158" t="s">
        <v>6</v>
      </c>
      <c r="C158" t="s">
        <v>8</v>
      </c>
      <c r="D158">
        <v>4.3</v>
      </c>
      <c r="E158" s="2">
        <v>44866</v>
      </c>
      <c r="F158">
        <f>IFERROR(IF(B158="män",-1,IF(B158="kvinnor",1,0))*D158,"")</f>
        <v>-4.3</v>
      </c>
      <c r="G158" t="str">
        <f t="shared" si="17"/>
        <v>2022M11_män_C</v>
      </c>
      <c r="H158">
        <v>4.3</v>
      </c>
      <c r="I158">
        <v>6.5</v>
      </c>
      <c r="J158">
        <v>5.4</v>
      </c>
      <c r="K158">
        <f t="shared" si="18"/>
        <v>1.0999999999999996</v>
      </c>
      <c r="L158">
        <f t="shared" si="19"/>
        <v>-1.1000000000000005</v>
      </c>
      <c r="M158" s="6">
        <f>I158/J158-1</f>
        <v>0.20370370370370372</v>
      </c>
      <c r="N158" s="6">
        <f>H158/J158-1</f>
        <v>-0.20370370370370383</v>
      </c>
      <c r="O158" s="6">
        <f t="shared" si="20"/>
        <v>0.20370370370370364</v>
      </c>
      <c r="P158" s="6">
        <f t="shared" si="21"/>
        <v>-0.20370370370370378</v>
      </c>
      <c r="Q158" t="s">
        <v>75</v>
      </c>
    </row>
    <row r="159" spans="1:17" x14ac:dyDescent="0.3">
      <c r="A159" t="s">
        <v>34</v>
      </c>
      <c r="B159" t="s">
        <v>6</v>
      </c>
      <c r="C159" t="s">
        <v>9</v>
      </c>
      <c r="D159">
        <v>4.5999999999999996</v>
      </c>
      <c r="E159" s="2">
        <v>44866</v>
      </c>
      <c r="F159">
        <f>IFERROR(IF(B159="män",-1,IF(B159="kvinnor",1,0))*D159,"")</f>
        <v>-4.5999999999999996</v>
      </c>
      <c r="G159" t="str">
        <f t="shared" si="17"/>
        <v>2022M11_män_L</v>
      </c>
      <c r="H159">
        <v>4.5999999999999996</v>
      </c>
      <c r="I159">
        <v>3.6</v>
      </c>
      <c r="J159">
        <v>4.0999999999999996</v>
      </c>
      <c r="K159">
        <f t="shared" si="18"/>
        <v>-0.49999999999999956</v>
      </c>
      <c r="L159">
        <f t="shared" si="19"/>
        <v>0.5</v>
      </c>
      <c r="M159" s="6">
        <f>I159/J159-1</f>
        <v>-0.12195121951219501</v>
      </c>
      <c r="N159" s="6">
        <f>H159/J159-1</f>
        <v>0.12195121951219523</v>
      </c>
      <c r="O159" s="6">
        <f t="shared" si="20"/>
        <v>-0.12195121951219502</v>
      </c>
      <c r="P159" s="6">
        <f t="shared" si="21"/>
        <v>0.12195121951219513</v>
      </c>
      <c r="Q159" t="s">
        <v>74</v>
      </c>
    </row>
    <row r="160" spans="1:17" x14ac:dyDescent="0.3">
      <c r="A160" t="s">
        <v>34</v>
      </c>
      <c r="B160" t="s">
        <v>6</v>
      </c>
      <c r="C160" t="s">
        <v>10</v>
      </c>
      <c r="D160">
        <v>4.5999999999999996</v>
      </c>
      <c r="E160" s="2">
        <v>44866</v>
      </c>
      <c r="F160">
        <f>IFERROR(IF(B160="män",-1,IF(B160="kvinnor",1,0))*D160,"")</f>
        <v>-4.5999999999999996</v>
      </c>
      <c r="G160" t="str">
        <f t="shared" si="17"/>
        <v>2022M11_män_KD</v>
      </c>
      <c r="H160">
        <v>4.5999999999999996</v>
      </c>
      <c r="I160">
        <v>5.3</v>
      </c>
      <c r="J160">
        <v>4.9000000000000004</v>
      </c>
      <c r="K160">
        <f t="shared" si="18"/>
        <v>0.39999999999999947</v>
      </c>
      <c r="L160">
        <f t="shared" si="19"/>
        <v>-0.30000000000000071</v>
      </c>
      <c r="M160" s="6">
        <f>I160/J160-1</f>
        <v>8.1632653061224358E-2</v>
      </c>
      <c r="N160" s="6">
        <f>H160/J160-1</f>
        <v>-6.1224489795918546E-2</v>
      </c>
      <c r="O160" s="6">
        <f t="shared" si="20"/>
        <v>8.1632653061224372E-2</v>
      </c>
      <c r="P160" s="6">
        <f t="shared" si="21"/>
        <v>-6.1224489795918505E-2</v>
      </c>
      <c r="Q160" t="s">
        <v>74</v>
      </c>
    </row>
    <row r="161" spans="1:17" x14ac:dyDescent="0.3">
      <c r="A161" t="s">
        <v>34</v>
      </c>
      <c r="B161" t="s">
        <v>6</v>
      </c>
      <c r="C161" t="s">
        <v>12</v>
      </c>
      <c r="D161">
        <v>3.3</v>
      </c>
      <c r="E161" s="2">
        <v>44866</v>
      </c>
      <c r="F161">
        <f>IFERROR(IF(B161="män",-1,IF(B161="kvinnor",1,0))*D161,"")</f>
        <v>-3.3</v>
      </c>
      <c r="G161" t="str">
        <f t="shared" si="17"/>
        <v>2022M11_män_MP</v>
      </c>
      <c r="H161">
        <v>3.3</v>
      </c>
      <c r="I161">
        <v>5.5</v>
      </c>
      <c r="J161">
        <v>4.4000000000000004</v>
      </c>
      <c r="K161">
        <f t="shared" si="18"/>
        <v>1.0999999999999996</v>
      </c>
      <c r="L161">
        <f t="shared" si="19"/>
        <v>-1.1000000000000005</v>
      </c>
      <c r="M161" s="6">
        <f>I161/J161-1</f>
        <v>0.25</v>
      </c>
      <c r="N161" s="6">
        <f>H161/J161-1</f>
        <v>-0.25000000000000011</v>
      </c>
      <c r="O161" s="6">
        <f t="shared" si="20"/>
        <v>0.24999999999999989</v>
      </c>
      <c r="P161" s="6">
        <f t="shared" si="21"/>
        <v>-0.25000000000000011</v>
      </c>
      <c r="Q161" t="s">
        <v>75</v>
      </c>
    </row>
    <row r="162" spans="1:17" x14ac:dyDescent="0.3">
      <c r="A162" t="s">
        <v>34</v>
      </c>
      <c r="B162" t="s">
        <v>6</v>
      </c>
      <c r="C162" t="s">
        <v>13</v>
      </c>
      <c r="D162">
        <v>29</v>
      </c>
      <c r="E162" s="2">
        <v>44866</v>
      </c>
      <c r="F162">
        <f>IFERROR(IF(B162="män",-1,IF(B162="kvinnor",1,0))*D162,"")</f>
        <v>-29</v>
      </c>
      <c r="G162" t="str">
        <f t="shared" si="17"/>
        <v>2022M11_män_S</v>
      </c>
      <c r="H162">
        <v>29</v>
      </c>
      <c r="I162">
        <v>40.200000000000003</v>
      </c>
      <c r="J162">
        <v>34.6</v>
      </c>
      <c r="K162">
        <f t="shared" si="18"/>
        <v>5.6000000000000014</v>
      </c>
      <c r="L162">
        <f t="shared" si="19"/>
        <v>-5.6000000000000014</v>
      </c>
      <c r="M162" s="6">
        <f>I162/J162-1</f>
        <v>0.1618497109826591</v>
      </c>
      <c r="N162" s="6">
        <f>H162/J162-1</f>
        <v>-0.16184971098265899</v>
      </c>
      <c r="O162" s="6">
        <f t="shared" si="20"/>
        <v>0.16184971098265899</v>
      </c>
      <c r="P162" s="6">
        <f t="shared" si="21"/>
        <v>-0.16184971098265899</v>
      </c>
      <c r="Q162" t="s">
        <v>75</v>
      </c>
    </row>
    <row r="163" spans="1:17" x14ac:dyDescent="0.3">
      <c r="A163" t="s">
        <v>34</v>
      </c>
      <c r="B163" t="s">
        <v>6</v>
      </c>
      <c r="C163" t="s">
        <v>14</v>
      </c>
      <c r="D163">
        <v>7.6</v>
      </c>
      <c r="E163" s="2">
        <v>44866</v>
      </c>
      <c r="F163">
        <f>IFERROR(IF(B163="män",-1,IF(B163="kvinnor",1,0))*D163,"")</f>
        <v>-7.6</v>
      </c>
      <c r="G163" t="str">
        <f t="shared" si="17"/>
        <v>2022M11_män_V</v>
      </c>
      <c r="H163">
        <v>7.6</v>
      </c>
      <c r="I163">
        <v>7.6</v>
      </c>
      <c r="J163">
        <v>7.6</v>
      </c>
      <c r="K163">
        <f t="shared" si="18"/>
        <v>0</v>
      </c>
      <c r="L163">
        <f t="shared" si="19"/>
        <v>0</v>
      </c>
      <c r="M163" s="6">
        <f>I163/J163-1</f>
        <v>0</v>
      </c>
      <c r="N163" s="6">
        <f>H163/J163-1</f>
        <v>0</v>
      </c>
      <c r="O163" s="6">
        <f t="shared" si="20"/>
        <v>0</v>
      </c>
      <c r="P163" s="6">
        <f t="shared" si="21"/>
        <v>0</v>
      </c>
      <c r="Q163" t="s">
        <v>75</v>
      </c>
    </row>
    <row r="164" spans="1:17" x14ac:dyDescent="0.3">
      <c r="A164" t="s">
        <v>34</v>
      </c>
      <c r="B164" t="s">
        <v>6</v>
      </c>
      <c r="C164" t="s">
        <v>15</v>
      </c>
      <c r="D164">
        <v>23</v>
      </c>
      <c r="E164" s="2">
        <v>44866</v>
      </c>
      <c r="F164">
        <f>IFERROR(IF(B164="män",-1,IF(B164="kvinnor",1,0))*D164,"")</f>
        <v>-23</v>
      </c>
      <c r="G164" t="str">
        <f t="shared" si="17"/>
        <v>2022M11_män_SD</v>
      </c>
      <c r="H164">
        <v>23</v>
      </c>
      <c r="I164">
        <v>13.4</v>
      </c>
      <c r="J164">
        <v>18.2</v>
      </c>
      <c r="K164">
        <f t="shared" si="18"/>
        <v>-4.7999999999999989</v>
      </c>
      <c r="L164">
        <f t="shared" si="19"/>
        <v>4.8000000000000007</v>
      </c>
      <c r="M164" s="6">
        <f>I164/J164-1</f>
        <v>-0.26373626373626369</v>
      </c>
      <c r="N164" s="6">
        <f>H164/J164-1</f>
        <v>0.26373626373626369</v>
      </c>
      <c r="O164" s="6">
        <f t="shared" si="20"/>
        <v>-0.26373626373626369</v>
      </c>
      <c r="P164" s="6">
        <f t="shared" si="21"/>
        <v>0.2637362637362638</v>
      </c>
      <c r="Q164" t="s">
        <v>74</v>
      </c>
    </row>
    <row r="165" spans="1:17" x14ac:dyDescent="0.3">
      <c r="A165" t="s">
        <v>34</v>
      </c>
      <c r="B165" t="s">
        <v>6</v>
      </c>
      <c r="C165" t="s">
        <v>16</v>
      </c>
      <c r="D165">
        <v>2.7</v>
      </c>
      <c r="E165" s="2">
        <v>44866</v>
      </c>
      <c r="F165">
        <f>IFERROR(IF(B165="män",-1,IF(B165="kvinnor",1,0))*D165,"")</f>
        <v>-2.7</v>
      </c>
      <c r="G165" t="str">
        <f t="shared" si="17"/>
        <v>2022M11_män_övriga</v>
      </c>
      <c r="H165">
        <v>2.7</v>
      </c>
      <c r="I165">
        <v>1</v>
      </c>
      <c r="J165">
        <v>1.9</v>
      </c>
      <c r="K165">
        <f t="shared" si="18"/>
        <v>-0.89999999999999991</v>
      </c>
      <c r="L165">
        <f t="shared" si="19"/>
        <v>0.80000000000000027</v>
      </c>
      <c r="M165" s="6">
        <f>I165/J165-1</f>
        <v>-0.47368421052631582</v>
      </c>
      <c r="N165" s="6">
        <f>H165/J165-1</f>
        <v>0.42105263157894757</v>
      </c>
      <c r="O165" s="6">
        <f t="shared" si="20"/>
        <v>-0.47368421052631576</v>
      </c>
      <c r="P165" s="6">
        <f t="shared" si="21"/>
        <v>0.42105263157894751</v>
      </c>
    </row>
    <row r="166" spans="1:17" x14ac:dyDescent="0.3">
      <c r="A166" t="s">
        <v>35</v>
      </c>
      <c r="B166" t="s">
        <v>6</v>
      </c>
      <c r="C166" t="s">
        <v>7</v>
      </c>
      <c r="D166">
        <v>20.6</v>
      </c>
      <c r="E166" s="2">
        <v>45047</v>
      </c>
      <c r="F166">
        <f>IFERROR(IF(B166="män",-1,IF(B166="kvinnor",1,0))*D166,"")</f>
        <v>-20.6</v>
      </c>
      <c r="G166" t="str">
        <f t="shared" si="17"/>
        <v>2023M05_män_M</v>
      </c>
      <c r="H166">
        <v>20.6</v>
      </c>
      <c r="I166">
        <v>17.7</v>
      </c>
      <c r="J166">
        <v>19.100000000000001</v>
      </c>
      <c r="K166">
        <f t="shared" si="18"/>
        <v>-1.4000000000000021</v>
      </c>
      <c r="L166">
        <f t="shared" si="19"/>
        <v>1.5</v>
      </c>
      <c r="M166" s="6">
        <f>I166/J166-1</f>
        <v>-7.3298429319371805E-2</v>
      </c>
      <c r="N166" s="6">
        <f>H166/J166-1</f>
        <v>7.8534031413612482E-2</v>
      </c>
      <c r="O166" s="6">
        <f t="shared" si="20"/>
        <v>-7.3298429319371833E-2</v>
      </c>
      <c r="P166" s="6">
        <f t="shared" si="21"/>
        <v>7.8534031413612565E-2</v>
      </c>
      <c r="Q166" t="s">
        <v>74</v>
      </c>
    </row>
    <row r="167" spans="1:17" x14ac:dyDescent="0.3">
      <c r="A167" t="s">
        <v>35</v>
      </c>
      <c r="B167" t="s">
        <v>6</v>
      </c>
      <c r="C167" t="s">
        <v>8</v>
      </c>
      <c r="D167">
        <v>3.4</v>
      </c>
      <c r="E167" s="2">
        <v>45047</v>
      </c>
      <c r="F167">
        <f>IFERROR(IF(B167="män",-1,IF(B167="kvinnor",1,0))*D167,"")</f>
        <v>-3.4</v>
      </c>
      <c r="G167" t="str">
        <f t="shared" si="17"/>
        <v>2023M05_män_C</v>
      </c>
      <c r="H167">
        <v>3.4</v>
      </c>
      <c r="I167">
        <v>4.8</v>
      </c>
      <c r="J167">
        <v>4.2</v>
      </c>
      <c r="K167">
        <f t="shared" si="18"/>
        <v>0.59999999999999964</v>
      </c>
      <c r="L167">
        <f t="shared" si="19"/>
        <v>-0.80000000000000027</v>
      </c>
      <c r="M167" s="6">
        <f>I167/J167-1</f>
        <v>0.14285714285714279</v>
      </c>
      <c r="N167" s="6">
        <f>H167/J167-1</f>
        <v>-0.19047619047619058</v>
      </c>
      <c r="O167" s="6">
        <f t="shared" si="20"/>
        <v>0.14285714285714277</v>
      </c>
      <c r="P167" s="6">
        <f t="shared" si="21"/>
        <v>-0.19047619047619052</v>
      </c>
      <c r="Q167" t="s">
        <v>75</v>
      </c>
    </row>
    <row r="168" spans="1:17" x14ac:dyDescent="0.3">
      <c r="A168" t="s">
        <v>35</v>
      </c>
      <c r="B168" t="s">
        <v>6</v>
      </c>
      <c r="C168" t="s">
        <v>9</v>
      </c>
      <c r="D168">
        <v>3.3</v>
      </c>
      <c r="E168" s="2">
        <v>45047</v>
      </c>
      <c r="F168">
        <f>IFERROR(IF(B168="män",-1,IF(B168="kvinnor",1,0))*D168,"")</f>
        <v>-3.3</v>
      </c>
      <c r="G168" t="str">
        <f t="shared" si="17"/>
        <v>2023M05_män_L</v>
      </c>
      <c r="H168">
        <v>3.3</v>
      </c>
      <c r="I168">
        <v>3.4</v>
      </c>
      <c r="J168">
        <v>3.4</v>
      </c>
      <c r="K168">
        <f t="shared" si="18"/>
        <v>0</v>
      </c>
      <c r="L168">
        <f t="shared" si="19"/>
        <v>-0.10000000000000009</v>
      </c>
      <c r="M168" s="6">
        <f>I168/J168-1</f>
        <v>0</v>
      </c>
      <c r="N168" s="6">
        <f>H168/J168-1</f>
        <v>-2.9411764705882359E-2</v>
      </c>
      <c r="O168" s="6">
        <f t="shared" si="20"/>
        <v>0</v>
      </c>
      <c r="P168" s="6">
        <f t="shared" si="21"/>
        <v>-2.941176470588238E-2</v>
      </c>
      <c r="Q168" t="s">
        <v>74</v>
      </c>
    </row>
    <row r="169" spans="1:17" x14ac:dyDescent="0.3">
      <c r="A169" t="s">
        <v>35</v>
      </c>
      <c r="B169" t="s">
        <v>6</v>
      </c>
      <c r="C169" t="s">
        <v>10</v>
      </c>
      <c r="D169">
        <v>3.3</v>
      </c>
      <c r="E169" s="2">
        <v>45047</v>
      </c>
      <c r="F169">
        <f>IFERROR(IF(B169="män",-1,IF(B169="kvinnor",1,0))*D169,"")</f>
        <v>-3.3</v>
      </c>
      <c r="G169" t="str">
        <f t="shared" si="17"/>
        <v>2023M05_män_KD</v>
      </c>
      <c r="H169">
        <v>3.3</v>
      </c>
      <c r="I169">
        <v>4.0999999999999996</v>
      </c>
      <c r="J169">
        <v>3.7</v>
      </c>
      <c r="K169">
        <f t="shared" si="18"/>
        <v>0.39999999999999947</v>
      </c>
      <c r="L169">
        <f t="shared" si="19"/>
        <v>-0.40000000000000036</v>
      </c>
      <c r="M169" s="6">
        <f>I169/J169-1</f>
        <v>0.10810810810810789</v>
      </c>
      <c r="N169" s="6">
        <f>H169/J169-1</f>
        <v>-0.10810810810810823</v>
      </c>
      <c r="O169" s="6">
        <f t="shared" si="20"/>
        <v>0.10810810810810796</v>
      </c>
      <c r="P169" s="6">
        <f t="shared" si="21"/>
        <v>-0.1081081081081082</v>
      </c>
      <c r="Q169" t="s">
        <v>74</v>
      </c>
    </row>
    <row r="170" spans="1:17" x14ac:dyDescent="0.3">
      <c r="A170" t="s">
        <v>35</v>
      </c>
      <c r="B170" t="s">
        <v>6</v>
      </c>
      <c r="C170" t="s">
        <v>12</v>
      </c>
      <c r="D170">
        <v>3.4</v>
      </c>
      <c r="E170" s="2">
        <v>45047</v>
      </c>
      <c r="F170">
        <f>IFERROR(IF(B170="män",-1,IF(B170="kvinnor",1,0))*D170,"")</f>
        <v>-3.4</v>
      </c>
      <c r="G170" t="str">
        <f t="shared" si="17"/>
        <v>2023M05_män_MP</v>
      </c>
      <c r="H170">
        <v>3.4</v>
      </c>
      <c r="I170">
        <v>4.8</v>
      </c>
      <c r="J170">
        <v>4.0999999999999996</v>
      </c>
      <c r="K170">
        <f t="shared" si="18"/>
        <v>0.70000000000000018</v>
      </c>
      <c r="L170">
        <f t="shared" si="19"/>
        <v>-0.69999999999999973</v>
      </c>
      <c r="M170" s="6">
        <f>I170/J170-1</f>
        <v>0.17073170731707332</v>
      </c>
      <c r="N170" s="6">
        <f>H170/J170-1</f>
        <v>-0.1707317073170731</v>
      </c>
      <c r="O170" s="6">
        <f t="shared" si="20"/>
        <v>0.17073170731707324</v>
      </c>
      <c r="P170" s="6">
        <f t="shared" si="21"/>
        <v>-0.17073170731707313</v>
      </c>
      <c r="Q170" t="s">
        <v>75</v>
      </c>
    </row>
    <row r="171" spans="1:17" x14ac:dyDescent="0.3">
      <c r="A171" t="s">
        <v>35</v>
      </c>
      <c r="B171" t="s">
        <v>6</v>
      </c>
      <c r="C171" t="s">
        <v>13</v>
      </c>
      <c r="D171">
        <v>33.200000000000003</v>
      </c>
      <c r="E171" s="2">
        <v>45047</v>
      </c>
      <c r="F171">
        <f>IFERROR(IF(B171="män",-1,IF(B171="kvinnor",1,0))*D171,"")</f>
        <v>-33.200000000000003</v>
      </c>
      <c r="G171" t="str">
        <f t="shared" si="17"/>
        <v>2023M05_män_S</v>
      </c>
      <c r="H171">
        <v>33.200000000000003</v>
      </c>
      <c r="I171">
        <v>43.8</v>
      </c>
      <c r="J171">
        <v>38.6</v>
      </c>
      <c r="K171">
        <f t="shared" si="18"/>
        <v>5.1999999999999957</v>
      </c>
      <c r="L171">
        <f t="shared" si="19"/>
        <v>-5.3999999999999986</v>
      </c>
      <c r="M171" s="6">
        <f>I171/J171-1</f>
        <v>0.13471502590673556</v>
      </c>
      <c r="N171" s="6">
        <f>H171/J171-1</f>
        <v>-0.13989637305699476</v>
      </c>
      <c r="O171" s="6">
        <f t="shared" si="20"/>
        <v>0.13471502590673565</v>
      </c>
      <c r="P171" s="6">
        <f t="shared" si="21"/>
        <v>-0.13989637305699479</v>
      </c>
      <c r="Q171" t="s">
        <v>75</v>
      </c>
    </row>
    <row r="172" spans="1:17" x14ac:dyDescent="0.3">
      <c r="A172" t="s">
        <v>35</v>
      </c>
      <c r="B172" t="s">
        <v>6</v>
      </c>
      <c r="C172" t="s">
        <v>14</v>
      </c>
      <c r="D172">
        <v>6</v>
      </c>
      <c r="E172" s="2">
        <v>45047</v>
      </c>
      <c r="F172">
        <f>IFERROR(IF(B172="män",-1,IF(B172="kvinnor",1,0))*D172,"")</f>
        <v>-6</v>
      </c>
      <c r="G172" t="str">
        <f t="shared" si="17"/>
        <v>2023M05_män_V</v>
      </c>
      <c r="H172">
        <v>6</v>
      </c>
      <c r="I172">
        <v>8.5</v>
      </c>
      <c r="J172">
        <v>7.3</v>
      </c>
      <c r="K172">
        <f t="shared" si="18"/>
        <v>1.2000000000000002</v>
      </c>
      <c r="L172">
        <f t="shared" si="19"/>
        <v>-1.2999999999999998</v>
      </c>
      <c r="M172" s="6">
        <f>I172/J172-1</f>
        <v>0.16438356164383561</v>
      </c>
      <c r="N172" s="6">
        <f>H172/J172-1</f>
        <v>-0.17808219178082185</v>
      </c>
      <c r="O172" s="6">
        <f t="shared" si="20"/>
        <v>0.16438356164383564</v>
      </c>
      <c r="P172" s="6">
        <f t="shared" si="21"/>
        <v>-0.17808219178082191</v>
      </c>
      <c r="Q172" t="s">
        <v>75</v>
      </c>
    </row>
    <row r="173" spans="1:17" x14ac:dyDescent="0.3">
      <c r="A173" t="s">
        <v>35</v>
      </c>
      <c r="B173" t="s">
        <v>6</v>
      </c>
      <c r="C173" t="s">
        <v>15</v>
      </c>
      <c r="D173">
        <v>23.9</v>
      </c>
      <c r="E173" s="2">
        <v>45047</v>
      </c>
      <c r="F173">
        <f>IFERROR(IF(B173="män",-1,IF(B173="kvinnor",1,0))*D173,"")</f>
        <v>-23.9</v>
      </c>
      <c r="G173" t="str">
        <f t="shared" si="17"/>
        <v>2023M05_män_SD</v>
      </c>
      <c r="H173">
        <v>23.9</v>
      </c>
      <c r="I173">
        <v>12.2</v>
      </c>
      <c r="J173">
        <v>18</v>
      </c>
      <c r="K173">
        <f t="shared" si="18"/>
        <v>-5.8000000000000007</v>
      </c>
      <c r="L173">
        <f t="shared" si="19"/>
        <v>5.8999999999999986</v>
      </c>
      <c r="M173" s="6">
        <f>I173/J173-1</f>
        <v>-0.3222222222222223</v>
      </c>
      <c r="N173" s="6">
        <f>H173/J173-1</f>
        <v>0.32777777777777772</v>
      </c>
      <c r="O173" s="6">
        <f t="shared" si="20"/>
        <v>-0.32222222222222224</v>
      </c>
      <c r="P173" s="6">
        <f t="shared" si="21"/>
        <v>0.32777777777777772</v>
      </c>
      <c r="Q173" t="s">
        <v>74</v>
      </c>
    </row>
    <row r="174" spans="1:17" x14ac:dyDescent="0.3">
      <c r="A174" t="s">
        <v>35</v>
      </c>
      <c r="B174" t="s">
        <v>6</v>
      </c>
      <c r="C174" t="s">
        <v>16</v>
      </c>
      <c r="D174">
        <v>2.7</v>
      </c>
      <c r="E174" s="2">
        <v>45047</v>
      </c>
      <c r="F174">
        <f>IFERROR(IF(B174="män",-1,IF(B174="kvinnor",1,0))*D174,"")</f>
        <v>-2.7</v>
      </c>
      <c r="G174" t="str">
        <f t="shared" si="17"/>
        <v>2023M05_män_övriga</v>
      </c>
      <c r="H174">
        <v>2.7</v>
      </c>
      <c r="I174">
        <v>0.6</v>
      </c>
      <c r="J174">
        <v>1.7</v>
      </c>
      <c r="K174">
        <f t="shared" si="18"/>
        <v>-1.1000000000000001</v>
      </c>
      <c r="L174">
        <f t="shared" si="19"/>
        <v>1.0000000000000002</v>
      </c>
      <c r="M174" s="6">
        <f>I174/J174-1</f>
        <v>-0.64705882352941169</v>
      </c>
      <c r="N174" s="6">
        <f>H174/J174-1</f>
        <v>0.58823529411764719</v>
      </c>
      <c r="O174" s="6">
        <f t="shared" si="20"/>
        <v>-0.6470588235294118</v>
      </c>
      <c r="P174" s="6">
        <f t="shared" si="21"/>
        <v>0.58823529411764719</v>
      </c>
    </row>
    <row r="175" spans="1:17" x14ac:dyDescent="0.3">
      <c r="A175" t="s">
        <v>36</v>
      </c>
      <c r="B175" t="s">
        <v>6</v>
      </c>
      <c r="C175" t="s">
        <v>7</v>
      </c>
      <c r="D175">
        <v>20.7</v>
      </c>
      <c r="E175" s="2">
        <v>45413</v>
      </c>
      <c r="F175">
        <f>IFERROR(IF(B175="män",-1,IF(B175="kvinnor",1,0))*D175,"")</f>
        <v>-20.7</v>
      </c>
      <c r="G175" t="str">
        <f t="shared" si="17"/>
        <v>2024M05_män_M</v>
      </c>
      <c r="H175">
        <v>20.7</v>
      </c>
      <c r="I175">
        <v>19</v>
      </c>
      <c r="J175">
        <v>19.8</v>
      </c>
      <c r="K175">
        <f t="shared" si="18"/>
        <v>-0.80000000000000071</v>
      </c>
      <c r="L175">
        <f t="shared" si="19"/>
        <v>0.89999999999999858</v>
      </c>
      <c r="M175" s="6">
        <f>I175/J175-1</f>
        <v>-4.0404040404040442E-2</v>
      </c>
      <c r="N175" s="6">
        <f>H175/J175-1</f>
        <v>4.5454545454545414E-2</v>
      </c>
      <c r="O175" s="6">
        <f t="shared" si="20"/>
        <v>-4.0404040404040435E-2</v>
      </c>
      <c r="P175" s="6">
        <f t="shared" si="21"/>
        <v>4.5454545454545379E-2</v>
      </c>
      <c r="Q175" t="s">
        <v>74</v>
      </c>
    </row>
    <row r="176" spans="1:17" x14ac:dyDescent="0.3">
      <c r="A176" t="s">
        <v>36</v>
      </c>
      <c r="B176" t="s">
        <v>6</v>
      </c>
      <c r="C176" t="s">
        <v>8</v>
      </c>
      <c r="D176">
        <v>4.3</v>
      </c>
      <c r="E176" s="2">
        <v>45413</v>
      </c>
      <c r="F176">
        <f>IFERROR(IF(B176="män",-1,IF(B176="kvinnor",1,0))*D176,"")</f>
        <v>-4.3</v>
      </c>
      <c r="G176" t="str">
        <f t="shared" si="17"/>
        <v>2024M05_män_C</v>
      </c>
      <c r="H176">
        <v>4.3</v>
      </c>
      <c r="I176">
        <v>4.7</v>
      </c>
      <c r="J176">
        <v>4.5</v>
      </c>
      <c r="K176">
        <f t="shared" si="18"/>
        <v>0.20000000000000018</v>
      </c>
      <c r="L176">
        <f t="shared" si="19"/>
        <v>-0.20000000000000018</v>
      </c>
      <c r="M176" s="6">
        <f>I176/J176-1</f>
        <v>4.4444444444444509E-2</v>
      </c>
      <c r="N176" s="6">
        <f>H176/J176-1</f>
        <v>-4.4444444444444509E-2</v>
      </c>
      <c r="O176" s="6">
        <f t="shared" si="20"/>
        <v>4.4444444444444481E-2</v>
      </c>
      <c r="P176" s="6">
        <f t="shared" si="21"/>
        <v>-4.4444444444444481E-2</v>
      </c>
      <c r="Q176" t="s">
        <v>75</v>
      </c>
    </row>
    <row r="177" spans="1:17" x14ac:dyDescent="0.3">
      <c r="A177" t="s">
        <v>36</v>
      </c>
      <c r="B177" t="s">
        <v>6</v>
      </c>
      <c r="C177" t="s">
        <v>9</v>
      </c>
      <c r="D177">
        <v>3.2</v>
      </c>
      <c r="E177" s="2">
        <v>45413</v>
      </c>
      <c r="F177">
        <f>IFERROR(IF(B177="män",-1,IF(B177="kvinnor",1,0))*D177,"")</f>
        <v>-3.2</v>
      </c>
      <c r="G177" t="str">
        <f t="shared" si="17"/>
        <v>2024M05_män_L</v>
      </c>
      <c r="H177">
        <v>3.2</v>
      </c>
      <c r="I177">
        <v>3.2</v>
      </c>
      <c r="J177">
        <v>3.2</v>
      </c>
      <c r="K177">
        <f t="shared" si="18"/>
        <v>0</v>
      </c>
      <c r="L177">
        <f t="shared" si="19"/>
        <v>0</v>
      </c>
      <c r="M177" s="6">
        <f>I177/J177-1</f>
        <v>0</v>
      </c>
      <c r="N177" s="6">
        <f>H177/J177-1</f>
        <v>0</v>
      </c>
      <c r="O177" s="6">
        <f t="shared" si="20"/>
        <v>0</v>
      </c>
      <c r="P177" s="6">
        <f t="shared" si="21"/>
        <v>0</v>
      </c>
      <c r="Q177" t="s">
        <v>74</v>
      </c>
    </row>
    <row r="178" spans="1:17" x14ac:dyDescent="0.3">
      <c r="A178" t="s">
        <v>36</v>
      </c>
      <c r="B178" t="s">
        <v>6</v>
      </c>
      <c r="C178" t="s">
        <v>10</v>
      </c>
      <c r="D178">
        <v>2.6</v>
      </c>
      <c r="E178" s="2">
        <v>45413</v>
      </c>
      <c r="F178">
        <f>IFERROR(IF(B178="män",-1,IF(B178="kvinnor",1,0))*D178,"")</f>
        <v>-2.6</v>
      </c>
      <c r="G178" t="str">
        <f t="shared" si="17"/>
        <v>2024M05_män_KD</v>
      </c>
      <c r="H178">
        <v>2.6</v>
      </c>
      <c r="I178">
        <v>3</v>
      </c>
      <c r="J178">
        <v>2.8</v>
      </c>
      <c r="K178">
        <f t="shared" si="18"/>
        <v>0.20000000000000018</v>
      </c>
      <c r="L178">
        <f t="shared" si="19"/>
        <v>-0.19999999999999973</v>
      </c>
      <c r="M178" s="6">
        <f>I178/J178-1</f>
        <v>7.1428571428571397E-2</v>
      </c>
      <c r="N178" s="6">
        <f>H178/J178-1</f>
        <v>-7.1428571428571286E-2</v>
      </c>
      <c r="O178" s="6">
        <f t="shared" si="20"/>
        <v>7.1428571428571494E-2</v>
      </c>
      <c r="P178" s="6">
        <f t="shared" si="21"/>
        <v>-7.1428571428571341E-2</v>
      </c>
      <c r="Q178" t="s">
        <v>74</v>
      </c>
    </row>
    <row r="179" spans="1:17" x14ac:dyDescent="0.3">
      <c r="A179" t="s">
        <v>36</v>
      </c>
      <c r="B179" t="s">
        <v>6</v>
      </c>
      <c r="C179" t="s">
        <v>12</v>
      </c>
      <c r="D179">
        <v>3.8</v>
      </c>
      <c r="E179" s="2">
        <v>45413</v>
      </c>
      <c r="F179">
        <f>IFERROR(IF(B179="män",-1,IF(B179="kvinnor",1,0))*D179,"")</f>
        <v>-3.8</v>
      </c>
      <c r="G179" t="str">
        <f t="shared" si="17"/>
        <v>2024M05_män_MP</v>
      </c>
      <c r="H179">
        <v>3.8</v>
      </c>
      <c r="I179">
        <v>6.6</v>
      </c>
      <c r="J179">
        <v>5.2</v>
      </c>
      <c r="K179">
        <f t="shared" si="18"/>
        <v>1.3999999999999995</v>
      </c>
      <c r="L179">
        <f t="shared" si="19"/>
        <v>-1.4000000000000004</v>
      </c>
      <c r="M179" s="6">
        <f>I179/J179-1</f>
        <v>0.26923076923076916</v>
      </c>
      <c r="N179" s="6">
        <f>H179/J179-1</f>
        <v>-0.26923076923076927</v>
      </c>
      <c r="O179" s="6">
        <f t="shared" si="20"/>
        <v>0.26923076923076911</v>
      </c>
      <c r="P179" s="6">
        <f t="shared" si="21"/>
        <v>-0.26923076923076927</v>
      </c>
      <c r="Q179" t="s">
        <v>75</v>
      </c>
    </row>
    <row r="180" spans="1:17" x14ac:dyDescent="0.3">
      <c r="A180" t="s">
        <v>36</v>
      </c>
      <c r="B180" t="s">
        <v>6</v>
      </c>
      <c r="C180" t="s">
        <v>13</v>
      </c>
      <c r="D180">
        <v>30.1</v>
      </c>
      <c r="E180" s="2">
        <v>45413</v>
      </c>
      <c r="F180">
        <f>IFERROR(IF(B180="män",-1,IF(B180="kvinnor",1,0))*D180,"")</f>
        <v>-30.1</v>
      </c>
      <c r="G180" t="str">
        <f t="shared" si="17"/>
        <v>2024M05_män_S</v>
      </c>
      <c r="H180">
        <v>30.1</v>
      </c>
      <c r="I180">
        <v>39.799999999999997</v>
      </c>
      <c r="J180">
        <v>35</v>
      </c>
      <c r="K180">
        <f t="shared" si="18"/>
        <v>4.7999999999999972</v>
      </c>
      <c r="L180">
        <f t="shared" si="19"/>
        <v>-4.8999999999999986</v>
      </c>
      <c r="M180" s="6">
        <f>I180/J180-1</f>
        <v>0.13714285714285701</v>
      </c>
      <c r="N180" s="6">
        <f>H180/J180-1</f>
        <v>-0.14000000000000001</v>
      </c>
      <c r="O180" s="6">
        <f t="shared" si="20"/>
        <v>0.13714285714285707</v>
      </c>
      <c r="P180" s="6">
        <f t="shared" si="21"/>
        <v>-0.13999999999999996</v>
      </c>
      <c r="Q180" t="s">
        <v>75</v>
      </c>
    </row>
    <row r="181" spans="1:17" x14ac:dyDescent="0.3">
      <c r="A181" t="s">
        <v>36</v>
      </c>
      <c r="B181" t="s">
        <v>6</v>
      </c>
      <c r="C181" t="s">
        <v>14</v>
      </c>
      <c r="D181">
        <v>6.3</v>
      </c>
      <c r="E181" s="2">
        <v>45413</v>
      </c>
      <c r="F181">
        <f>IFERROR(IF(B181="män",-1,IF(B181="kvinnor",1,0))*D181,"")</f>
        <v>-6.3</v>
      </c>
      <c r="G181" t="str">
        <f t="shared" si="17"/>
        <v>2024M05_män_V</v>
      </c>
      <c r="H181">
        <v>6.3</v>
      </c>
      <c r="I181">
        <v>10.199999999999999</v>
      </c>
      <c r="J181">
        <v>8.1999999999999993</v>
      </c>
      <c r="K181">
        <f t="shared" si="18"/>
        <v>2</v>
      </c>
      <c r="L181">
        <f t="shared" si="19"/>
        <v>-1.8999999999999995</v>
      </c>
      <c r="M181" s="6">
        <f>I181/J181-1</f>
        <v>0.24390243902439024</v>
      </c>
      <c r="N181" s="6">
        <f>H181/J181-1</f>
        <v>-0.23170731707317072</v>
      </c>
      <c r="O181" s="6">
        <f t="shared" si="20"/>
        <v>0.24390243902439027</v>
      </c>
      <c r="P181" s="6">
        <f t="shared" si="21"/>
        <v>-0.23170731707317069</v>
      </c>
      <c r="Q181" t="s">
        <v>75</v>
      </c>
    </row>
    <row r="182" spans="1:17" x14ac:dyDescent="0.3">
      <c r="A182" t="s">
        <v>36</v>
      </c>
      <c r="B182" t="s">
        <v>6</v>
      </c>
      <c r="C182" t="s">
        <v>15</v>
      </c>
      <c r="D182">
        <v>26.1</v>
      </c>
      <c r="E182" s="2">
        <v>45413</v>
      </c>
      <c r="F182">
        <f>IFERROR(IF(B182="män",-1,IF(B182="kvinnor",1,0))*D182,"")</f>
        <v>-26.1</v>
      </c>
      <c r="G182" t="str">
        <f t="shared" si="17"/>
        <v>2024M05_män_SD</v>
      </c>
      <c r="H182">
        <v>26.1</v>
      </c>
      <c r="I182">
        <v>13</v>
      </c>
      <c r="J182">
        <v>19.5</v>
      </c>
      <c r="K182">
        <f t="shared" si="18"/>
        <v>-6.5</v>
      </c>
      <c r="L182">
        <f t="shared" si="19"/>
        <v>6.6000000000000014</v>
      </c>
      <c r="M182" s="6">
        <f>I182/J182-1</f>
        <v>-0.33333333333333337</v>
      </c>
      <c r="N182" s="6">
        <f>H182/J182-1</f>
        <v>0.33846153846153859</v>
      </c>
      <c r="O182" s="6">
        <f t="shared" si="20"/>
        <v>-0.33333333333333331</v>
      </c>
      <c r="P182" s="6">
        <f t="shared" si="21"/>
        <v>0.33846153846153854</v>
      </c>
      <c r="Q182" t="s">
        <v>74</v>
      </c>
    </row>
    <row r="183" spans="1:17" x14ac:dyDescent="0.3">
      <c r="A183" t="s">
        <v>36</v>
      </c>
      <c r="B183" t="s">
        <v>6</v>
      </c>
      <c r="C183" t="s">
        <v>16</v>
      </c>
      <c r="D183">
        <v>3</v>
      </c>
      <c r="E183" s="2">
        <v>45413</v>
      </c>
      <c r="F183">
        <f>IFERROR(IF(B183="män",-1,IF(B183="kvinnor",1,0))*D183,"")</f>
        <v>-3</v>
      </c>
      <c r="G183" t="str">
        <f t="shared" si="17"/>
        <v>2024M05_män_övriga</v>
      </c>
      <c r="H183">
        <v>3</v>
      </c>
      <c r="I183">
        <v>0.6</v>
      </c>
      <c r="J183">
        <v>1.8</v>
      </c>
      <c r="K183">
        <f t="shared" si="18"/>
        <v>-1.2000000000000002</v>
      </c>
      <c r="L183">
        <f t="shared" si="19"/>
        <v>1.2</v>
      </c>
      <c r="M183" s="6">
        <f>I183/J183-1</f>
        <v>-0.66666666666666674</v>
      </c>
      <c r="N183" s="6">
        <f>H183/J183-1</f>
        <v>0.66666666666666652</v>
      </c>
      <c r="O183" s="6">
        <f t="shared" si="20"/>
        <v>-0.66666666666666674</v>
      </c>
      <c r="P183" s="6">
        <f t="shared" si="21"/>
        <v>0.66666666666666663</v>
      </c>
    </row>
    <row r="184" spans="1:17" x14ac:dyDescent="0.3">
      <c r="A184" t="s">
        <v>37</v>
      </c>
      <c r="B184" t="s">
        <v>6</v>
      </c>
      <c r="C184" t="s">
        <v>7</v>
      </c>
      <c r="D184">
        <v>19.8</v>
      </c>
      <c r="E184" s="2">
        <v>45778</v>
      </c>
      <c r="F184">
        <f>IFERROR(IF(B184="män",-1,IF(B184="kvinnor",1,0))*D184,"")</f>
        <v>-19.8</v>
      </c>
      <c r="G184" t="str">
        <f t="shared" si="17"/>
        <v>2025M05_män_M</v>
      </c>
      <c r="H184">
        <v>19.8</v>
      </c>
      <c r="I184">
        <v>16.7</v>
      </c>
      <c r="J184">
        <v>18.3</v>
      </c>
      <c r="K184">
        <f t="shared" si="18"/>
        <v>-1.6000000000000014</v>
      </c>
      <c r="L184">
        <f t="shared" si="19"/>
        <v>1.5</v>
      </c>
      <c r="M184" s="6">
        <f>I184/J184-1</f>
        <v>-8.7431693989071135E-2</v>
      </c>
      <c r="N184" s="6">
        <f>H184/J184-1</f>
        <v>8.1967213114754189E-2</v>
      </c>
      <c r="O184" s="6">
        <f t="shared" si="20"/>
        <v>-8.7431693989071108E-2</v>
      </c>
      <c r="P184" s="6">
        <f t="shared" si="21"/>
        <v>8.1967213114754092E-2</v>
      </c>
      <c r="Q184" t="s">
        <v>74</v>
      </c>
    </row>
    <row r="185" spans="1:17" x14ac:dyDescent="0.3">
      <c r="A185" t="s">
        <v>37</v>
      </c>
      <c r="B185" t="s">
        <v>6</v>
      </c>
      <c r="C185" t="s">
        <v>8</v>
      </c>
      <c r="D185">
        <v>5</v>
      </c>
      <c r="E185" s="2">
        <v>45778</v>
      </c>
      <c r="F185">
        <f>IFERROR(IF(B185="män",-1,IF(B185="kvinnor",1,0))*D185,"")</f>
        <v>-5</v>
      </c>
      <c r="G185" t="str">
        <f t="shared" si="17"/>
        <v>2025M05_män_C</v>
      </c>
      <c r="H185">
        <v>5</v>
      </c>
      <c r="I185">
        <v>6</v>
      </c>
      <c r="J185">
        <v>5.5</v>
      </c>
      <c r="K185">
        <f t="shared" si="18"/>
        <v>0.5</v>
      </c>
      <c r="L185">
        <f t="shared" si="19"/>
        <v>-0.5</v>
      </c>
      <c r="M185" s="6">
        <f>I185/J185-1</f>
        <v>9.0909090909090828E-2</v>
      </c>
      <c r="N185" s="6">
        <f>H185/J185-1</f>
        <v>-9.0909090909090939E-2</v>
      </c>
      <c r="O185" s="6">
        <f t="shared" si="20"/>
        <v>9.0909090909090912E-2</v>
      </c>
      <c r="P185" s="6">
        <f t="shared" si="21"/>
        <v>-9.0909090909090912E-2</v>
      </c>
      <c r="Q185" t="s">
        <v>75</v>
      </c>
    </row>
    <row r="186" spans="1:17" x14ac:dyDescent="0.3">
      <c r="A186" t="s">
        <v>37</v>
      </c>
      <c r="B186" t="s">
        <v>6</v>
      </c>
      <c r="C186" t="s">
        <v>9</v>
      </c>
      <c r="D186">
        <v>2.7</v>
      </c>
      <c r="E186" s="2">
        <v>45778</v>
      </c>
      <c r="F186">
        <f>IFERROR(IF(B186="män",-1,IF(B186="kvinnor",1,0))*D186,"")</f>
        <v>-2.7</v>
      </c>
      <c r="G186" t="str">
        <f t="shared" si="17"/>
        <v>2025M05_män_L</v>
      </c>
      <c r="H186">
        <v>2.7</v>
      </c>
      <c r="I186">
        <v>2.8</v>
      </c>
      <c r="J186">
        <v>2.8</v>
      </c>
      <c r="K186">
        <f t="shared" si="18"/>
        <v>0</v>
      </c>
      <c r="L186">
        <f t="shared" si="19"/>
        <v>-9.9999999999999645E-2</v>
      </c>
      <c r="M186" s="6">
        <f>I186/J186-1</f>
        <v>0</v>
      </c>
      <c r="N186" s="6">
        <f>H186/J186-1</f>
        <v>-3.5714285714285587E-2</v>
      </c>
      <c r="O186" s="6">
        <f t="shared" si="20"/>
        <v>0</v>
      </c>
      <c r="P186" s="6">
        <f t="shared" si="21"/>
        <v>-3.5714285714285587E-2</v>
      </c>
      <c r="Q186" t="s">
        <v>74</v>
      </c>
    </row>
    <row r="187" spans="1:17" x14ac:dyDescent="0.3">
      <c r="A187" t="s">
        <v>37</v>
      </c>
      <c r="B187" t="s">
        <v>6</v>
      </c>
      <c r="C187" t="s">
        <v>10</v>
      </c>
      <c r="D187">
        <v>2.9</v>
      </c>
      <c r="E187" s="2">
        <v>45778</v>
      </c>
      <c r="F187">
        <f>IFERROR(IF(B187="män",-1,IF(B187="kvinnor",1,0))*D187,"")</f>
        <v>-2.9</v>
      </c>
      <c r="G187" t="str">
        <f t="shared" si="17"/>
        <v>2025M05_män_KD</v>
      </c>
      <c r="H187">
        <v>2.9</v>
      </c>
      <c r="I187">
        <v>3.9</v>
      </c>
      <c r="J187">
        <v>3.4</v>
      </c>
      <c r="K187">
        <f t="shared" si="18"/>
        <v>0.5</v>
      </c>
      <c r="L187">
        <f t="shared" si="19"/>
        <v>-0.5</v>
      </c>
      <c r="M187" s="6">
        <f>I187/J187-1</f>
        <v>0.14705882352941169</v>
      </c>
      <c r="N187" s="6">
        <f>H187/J187-1</f>
        <v>-0.1470588235294118</v>
      </c>
      <c r="O187" s="6">
        <f t="shared" si="20"/>
        <v>0.14705882352941177</v>
      </c>
      <c r="P187" s="6">
        <f t="shared" si="21"/>
        <v>-0.14705882352941177</v>
      </c>
      <c r="Q187" t="s">
        <v>74</v>
      </c>
    </row>
    <row r="188" spans="1:17" x14ac:dyDescent="0.3">
      <c r="A188" t="s">
        <v>37</v>
      </c>
      <c r="B188" t="s">
        <v>6</v>
      </c>
      <c r="C188" t="s">
        <v>12</v>
      </c>
      <c r="D188">
        <v>5.0999999999999996</v>
      </c>
      <c r="E188" s="2">
        <v>45778</v>
      </c>
      <c r="F188">
        <f>IFERROR(IF(B188="män",-1,IF(B188="kvinnor",1,0))*D188,"")</f>
        <v>-5.0999999999999996</v>
      </c>
      <c r="G188" t="str">
        <f t="shared" si="17"/>
        <v>2025M05_män_MP</v>
      </c>
      <c r="H188">
        <v>5.0999999999999996</v>
      </c>
      <c r="I188">
        <v>7.9</v>
      </c>
      <c r="J188">
        <v>6.5</v>
      </c>
      <c r="K188">
        <f t="shared" si="18"/>
        <v>1.4000000000000004</v>
      </c>
      <c r="L188">
        <f t="shared" si="19"/>
        <v>-1.4000000000000004</v>
      </c>
      <c r="M188" s="6">
        <f>I188/J188-1</f>
        <v>0.21538461538461551</v>
      </c>
      <c r="N188" s="6">
        <f>H188/J188-1</f>
        <v>-0.2153846153846154</v>
      </c>
      <c r="O188" s="6">
        <f t="shared" si="20"/>
        <v>0.21538461538461545</v>
      </c>
      <c r="P188" s="6">
        <f t="shared" si="21"/>
        <v>-0.21538461538461545</v>
      </c>
      <c r="Q188" t="s">
        <v>75</v>
      </c>
    </row>
    <row r="189" spans="1:17" x14ac:dyDescent="0.3">
      <c r="A189" t="s">
        <v>37</v>
      </c>
      <c r="B189" t="s">
        <v>6</v>
      </c>
      <c r="C189" t="s">
        <v>13</v>
      </c>
      <c r="D189">
        <v>30.7</v>
      </c>
      <c r="E189" s="2">
        <v>45778</v>
      </c>
      <c r="F189">
        <f>IFERROR(IF(B189="män",-1,IF(B189="kvinnor",1,0))*D189,"")</f>
        <v>-30.7</v>
      </c>
      <c r="G189" t="str">
        <f t="shared" si="17"/>
        <v>2025M05_män_S</v>
      </c>
      <c r="H189">
        <v>30.7</v>
      </c>
      <c r="I189">
        <v>41.7</v>
      </c>
      <c r="J189">
        <v>36.200000000000003</v>
      </c>
      <c r="K189">
        <f t="shared" si="18"/>
        <v>5.5</v>
      </c>
      <c r="L189">
        <f t="shared" si="19"/>
        <v>-5.5000000000000036</v>
      </c>
      <c r="M189" s="6">
        <f>I189/J189-1</f>
        <v>0.15193370165745845</v>
      </c>
      <c r="N189" s="6">
        <f>H189/J189-1</f>
        <v>-0.15193370165745868</v>
      </c>
      <c r="O189" s="6">
        <f t="shared" si="20"/>
        <v>0.15193370165745856</v>
      </c>
      <c r="P189" s="6">
        <f t="shared" si="21"/>
        <v>-0.15193370165745865</v>
      </c>
      <c r="Q189" t="s">
        <v>75</v>
      </c>
    </row>
    <row r="190" spans="1:17" x14ac:dyDescent="0.3">
      <c r="A190" t="s">
        <v>37</v>
      </c>
      <c r="B190" t="s">
        <v>6</v>
      </c>
      <c r="C190" t="s">
        <v>14</v>
      </c>
      <c r="D190">
        <v>6.1</v>
      </c>
      <c r="E190" s="2">
        <v>45778</v>
      </c>
      <c r="F190">
        <f>IFERROR(IF(B190="män",-1,IF(B190="kvinnor",1,0))*D190,"")</f>
        <v>-6.1</v>
      </c>
      <c r="G190" t="str">
        <f t="shared" si="17"/>
        <v>2025M05_män_V</v>
      </c>
      <c r="H190">
        <v>6.1</v>
      </c>
      <c r="I190">
        <v>8.1</v>
      </c>
      <c r="J190">
        <v>7.1</v>
      </c>
      <c r="K190">
        <f t="shared" si="18"/>
        <v>1</v>
      </c>
      <c r="L190">
        <f t="shared" si="19"/>
        <v>-1</v>
      </c>
      <c r="M190" s="6">
        <f>I190/J190-1</f>
        <v>0.14084507042253525</v>
      </c>
      <c r="N190" s="6">
        <f>H190/J190-1</f>
        <v>-0.14084507042253525</v>
      </c>
      <c r="O190" s="6">
        <f t="shared" si="20"/>
        <v>0.14084507042253522</v>
      </c>
      <c r="P190" s="6">
        <f t="shared" si="21"/>
        <v>-0.14084507042253522</v>
      </c>
      <c r="Q190" t="s">
        <v>75</v>
      </c>
    </row>
    <row r="191" spans="1:17" x14ac:dyDescent="0.3">
      <c r="A191" t="s">
        <v>37</v>
      </c>
      <c r="B191" t="s">
        <v>6</v>
      </c>
      <c r="C191" t="s">
        <v>15</v>
      </c>
      <c r="D191">
        <v>24.4</v>
      </c>
      <c r="E191" s="2">
        <v>45778</v>
      </c>
      <c r="F191">
        <f>IFERROR(IF(B191="män",-1,IF(B191="kvinnor",1,0))*D191,"")</f>
        <v>-24.4</v>
      </c>
      <c r="G191" t="str">
        <f t="shared" si="17"/>
        <v>2025M05_män_SD</v>
      </c>
      <c r="H191">
        <v>24.4</v>
      </c>
      <c r="I191">
        <v>11.7</v>
      </c>
      <c r="J191">
        <v>18</v>
      </c>
      <c r="K191">
        <f t="shared" si="18"/>
        <v>-6.3000000000000007</v>
      </c>
      <c r="L191">
        <f t="shared" si="19"/>
        <v>6.3999999999999986</v>
      </c>
      <c r="M191" s="6">
        <f>I191/J191-1</f>
        <v>-0.35000000000000009</v>
      </c>
      <c r="N191" s="6">
        <f>H191/J191-1</f>
        <v>0.3555555555555554</v>
      </c>
      <c r="O191" s="6">
        <f t="shared" si="20"/>
        <v>-0.35000000000000003</v>
      </c>
      <c r="P191" s="6">
        <f t="shared" si="21"/>
        <v>0.35555555555555546</v>
      </c>
      <c r="Q191" t="s">
        <v>74</v>
      </c>
    </row>
    <row r="192" spans="1:17" x14ac:dyDescent="0.3">
      <c r="A192" t="s">
        <v>37</v>
      </c>
      <c r="B192" t="s">
        <v>6</v>
      </c>
      <c r="C192" t="s">
        <v>16</v>
      </c>
      <c r="D192">
        <v>3.2</v>
      </c>
      <c r="E192" s="2">
        <v>45778</v>
      </c>
      <c r="F192">
        <f>IFERROR(IF(B192="män",-1,IF(B192="kvinnor",1,0))*D192,"")</f>
        <v>-3.2</v>
      </c>
      <c r="G192" t="str">
        <f t="shared" si="17"/>
        <v>2025M05_män_övriga</v>
      </c>
      <c r="H192">
        <v>3.2</v>
      </c>
      <c r="I192">
        <v>1.3</v>
      </c>
      <c r="J192">
        <v>2.2999999999999998</v>
      </c>
      <c r="K192">
        <f t="shared" si="18"/>
        <v>-0.99999999999999978</v>
      </c>
      <c r="L192">
        <f t="shared" si="19"/>
        <v>0.90000000000000036</v>
      </c>
      <c r="M192" s="6">
        <f>I192/J192-1</f>
        <v>-0.43478260869565211</v>
      </c>
      <c r="N192" s="6">
        <f>H192/J192-1</f>
        <v>0.39130434782608714</v>
      </c>
      <c r="O192" s="6">
        <f t="shared" si="20"/>
        <v>-0.43478260869565211</v>
      </c>
      <c r="P192" s="6">
        <f t="shared" si="21"/>
        <v>0.39130434782608714</v>
      </c>
    </row>
    <row r="193" spans="1:17" x14ac:dyDescent="0.3">
      <c r="A193" t="s">
        <v>38</v>
      </c>
      <c r="B193" t="s">
        <v>6</v>
      </c>
      <c r="C193" t="s">
        <v>7</v>
      </c>
      <c r="D193">
        <v>18.5</v>
      </c>
      <c r="E193" s="2">
        <v>46143</v>
      </c>
      <c r="F193">
        <f>IFERROR(IF(B193="män",-1,IF(B193="kvinnor",1,0))*D193,"")</f>
        <v>-18.5</v>
      </c>
      <c r="G193" t="str">
        <f t="shared" si="17"/>
        <v>2026M05_män_M</v>
      </c>
      <c r="H193">
        <v>18.5</v>
      </c>
      <c r="I193">
        <v>16.2</v>
      </c>
      <c r="J193">
        <v>17.3</v>
      </c>
      <c r="K193">
        <f t="shared" si="18"/>
        <v>-1.1000000000000014</v>
      </c>
      <c r="L193">
        <f t="shared" si="19"/>
        <v>1.1999999999999993</v>
      </c>
      <c r="M193" s="6">
        <f>I193/J193-1</f>
        <v>-6.3583815028901869E-2</v>
      </c>
      <c r="N193" s="6">
        <f>H193/J193-1</f>
        <v>6.9364161849710948E-2</v>
      </c>
      <c r="O193" s="6">
        <f t="shared" si="20"/>
        <v>-6.3583815028901813E-2</v>
      </c>
      <c r="P193" s="6">
        <f t="shared" si="21"/>
        <v>6.9364161849710934E-2</v>
      </c>
      <c r="Q193" t="s">
        <v>74</v>
      </c>
    </row>
    <row r="194" spans="1:17" x14ac:dyDescent="0.3">
      <c r="A194" t="s">
        <v>38</v>
      </c>
      <c r="B194" t="s">
        <v>6</v>
      </c>
      <c r="C194" t="s">
        <v>8</v>
      </c>
      <c r="D194">
        <v>5.7</v>
      </c>
      <c r="E194" s="2">
        <v>46143</v>
      </c>
      <c r="F194">
        <f>IFERROR(IF(B194="män",-1,IF(B194="kvinnor",1,0))*D194,"")</f>
        <v>-5.7</v>
      </c>
      <c r="G194" t="str">
        <f t="shared" si="17"/>
        <v>2026M05_män_C</v>
      </c>
      <c r="H194">
        <v>5.7</v>
      </c>
      <c r="I194">
        <v>6.5</v>
      </c>
      <c r="J194">
        <v>6.1</v>
      </c>
      <c r="K194">
        <f t="shared" si="18"/>
        <v>0.40000000000000036</v>
      </c>
      <c r="L194">
        <f t="shared" si="19"/>
        <v>-0.39999999999999947</v>
      </c>
      <c r="M194" s="6">
        <f>I194/J194-1</f>
        <v>6.5573770491803351E-2</v>
      </c>
      <c r="N194" s="6">
        <f>H194/J194-1</f>
        <v>-6.557377049180324E-2</v>
      </c>
      <c r="O194" s="6">
        <f t="shared" si="20"/>
        <v>6.5573770491803338E-2</v>
      </c>
      <c r="P194" s="6">
        <f t="shared" si="21"/>
        <v>-6.5573770491803199E-2</v>
      </c>
      <c r="Q194" t="s">
        <v>75</v>
      </c>
    </row>
    <row r="195" spans="1:17" x14ac:dyDescent="0.3">
      <c r="A195" t="s">
        <v>38</v>
      </c>
      <c r="B195" t="s">
        <v>6</v>
      </c>
      <c r="C195" t="s">
        <v>9</v>
      </c>
      <c r="D195">
        <v>3</v>
      </c>
      <c r="E195" s="2">
        <v>46143</v>
      </c>
      <c r="F195">
        <f>IFERROR(IF(B195="män",-1,IF(B195="kvinnor",1,0))*D195,"")</f>
        <v>-3</v>
      </c>
      <c r="G195" t="str">
        <f t="shared" si="17"/>
        <v>2026M05_män_L</v>
      </c>
      <c r="H195">
        <v>3</v>
      </c>
      <c r="I195">
        <v>2.1</v>
      </c>
      <c r="J195">
        <v>2.5</v>
      </c>
      <c r="K195">
        <f t="shared" si="18"/>
        <v>-0.39999999999999991</v>
      </c>
      <c r="L195">
        <f t="shared" si="19"/>
        <v>0.5</v>
      </c>
      <c r="M195" s="6">
        <f>I195/J195-1</f>
        <v>-0.15999999999999992</v>
      </c>
      <c r="N195" s="6">
        <f>H195/J195-1</f>
        <v>0.19999999999999996</v>
      </c>
      <c r="O195" s="6">
        <f t="shared" si="20"/>
        <v>-0.15999999999999998</v>
      </c>
      <c r="P195" s="6">
        <f t="shared" si="21"/>
        <v>0.2</v>
      </c>
      <c r="Q195" t="s">
        <v>74</v>
      </c>
    </row>
    <row r="196" spans="1:17" x14ac:dyDescent="0.3">
      <c r="A196" t="s">
        <v>38</v>
      </c>
      <c r="B196" t="s">
        <v>6</v>
      </c>
      <c r="C196" t="s">
        <v>10</v>
      </c>
      <c r="D196">
        <v>4.7</v>
      </c>
      <c r="E196" s="2">
        <v>46143</v>
      </c>
      <c r="F196">
        <f>IFERROR(IF(B196="män",-1,IF(B196="kvinnor",1,0))*D196,"")</f>
        <v>-4.7</v>
      </c>
      <c r="G196" t="str">
        <f t="shared" si="17"/>
        <v>2026M05_män_KD</v>
      </c>
      <c r="H196">
        <v>4.7</v>
      </c>
      <c r="I196">
        <v>4.3</v>
      </c>
      <c r="J196">
        <v>4.5</v>
      </c>
      <c r="K196">
        <f t="shared" si="18"/>
        <v>-0.20000000000000018</v>
      </c>
      <c r="L196">
        <f t="shared" si="19"/>
        <v>0.20000000000000018</v>
      </c>
      <c r="M196" s="6">
        <f>I196/J196-1</f>
        <v>-4.4444444444444509E-2</v>
      </c>
      <c r="N196" s="6">
        <f>H196/J196-1</f>
        <v>4.4444444444444509E-2</v>
      </c>
      <c r="O196" s="6">
        <f t="shared" si="20"/>
        <v>-4.4444444444444481E-2</v>
      </c>
      <c r="P196" s="6">
        <f t="shared" si="21"/>
        <v>4.4444444444444481E-2</v>
      </c>
      <c r="Q196" t="s">
        <v>74</v>
      </c>
    </row>
    <row r="197" spans="1:17" x14ac:dyDescent="0.3">
      <c r="A197" t="s">
        <v>38</v>
      </c>
      <c r="B197" t="s">
        <v>6</v>
      </c>
      <c r="C197" t="s">
        <v>12</v>
      </c>
      <c r="D197">
        <v>4.5</v>
      </c>
      <c r="E197" s="2">
        <v>46143</v>
      </c>
      <c r="F197">
        <f>IFERROR(IF(B197="män",-1,IF(B197="kvinnor",1,0))*D197,"")</f>
        <v>-4.5</v>
      </c>
      <c r="G197" t="str">
        <f t="shared" ref="G197:G220" si="22">A197&amp;"_"&amp;B197&amp;"_"&amp;C197</f>
        <v>2026M05_män_MP</v>
      </c>
      <c r="H197">
        <v>4.5</v>
      </c>
      <c r="I197">
        <v>8.6999999999999993</v>
      </c>
      <c r="J197">
        <v>6.6</v>
      </c>
      <c r="K197">
        <f t="shared" ref="K197:K201" si="23">I197-J197</f>
        <v>2.0999999999999996</v>
      </c>
      <c r="L197">
        <f t="shared" ref="L197:L201" si="24">H197-J197</f>
        <v>-2.0999999999999996</v>
      </c>
      <c r="M197" s="6">
        <f>I197/J197-1</f>
        <v>0.31818181818181812</v>
      </c>
      <c r="N197" s="6">
        <f>H197/J197-1</f>
        <v>-0.31818181818181812</v>
      </c>
      <c r="O197" s="6">
        <f t="shared" ref="O197:O201" si="25">K197/J197</f>
        <v>0.31818181818181812</v>
      </c>
      <c r="P197" s="6">
        <f t="shared" ref="P197:P201" si="26">L197/J197</f>
        <v>-0.31818181818181812</v>
      </c>
      <c r="Q197" t="s">
        <v>75</v>
      </c>
    </row>
    <row r="198" spans="1:17" x14ac:dyDescent="0.3">
      <c r="A198" t="s">
        <v>38</v>
      </c>
      <c r="B198" t="s">
        <v>6</v>
      </c>
      <c r="C198" t="s">
        <v>13</v>
      </c>
      <c r="D198">
        <v>28.6</v>
      </c>
      <c r="E198" s="2">
        <v>46143</v>
      </c>
      <c r="F198">
        <f>IFERROR(IF(B198="män",-1,IF(B198="kvinnor",1,0))*D198,"")</f>
        <v>-28.6</v>
      </c>
      <c r="G198" t="str">
        <f t="shared" si="22"/>
        <v>2026M05_män_S</v>
      </c>
      <c r="H198">
        <v>28.6</v>
      </c>
      <c r="I198">
        <v>39.1</v>
      </c>
      <c r="J198">
        <v>33.9</v>
      </c>
      <c r="K198">
        <f t="shared" si="23"/>
        <v>5.2000000000000028</v>
      </c>
      <c r="L198">
        <f t="shared" si="24"/>
        <v>-5.2999999999999972</v>
      </c>
      <c r="M198" s="6">
        <f>I198/J198-1</f>
        <v>0.15339233038348099</v>
      </c>
      <c r="N198" s="6">
        <f>H198/J198-1</f>
        <v>-0.15634218289085533</v>
      </c>
      <c r="O198" s="6">
        <f t="shared" si="25"/>
        <v>0.15339233038348091</v>
      </c>
      <c r="P198" s="6">
        <f t="shared" si="26"/>
        <v>-0.15634218289085539</v>
      </c>
      <c r="Q198" t="s">
        <v>75</v>
      </c>
    </row>
    <row r="199" spans="1:17" x14ac:dyDescent="0.3">
      <c r="A199" t="s">
        <v>38</v>
      </c>
      <c r="B199" t="s">
        <v>6</v>
      </c>
      <c r="C199" t="s">
        <v>14</v>
      </c>
      <c r="D199">
        <v>7.1</v>
      </c>
      <c r="E199" s="2">
        <v>46143</v>
      </c>
      <c r="F199">
        <f>IFERROR(IF(B199="män",-1,IF(B199="kvinnor",1,0))*D199,"")</f>
        <v>-7.1</v>
      </c>
      <c r="G199" t="str">
        <f t="shared" si="22"/>
        <v>2026M05_män_V</v>
      </c>
      <c r="H199">
        <v>7.1</v>
      </c>
      <c r="I199">
        <v>10.1</v>
      </c>
      <c r="J199">
        <v>8.6</v>
      </c>
      <c r="K199">
        <f t="shared" si="23"/>
        <v>1.5</v>
      </c>
      <c r="L199">
        <f t="shared" si="24"/>
        <v>-1.5</v>
      </c>
      <c r="M199" s="6">
        <f>I199/J199-1</f>
        <v>0.17441860465116288</v>
      </c>
      <c r="N199" s="6">
        <f>H199/J199-1</f>
        <v>-0.17441860465116277</v>
      </c>
      <c r="O199" s="6">
        <f t="shared" si="25"/>
        <v>0.1744186046511628</v>
      </c>
      <c r="P199" s="6">
        <f t="shared" si="26"/>
        <v>-0.1744186046511628</v>
      </c>
      <c r="Q199" t="s">
        <v>75</v>
      </c>
    </row>
    <row r="200" spans="1:17" x14ac:dyDescent="0.3">
      <c r="A200" t="s">
        <v>38</v>
      </c>
      <c r="B200" t="s">
        <v>6</v>
      </c>
      <c r="C200" t="s">
        <v>15</v>
      </c>
      <c r="D200">
        <v>24.7</v>
      </c>
      <c r="E200" s="2">
        <v>46143</v>
      </c>
      <c r="F200">
        <f>IFERROR(IF(B200="män",-1,IF(B200="kvinnor",1,0))*D200,"")</f>
        <v>-24.7</v>
      </c>
      <c r="G200" t="str">
        <f t="shared" si="22"/>
        <v>2026M05_män_SD</v>
      </c>
      <c r="H200">
        <v>24.7</v>
      </c>
      <c r="I200">
        <v>12</v>
      </c>
      <c r="J200">
        <v>18.3</v>
      </c>
      <c r="K200">
        <f t="shared" si="23"/>
        <v>-6.3000000000000007</v>
      </c>
      <c r="L200">
        <f t="shared" si="24"/>
        <v>6.3999999999999986</v>
      </c>
      <c r="M200" s="6">
        <f>I200/J200-1</f>
        <v>-0.34426229508196726</v>
      </c>
      <c r="N200" s="6">
        <f>H200/J200-1</f>
        <v>0.3497267759562841</v>
      </c>
      <c r="O200" s="6">
        <f t="shared" si="25"/>
        <v>-0.34426229508196726</v>
      </c>
      <c r="P200" s="6">
        <f t="shared" si="26"/>
        <v>0.34972677595628404</v>
      </c>
      <c r="Q200" t="s">
        <v>74</v>
      </c>
    </row>
    <row r="201" spans="1:17" x14ac:dyDescent="0.3">
      <c r="A201" t="s">
        <v>38</v>
      </c>
      <c r="B201" t="s">
        <v>6</v>
      </c>
      <c r="C201" t="s">
        <v>16</v>
      </c>
      <c r="D201">
        <v>3</v>
      </c>
      <c r="E201" s="2">
        <v>46143</v>
      </c>
      <c r="F201">
        <f>IFERROR(IF(B201="män",-1,IF(B201="kvinnor",1,0))*D201,"")</f>
        <v>-3</v>
      </c>
      <c r="G201" t="str">
        <f t="shared" si="22"/>
        <v>2026M05_män_övriga</v>
      </c>
      <c r="H201">
        <v>3</v>
      </c>
      <c r="I201">
        <v>1.1000000000000001</v>
      </c>
      <c r="J201">
        <v>2</v>
      </c>
      <c r="K201">
        <f t="shared" si="23"/>
        <v>-0.89999999999999991</v>
      </c>
      <c r="L201">
        <f t="shared" si="24"/>
        <v>1</v>
      </c>
      <c r="M201" s="6">
        <f>I201/J201-1</f>
        <v>-0.44999999999999996</v>
      </c>
      <c r="N201" s="6">
        <f>H201/J201-1</f>
        <v>0.5</v>
      </c>
      <c r="O201" s="6">
        <f t="shared" si="25"/>
        <v>-0.44999999999999996</v>
      </c>
      <c r="P201" s="6">
        <f t="shared" si="26"/>
        <v>0.5</v>
      </c>
    </row>
    <row r="202" spans="1:17" x14ac:dyDescent="0.3">
      <c r="E202" s="2"/>
    </row>
    <row r="203" spans="1:17" x14ac:dyDescent="0.3">
      <c r="E203" s="2"/>
    </row>
    <row r="204" spans="1:17" x14ac:dyDescent="0.3">
      <c r="E204" s="2"/>
    </row>
    <row r="205" spans="1:17" x14ac:dyDescent="0.3">
      <c r="E205" s="2"/>
    </row>
    <row r="206" spans="1:17" x14ac:dyDescent="0.3">
      <c r="E206" s="2"/>
    </row>
    <row r="207" spans="1:17" x14ac:dyDescent="0.3">
      <c r="E207" s="2"/>
    </row>
    <row r="208" spans="1:17" x14ac:dyDescent="0.3">
      <c r="E208" s="2"/>
    </row>
    <row r="209" spans="5:5" x14ac:dyDescent="0.3">
      <c r="E209" s="2"/>
    </row>
    <row r="210" spans="5:5" x14ac:dyDescent="0.3">
      <c r="E210" s="2"/>
    </row>
    <row r="211" spans="5:5" x14ac:dyDescent="0.3">
      <c r="E211" s="2"/>
    </row>
    <row r="212" spans="5:5" x14ac:dyDescent="0.3">
      <c r="E212" s="2"/>
    </row>
    <row r="213" spans="5:5" x14ac:dyDescent="0.3">
      <c r="E213" s="2"/>
    </row>
    <row r="214" spans="5:5" x14ac:dyDescent="0.3">
      <c r="E214" s="2"/>
    </row>
    <row r="215" spans="5:5" x14ac:dyDescent="0.3">
      <c r="E215" s="2"/>
    </row>
    <row r="216" spans="5:5" x14ac:dyDescent="0.3">
      <c r="E216" s="2"/>
    </row>
    <row r="217" spans="5:5" x14ac:dyDescent="0.3">
      <c r="E217" s="2"/>
    </row>
    <row r="218" spans="5:5" x14ac:dyDescent="0.3">
      <c r="E218" s="2"/>
    </row>
    <row r="219" spans="5:5" x14ac:dyDescent="0.3">
      <c r="E219" s="2"/>
    </row>
    <row r="220" spans="5:5" x14ac:dyDescent="0.3">
      <c r="E220" s="2"/>
    </row>
    <row r="221" spans="5:5" x14ac:dyDescent="0.3">
      <c r="E221" s="2"/>
    </row>
    <row r="222" spans="5:5" x14ac:dyDescent="0.3">
      <c r="E222" s="2"/>
    </row>
    <row r="223" spans="5:5" x14ac:dyDescent="0.3">
      <c r="E223" s="2"/>
    </row>
    <row r="224" spans="5:5" x14ac:dyDescent="0.3">
      <c r="E224" s="2"/>
    </row>
    <row r="225" spans="5:5" x14ac:dyDescent="0.3">
      <c r="E225" s="2"/>
    </row>
    <row r="226" spans="5:5" x14ac:dyDescent="0.3">
      <c r="E226" s="2"/>
    </row>
    <row r="227" spans="5:5" x14ac:dyDescent="0.3">
      <c r="E227" s="2"/>
    </row>
    <row r="228" spans="5:5" x14ac:dyDescent="0.3">
      <c r="E228" s="2"/>
    </row>
    <row r="229" spans="5:5" x14ac:dyDescent="0.3">
      <c r="E229" s="2"/>
    </row>
    <row r="230" spans="5:5" x14ac:dyDescent="0.3">
      <c r="E230" s="2"/>
    </row>
    <row r="231" spans="5:5" x14ac:dyDescent="0.3">
      <c r="E231" s="2"/>
    </row>
    <row r="232" spans="5:5" x14ac:dyDescent="0.3">
      <c r="E232" s="2"/>
    </row>
    <row r="233" spans="5:5" x14ac:dyDescent="0.3">
      <c r="E233" s="2"/>
    </row>
    <row r="234" spans="5:5" x14ac:dyDescent="0.3">
      <c r="E234" s="2"/>
    </row>
    <row r="235" spans="5:5" x14ac:dyDescent="0.3">
      <c r="E235" s="2"/>
    </row>
    <row r="236" spans="5:5" x14ac:dyDescent="0.3">
      <c r="E236" s="2"/>
    </row>
    <row r="237" spans="5:5" x14ac:dyDescent="0.3">
      <c r="E237" s="2"/>
    </row>
    <row r="238" spans="5:5" x14ac:dyDescent="0.3">
      <c r="E238" s="2"/>
    </row>
    <row r="239" spans="5:5" x14ac:dyDescent="0.3">
      <c r="E239" s="2"/>
    </row>
    <row r="240" spans="5:5" x14ac:dyDescent="0.3">
      <c r="E240" s="2"/>
    </row>
    <row r="241" spans="5:5" x14ac:dyDescent="0.3">
      <c r="E241" s="2"/>
    </row>
    <row r="242" spans="5:5" x14ac:dyDescent="0.3">
      <c r="E242" s="2"/>
    </row>
    <row r="243" spans="5:5" x14ac:dyDescent="0.3">
      <c r="E243" s="2"/>
    </row>
    <row r="244" spans="5:5" x14ac:dyDescent="0.3">
      <c r="E244" s="2"/>
    </row>
    <row r="245" spans="5:5" x14ac:dyDescent="0.3">
      <c r="E245" s="2"/>
    </row>
    <row r="246" spans="5:5" x14ac:dyDescent="0.3">
      <c r="E246" s="2"/>
    </row>
    <row r="247" spans="5:5" x14ac:dyDescent="0.3">
      <c r="E247" s="2"/>
    </row>
    <row r="248" spans="5:5" x14ac:dyDescent="0.3">
      <c r="E248" s="2"/>
    </row>
    <row r="249" spans="5:5" x14ac:dyDescent="0.3">
      <c r="E249" s="2"/>
    </row>
    <row r="250" spans="5:5" x14ac:dyDescent="0.3">
      <c r="E250" s="2"/>
    </row>
    <row r="251" spans="5:5" x14ac:dyDescent="0.3">
      <c r="E251" s="2"/>
    </row>
    <row r="252" spans="5:5" x14ac:dyDescent="0.3">
      <c r="E252" s="2"/>
    </row>
    <row r="253" spans="5:5" x14ac:dyDescent="0.3">
      <c r="E253" s="2"/>
    </row>
    <row r="254" spans="5:5" x14ac:dyDescent="0.3">
      <c r="E254" s="2"/>
    </row>
    <row r="255" spans="5:5" x14ac:dyDescent="0.3">
      <c r="E255" s="2"/>
    </row>
    <row r="256" spans="5:5" x14ac:dyDescent="0.3">
      <c r="E256" s="2"/>
    </row>
    <row r="257" spans="5:5" x14ac:dyDescent="0.3">
      <c r="E257" s="2"/>
    </row>
    <row r="258" spans="5:5" x14ac:dyDescent="0.3">
      <c r="E258" s="2"/>
    </row>
    <row r="259" spans="5:5" x14ac:dyDescent="0.3">
      <c r="E259" s="2"/>
    </row>
    <row r="260" spans="5:5" x14ac:dyDescent="0.3">
      <c r="E260" s="2"/>
    </row>
    <row r="261" spans="5:5" x14ac:dyDescent="0.3">
      <c r="E261" s="2"/>
    </row>
    <row r="262" spans="5:5" x14ac:dyDescent="0.3">
      <c r="E262" s="2"/>
    </row>
    <row r="263" spans="5:5" x14ac:dyDescent="0.3">
      <c r="E263" s="2"/>
    </row>
    <row r="264" spans="5:5" x14ac:dyDescent="0.3">
      <c r="E264" s="2"/>
    </row>
    <row r="265" spans="5:5" x14ac:dyDescent="0.3">
      <c r="E265" s="2"/>
    </row>
    <row r="266" spans="5:5" x14ac:dyDescent="0.3">
      <c r="E266" s="2"/>
    </row>
    <row r="267" spans="5:5" x14ac:dyDescent="0.3">
      <c r="E267" s="2"/>
    </row>
    <row r="268" spans="5:5" x14ac:dyDescent="0.3">
      <c r="E268" s="2"/>
    </row>
    <row r="269" spans="5:5" x14ac:dyDescent="0.3">
      <c r="E269" s="2"/>
    </row>
    <row r="270" spans="5:5" x14ac:dyDescent="0.3">
      <c r="E270" s="2"/>
    </row>
    <row r="271" spans="5:5" x14ac:dyDescent="0.3">
      <c r="E271" s="2"/>
    </row>
    <row r="272" spans="5:5" x14ac:dyDescent="0.3">
      <c r="E272" s="2"/>
    </row>
    <row r="273" spans="5:5" x14ac:dyDescent="0.3">
      <c r="E273" s="2"/>
    </row>
    <row r="274" spans="5:5" x14ac:dyDescent="0.3">
      <c r="E274" s="2"/>
    </row>
    <row r="275" spans="5:5" x14ac:dyDescent="0.3">
      <c r="E275" s="2"/>
    </row>
    <row r="276" spans="5:5" x14ac:dyDescent="0.3">
      <c r="E276" s="2"/>
    </row>
    <row r="277" spans="5:5" x14ac:dyDescent="0.3">
      <c r="E277" s="2"/>
    </row>
    <row r="278" spans="5:5" x14ac:dyDescent="0.3">
      <c r="E278" s="2"/>
    </row>
    <row r="279" spans="5:5" x14ac:dyDescent="0.3">
      <c r="E279" s="2"/>
    </row>
    <row r="280" spans="5:5" x14ac:dyDescent="0.3">
      <c r="E280" s="2"/>
    </row>
    <row r="281" spans="5:5" x14ac:dyDescent="0.3">
      <c r="E281" s="2"/>
    </row>
    <row r="282" spans="5:5" x14ac:dyDescent="0.3">
      <c r="E282" s="2"/>
    </row>
    <row r="283" spans="5:5" x14ac:dyDescent="0.3">
      <c r="E283" s="2"/>
    </row>
    <row r="284" spans="5:5" x14ac:dyDescent="0.3">
      <c r="E284" s="2"/>
    </row>
    <row r="285" spans="5:5" x14ac:dyDescent="0.3">
      <c r="E285" s="2"/>
    </row>
    <row r="286" spans="5:5" x14ac:dyDescent="0.3">
      <c r="E286" s="2"/>
    </row>
    <row r="287" spans="5:5" x14ac:dyDescent="0.3">
      <c r="E287" s="2"/>
    </row>
    <row r="288" spans="5:5" x14ac:dyDescent="0.3">
      <c r="E288" s="2"/>
    </row>
    <row r="289" spans="5:5" x14ac:dyDescent="0.3">
      <c r="E289" s="2"/>
    </row>
    <row r="290" spans="5:5" x14ac:dyDescent="0.3">
      <c r="E290" s="2"/>
    </row>
    <row r="291" spans="5:5" x14ac:dyDescent="0.3">
      <c r="E291" s="2"/>
    </row>
    <row r="292" spans="5:5" x14ac:dyDescent="0.3">
      <c r="E292" s="2"/>
    </row>
    <row r="293" spans="5:5" x14ac:dyDescent="0.3">
      <c r="E293" s="2"/>
    </row>
    <row r="294" spans="5:5" x14ac:dyDescent="0.3">
      <c r="E294" s="2"/>
    </row>
    <row r="295" spans="5:5" x14ac:dyDescent="0.3">
      <c r="E295" s="2"/>
    </row>
    <row r="296" spans="5:5" x14ac:dyDescent="0.3">
      <c r="E296" s="2"/>
    </row>
    <row r="297" spans="5:5" x14ac:dyDescent="0.3">
      <c r="E297" s="2"/>
    </row>
    <row r="298" spans="5:5" x14ac:dyDescent="0.3">
      <c r="E298" s="2"/>
    </row>
    <row r="299" spans="5:5" x14ac:dyDescent="0.3">
      <c r="E299" s="2"/>
    </row>
    <row r="300" spans="5:5" x14ac:dyDescent="0.3">
      <c r="E300" s="2"/>
    </row>
    <row r="301" spans="5:5" x14ac:dyDescent="0.3">
      <c r="E301" s="2"/>
    </row>
    <row r="302" spans="5:5" x14ac:dyDescent="0.3">
      <c r="E302" s="2"/>
    </row>
    <row r="303" spans="5:5" x14ac:dyDescent="0.3">
      <c r="E303" s="2"/>
    </row>
    <row r="304" spans="5:5" x14ac:dyDescent="0.3">
      <c r="E304" s="2"/>
    </row>
    <row r="305" spans="5:5" x14ac:dyDescent="0.3">
      <c r="E305" s="2"/>
    </row>
    <row r="306" spans="5:5" x14ac:dyDescent="0.3">
      <c r="E306" s="2"/>
    </row>
    <row r="307" spans="5:5" x14ac:dyDescent="0.3">
      <c r="E307" s="2"/>
    </row>
    <row r="308" spans="5:5" x14ac:dyDescent="0.3">
      <c r="E308" s="2"/>
    </row>
    <row r="309" spans="5:5" x14ac:dyDescent="0.3">
      <c r="E309" s="2"/>
    </row>
    <row r="310" spans="5:5" x14ac:dyDescent="0.3">
      <c r="E310" s="2"/>
    </row>
    <row r="311" spans="5:5" x14ac:dyDescent="0.3">
      <c r="E311" s="2"/>
    </row>
    <row r="312" spans="5:5" x14ac:dyDescent="0.3">
      <c r="E312" s="2"/>
    </row>
    <row r="313" spans="5:5" x14ac:dyDescent="0.3">
      <c r="E313" s="2"/>
    </row>
    <row r="314" spans="5:5" x14ac:dyDescent="0.3">
      <c r="E314" s="2"/>
    </row>
    <row r="315" spans="5:5" x14ac:dyDescent="0.3">
      <c r="E315" s="2"/>
    </row>
    <row r="316" spans="5:5" x14ac:dyDescent="0.3">
      <c r="E316" s="2"/>
    </row>
    <row r="317" spans="5:5" x14ac:dyDescent="0.3">
      <c r="E317" s="2"/>
    </row>
    <row r="318" spans="5:5" x14ac:dyDescent="0.3">
      <c r="E318" s="2"/>
    </row>
    <row r="319" spans="5:5" x14ac:dyDescent="0.3">
      <c r="E319" s="2"/>
    </row>
    <row r="320" spans="5:5" x14ac:dyDescent="0.3">
      <c r="E320" s="2"/>
    </row>
    <row r="321" spans="5:5" x14ac:dyDescent="0.3">
      <c r="E321" s="2"/>
    </row>
    <row r="322" spans="5:5" x14ac:dyDescent="0.3">
      <c r="E322" s="2"/>
    </row>
    <row r="323" spans="5:5" x14ac:dyDescent="0.3">
      <c r="E323" s="2"/>
    </row>
    <row r="324" spans="5:5" x14ac:dyDescent="0.3">
      <c r="E324" s="2"/>
    </row>
    <row r="325" spans="5:5" x14ac:dyDescent="0.3">
      <c r="E325" s="2"/>
    </row>
    <row r="326" spans="5:5" x14ac:dyDescent="0.3">
      <c r="E326" s="2"/>
    </row>
    <row r="327" spans="5:5" x14ac:dyDescent="0.3">
      <c r="E327" s="2"/>
    </row>
    <row r="328" spans="5:5" x14ac:dyDescent="0.3">
      <c r="E328" s="2"/>
    </row>
    <row r="329" spans="5:5" x14ac:dyDescent="0.3">
      <c r="E329" s="2"/>
    </row>
    <row r="330" spans="5:5" x14ac:dyDescent="0.3">
      <c r="E330" s="2"/>
    </row>
    <row r="331" spans="5:5" x14ac:dyDescent="0.3">
      <c r="E331" s="2"/>
    </row>
    <row r="332" spans="5:5" x14ac:dyDescent="0.3">
      <c r="E332" s="2"/>
    </row>
    <row r="333" spans="5:5" x14ac:dyDescent="0.3">
      <c r="E333" s="2"/>
    </row>
    <row r="334" spans="5:5" x14ac:dyDescent="0.3">
      <c r="E334" s="2"/>
    </row>
    <row r="335" spans="5:5" x14ac:dyDescent="0.3">
      <c r="E335" s="2"/>
    </row>
    <row r="336" spans="5:5" x14ac:dyDescent="0.3">
      <c r="E336" s="2"/>
    </row>
    <row r="337" spans="5:5" x14ac:dyDescent="0.3">
      <c r="E337" s="2"/>
    </row>
    <row r="338" spans="5:5" x14ac:dyDescent="0.3">
      <c r="E338" s="2"/>
    </row>
    <row r="339" spans="5:5" x14ac:dyDescent="0.3">
      <c r="E339" s="2"/>
    </row>
    <row r="340" spans="5:5" x14ac:dyDescent="0.3">
      <c r="E340" s="2"/>
    </row>
    <row r="341" spans="5:5" x14ac:dyDescent="0.3">
      <c r="E341" s="2"/>
    </row>
    <row r="342" spans="5:5" x14ac:dyDescent="0.3">
      <c r="E342" s="2"/>
    </row>
    <row r="343" spans="5:5" x14ac:dyDescent="0.3">
      <c r="E343" s="2"/>
    </row>
    <row r="344" spans="5:5" x14ac:dyDescent="0.3">
      <c r="E344" s="2"/>
    </row>
    <row r="345" spans="5:5" x14ac:dyDescent="0.3">
      <c r="E345" s="2"/>
    </row>
    <row r="346" spans="5:5" x14ac:dyDescent="0.3">
      <c r="E346" s="2"/>
    </row>
    <row r="347" spans="5:5" x14ac:dyDescent="0.3">
      <c r="E347" s="2"/>
    </row>
    <row r="348" spans="5:5" x14ac:dyDescent="0.3">
      <c r="E348" s="2"/>
    </row>
    <row r="349" spans="5:5" x14ac:dyDescent="0.3">
      <c r="E349" s="2"/>
    </row>
    <row r="350" spans="5:5" x14ac:dyDescent="0.3">
      <c r="E350" s="2"/>
    </row>
    <row r="351" spans="5:5" x14ac:dyDescent="0.3">
      <c r="E351" s="2"/>
    </row>
    <row r="352" spans="5:5" x14ac:dyDescent="0.3">
      <c r="E352" s="2"/>
    </row>
    <row r="353" spans="5:5" x14ac:dyDescent="0.3">
      <c r="E353" s="2"/>
    </row>
    <row r="354" spans="5:5" x14ac:dyDescent="0.3">
      <c r="E354" s="2"/>
    </row>
    <row r="355" spans="5:5" x14ac:dyDescent="0.3">
      <c r="E355" s="2"/>
    </row>
    <row r="356" spans="5:5" x14ac:dyDescent="0.3">
      <c r="E356" s="2"/>
    </row>
    <row r="357" spans="5:5" x14ac:dyDescent="0.3">
      <c r="E357" s="2"/>
    </row>
    <row r="358" spans="5:5" x14ac:dyDescent="0.3">
      <c r="E358" s="2"/>
    </row>
    <row r="359" spans="5:5" x14ac:dyDescent="0.3">
      <c r="E359" s="2"/>
    </row>
    <row r="360" spans="5:5" x14ac:dyDescent="0.3">
      <c r="E360" s="2"/>
    </row>
    <row r="361" spans="5:5" x14ac:dyDescent="0.3">
      <c r="E361" s="2"/>
    </row>
    <row r="362" spans="5:5" x14ac:dyDescent="0.3">
      <c r="E362" s="2"/>
    </row>
    <row r="363" spans="5:5" x14ac:dyDescent="0.3">
      <c r="E363" s="2"/>
    </row>
    <row r="364" spans="5:5" x14ac:dyDescent="0.3">
      <c r="E364" s="2"/>
    </row>
    <row r="365" spans="5:5" x14ac:dyDescent="0.3">
      <c r="E365" s="2"/>
    </row>
    <row r="366" spans="5:5" x14ac:dyDescent="0.3">
      <c r="E366" s="2"/>
    </row>
    <row r="367" spans="5:5" x14ac:dyDescent="0.3">
      <c r="E367" s="2"/>
    </row>
    <row r="368" spans="5:5" x14ac:dyDescent="0.3">
      <c r="E368" s="2"/>
    </row>
    <row r="369" spans="5:5" x14ac:dyDescent="0.3">
      <c r="E369" s="2"/>
    </row>
    <row r="370" spans="5:5" x14ac:dyDescent="0.3">
      <c r="E370" s="2"/>
    </row>
    <row r="371" spans="5:5" x14ac:dyDescent="0.3">
      <c r="E371" s="2"/>
    </row>
    <row r="372" spans="5:5" x14ac:dyDescent="0.3">
      <c r="E372" s="2"/>
    </row>
    <row r="373" spans="5:5" x14ac:dyDescent="0.3">
      <c r="E373" s="2"/>
    </row>
    <row r="374" spans="5:5" x14ac:dyDescent="0.3">
      <c r="E374" s="2"/>
    </row>
    <row r="375" spans="5:5" x14ac:dyDescent="0.3">
      <c r="E375" s="2"/>
    </row>
    <row r="376" spans="5:5" x14ac:dyDescent="0.3">
      <c r="E376" s="2"/>
    </row>
    <row r="377" spans="5:5" x14ac:dyDescent="0.3">
      <c r="E377" s="2"/>
    </row>
    <row r="378" spans="5:5" x14ac:dyDescent="0.3">
      <c r="E378" s="2"/>
    </row>
    <row r="379" spans="5:5" x14ac:dyDescent="0.3">
      <c r="E379" s="2"/>
    </row>
    <row r="380" spans="5:5" x14ac:dyDescent="0.3">
      <c r="E380" s="2"/>
    </row>
    <row r="381" spans="5:5" x14ac:dyDescent="0.3">
      <c r="E381" s="2"/>
    </row>
    <row r="382" spans="5:5" x14ac:dyDescent="0.3">
      <c r="E382" s="2"/>
    </row>
    <row r="383" spans="5:5" x14ac:dyDescent="0.3">
      <c r="E383" s="2"/>
    </row>
    <row r="384" spans="5:5" x14ac:dyDescent="0.3">
      <c r="E384" s="2"/>
    </row>
    <row r="385" spans="5:5" x14ac:dyDescent="0.3">
      <c r="E385" s="2"/>
    </row>
    <row r="386" spans="5:5" x14ac:dyDescent="0.3">
      <c r="E386" s="2"/>
    </row>
    <row r="387" spans="5:5" x14ac:dyDescent="0.3">
      <c r="E387" s="2"/>
    </row>
    <row r="388" spans="5:5" x14ac:dyDescent="0.3">
      <c r="E388" s="2"/>
    </row>
    <row r="389" spans="5:5" x14ac:dyDescent="0.3">
      <c r="E389" s="2"/>
    </row>
    <row r="390" spans="5:5" x14ac:dyDescent="0.3">
      <c r="E390" s="2"/>
    </row>
    <row r="391" spans="5:5" x14ac:dyDescent="0.3">
      <c r="E391" s="2"/>
    </row>
    <row r="392" spans="5:5" x14ac:dyDescent="0.3">
      <c r="E392" s="2"/>
    </row>
    <row r="393" spans="5:5" x14ac:dyDescent="0.3">
      <c r="E393" s="2"/>
    </row>
    <row r="394" spans="5:5" x14ac:dyDescent="0.3">
      <c r="E394" s="2"/>
    </row>
    <row r="395" spans="5:5" x14ac:dyDescent="0.3">
      <c r="E395" s="2"/>
    </row>
    <row r="396" spans="5:5" x14ac:dyDescent="0.3">
      <c r="E396" s="2"/>
    </row>
    <row r="397" spans="5:5" x14ac:dyDescent="0.3">
      <c r="E397" s="2"/>
    </row>
    <row r="398" spans="5:5" x14ac:dyDescent="0.3">
      <c r="E398" s="2"/>
    </row>
    <row r="399" spans="5:5" x14ac:dyDescent="0.3">
      <c r="E399" s="2"/>
    </row>
    <row r="400" spans="5:5" x14ac:dyDescent="0.3">
      <c r="E400" s="2"/>
    </row>
    <row r="401" spans="5:5" x14ac:dyDescent="0.3">
      <c r="E401" s="2"/>
    </row>
    <row r="402" spans="5:5" x14ac:dyDescent="0.3">
      <c r="E402" s="2"/>
    </row>
    <row r="403" spans="5:5" x14ac:dyDescent="0.3">
      <c r="E403" s="2"/>
    </row>
    <row r="404" spans="5:5" x14ac:dyDescent="0.3">
      <c r="E404" s="2"/>
    </row>
    <row r="405" spans="5:5" x14ac:dyDescent="0.3">
      <c r="E405" s="2"/>
    </row>
    <row r="406" spans="5:5" x14ac:dyDescent="0.3">
      <c r="E406" s="2"/>
    </row>
    <row r="407" spans="5:5" x14ac:dyDescent="0.3">
      <c r="E407" s="2"/>
    </row>
    <row r="408" spans="5:5" x14ac:dyDescent="0.3">
      <c r="E408" s="2"/>
    </row>
    <row r="409" spans="5:5" x14ac:dyDescent="0.3">
      <c r="E409" s="2"/>
    </row>
    <row r="410" spans="5:5" x14ac:dyDescent="0.3">
      <c r="E410" s="2"/>
    </row>
    <row r="411" spans="5:5" x14ac:dyDescent="0.3">
      <c r="E411" s="2"/>
    </row>
    <row r="412" spans="5:5" x14ac:dyDescent="0.3">
      <c r="E412" s="2"/>
    </row>
    <row r="413" spans="5:5" x14ac:dyDescent="0.3">
      <c r="E413" s="2"/>
    </row>
    <row r="414" spans="5:5" x14ac:dyDescent="0.3">
      <c r="E414" s="2"/>
    </row>
    <row r="415" spans="5:5" x14ac:dyDescent="0.3">
      <c r="E415" s="2"/>
    </row>
    <row r="416" spans="5:5" x14ac:dyDescent="0.3">
      <c r="E416" s="2"/>
    </row>
    <row r="417" spans="5:5" x14ac:dyDescent="0.3">
      <c r="E417" s="2"/>
    </row>
    <row r="418" spans="5:5" x14ac:dyDescent="0.3">
      <c r="E418" s="2"/>
    </row>
    <row r="419" spans="5:5" x14ac:dyDescent="0.3">
      <c r="E419" s="2"/>
    </row>
    <row r="420" spans="5:5" x14ac:dyDescent="0.3">
      <c r="E420" s="2"/>
    </row>
    <row r="421" spans="5:5" x14ac:dyDescent="0.3">
      <c r="E421" s="2"/>
    </row>
    <row r="422" spans="5:5" x14ac:dyDescent="0.3">
      <c r="E422" s="2"/>
    </row>
    <row r="423" spans="5:5" x14ac:dyDescent="0.3">
      <c r="E423" s="2"/>
    </row>
    <row r="424" spans="5:5" x14ac:dyDescent="0.3">
      <c r="E424" s="2"/>
    </row>
    <row r="425" spans="5:5" x14ac:dyDescent="0.3">
      <c r="E425" s="2"/>
    </row>
    <row r="426" spans="5:5" x14ac:dyDescent="0.3">
      <c r="E426" s="2"/>
    </row>
    <row r="427" spans="5:5" x14ac:dyDescent="0.3">
      <c r="E427" s="2"/>
    </row>
    <row r="428" spans="5:5" x14ac:dyDescent="0.3">
      <c r="E428" s="2"/>
    </row>
    <row r="429" spans="5:5" x14ac:dyDescent="0.3">
      <c r="E429" s="2"/>
    </row>
    <row r="430" spans="5:5" x14ac:dyDescent="0.3">
      <c r="E430" s="2"/>
    </row>
    <row r="431" spans="5:5" x14ac:dyDescent="0.3">
      <c r="E431" s="2"/>
    </row>
    <row r="432" spans="5:5" x14ac:dyDescent="0.3">
      <c r="E432" s="2"/>
    </row>
    <row r="433" spans="5:5" x14ac:dyDescent="0.3">
      <c r="E433" s="2"/>
    </row>
    <row r="434" spans="5:5" x14ac:dyDescent="0.3">
      <c r="E434" s="2"/>
    </row>
    <row r="435" spans="5:5" x14ac:dyDescent="0.3">
      <c r="E435" s="2"/>
    </row>
    <row r="436" spans="5:5" x14ac:dyDescent="0.3">
      <c r="E436" s="2"/>
    </row>
    <row r="437" spans="5:5" x14ac:dyDescent="0.3">
      <c r="E437" s="2"/>
    </row>
    <row r="438" spans="5:5" x14ac:dyDescent="0.3">
      <c r="E438" s="2"/>
    </row>
    <row r="439" spans="5:5" x14ac:dyDescent="0.3">
      <c r="E439" s="2"/>
    </row>
    <row r="440" spans="5:5" x14ac:dyDescent="0.3">
      <c r="E440" s="2"/>
    </row>
    <row r="441" spans="5:5" x14ac:dyDescent="0.3">
      <c r="E441" s="2"/>
    </row>
    <row r="442" spans="5:5" x14ac:dyDescent="0.3">
      <c r="E442" s="2"/>
    </row>
    <row r="443" spans="5:5" x14ac:dyDescent="0.3">
      <c r="E443" s="2"/>
    </row>
    <row r="444" spans="5:5" x14ac:dyDescent="0.3">
      <c r="E444" s="2"/>
    </row>
    <row r="445" spans="5:5" x14ac:dyDescent="0.3">
      <c r="E445" s="2"/>
    </row>
    <row r="446" spans="5:5" x14ac:dyDescent="0.3">
      <c r="E446" s="2"/>
    </row>
    <row r="447" spans="5:5" x14ac:dyDescent="0.3">
      <c r="E447" s="2"/>
    </row>
    <row r="448" spans="5:5" x14ac:dyDescent="0.3">
      <c r="E448" s="2"/>
    </row>
    <row r="449" spans="5:5" x14ac:dyDescent="0.3">
      <c r="E449" s="2"/>
    </row>
    <row r="450" spans="5:5" x14ac:dyDescent="0.3">
      <c r="E450" s="2"/>
    </row>
    <row r="451" spans="5:5" x14ac:dyDescent="0.3">
      <c r="E451" s="2"/>
    </row>
    <row r="452" spans="5:5" x14ac:dyDescent="0.3">
      <c r="E452" s="2"/>
    </row>
    <row r="453" spans="5:5" x14ac:dyDescent="0.3">
      <c r="E453" s="2"/>
    </row>
    <row r="454" spans="5:5" x14ac:dyDescent="0.3">
      <c r="E454" s="2"/>
    </row>
    <row r="455" spans="5:5" x14ac:dyDescent="0.3">
      <c r="E455" s="2"/>
    </row>
    <row r="456" spans="5:5" x14ac:dyDescent="0.3">
      <c r="E456" s="2"/>
    </row>
    <row r="457" spans="5:5" x14ac:dyDescent="0.3">
      <c r="E457" s="2"/>
    </row>
    <row r="458" spans="5:5" x14ac:dyDescent="0.3">
      <c r="E458" s="2"/>
    </row>
    <row r="459" spans="5:5" x14ac:dyDescent="0.3">
      <c r="E459" s="2"/>
    </row>
    <row r="460" spans="5:5" x14ac:dyDescent="0.3">
      <c r="E460" s="2"/>
    </row>
    <row r="461" spans="5:5" x14ac:dyDescent="0.3">
      <c r="E461" s="2"/>
    </row>
    <row r="462" spans="5:5" x14ac:dyDescent="0.3">
      <c r="E462" s="2"/>
    </row>
    <row r="463" spans="5:5" x14ac:dyDescent="0.3">
      <c r="E463" s="2"/>
    </row>
    <row r="464" spans="5:5" x14ac:dyDescent="0.3">
      <c r="E464" s="2"/>
    </row>
    <row r="465" spans="5:5" x14ac:dyDescent="0.3">
      <c r="E465" s="2"/>
    </row>
    <row r="466" spans="5:5" x14ac:dyDescent="0.3">
      <c r="E466" s="2"/>
    </row>
    <row r="467" spans="5:5" x14ac:dyDescent="0.3">
      <c r="E467" s="2"/>
    </row>
    <row r="468" spans="5:5" x14ac:dyDescent="0.3">
      <c r="E468" s="2"/>
    </row>
    <row r="469" spans="5:5" x14ac:dyDescent="0.3">
      <c r="E469" s="2"/>
    </row>
    <row r="470" spans="5:5" x14ac:dyDescent="0.3">
      <c r="E470" s="2"/>
    </row>
    <row r="471" spans="5:5" x14ac:dyDescent="0.3">
      <c r="E471" s="2"/>
    </row>
    <row r="472" spans="5:5" x14ac:dyDescent="0.3">
      <c r="E472" s="2"/>
    </row>
    <row r="473" spans="5:5" x14ac:dyDescent="0.3">
      <c r="E473" s="2"/>
    </row>
    <row r="474" spans="5:5" x14ac:dyDescent="0.3">
      <c r="E474" s="2"/>
    </row>
    <row r="475" spans="5:5" x14ac:dyDescent="0.3">
      <c r="E475" s="2"/>
    </row>
    <row r="476" spans="5:5" x14ac:dyDescent="0.3">
      <c r="E476" s="2"/>
    </row>
    <row r="477" spans="5:5" x14ac:dyDescent="0.3">
      <c r="E477" s="2"/>
    </row>
    <row r="478" spans="5:5" x14ac:dyDescent="0.3">
      <c r="E478" s="2"/>
    </row>
    <row r="479" spans="5:5" x14ac:dyDescent="0.3">
      <c r="E479" s="2"/>
    </row>
    <row r="480" spans="5:5" x14ac:dyDescent="0.3">
      <c r="E480" s="2"/>
    </row>
    <row r="481" spans="5:5" x14ac:dyDescent="0.3">
      <c r="E481" s="2"/>
    </row>
    <row r="482" spans="5:5" x14ac:dyDescent="0.3">
      <c r="E482" s="2"/>
    </row>
    <row r="483" spans="5:5" x14ac:dyDescent="0.3">
      <c r="E483" s="2"/>
    </row>
    <row r="484" spans="5:5" x14ac:dyDescent="0.3">
      <c r="E484" s="2"/>
    </row>
    <row r="485" spans="5:5" x14ac:dyDescent="0.3">
      <c r="E485" s="2"/>
    </row>
    <row r="486" spans="5:5" x14ac:dyDescent="0.3">
      <c r="E486" s="2"/>
    </row>
    <row r="487" spans="5:5" x14ac:dyDescent="0.3">
      <c r="E487" s="2"/>
    </row>
    <row r="488" spans="5:5" x14ac:dyDescent="0.3">
      <c r="E488" s="2"/>
    </row>
    <row r="489" spans="5:5" x14ac:dyDescent="0.3">
      <c r="E489" s="2"/>
    </row>
    <row r="490" spans="5:5" x14ac:dyDescent="0.3">
      <c r="E490" s="2"/>
    </row>
    <row r="491" spans="5:5" x14ac:dyDescent="0.3">
      <c r="E491" s="2"/>
    </row>
    <row r="492" spans="5:5" x14ac:dyDescent="0.3">
      <c r="E492" s="2"/>
    </row>
    <row r="493" spans="5:5" x14ac:dyDescent="0.3">
      <c r="E493" s="2"/>
    </row>
    <row r="494" spans="5:5" x14ac:dyDescent="0.3">
      <c r="E494" s="2"/>
    </row>
    <row r="495" spans="5:5" x14ac:dyDescent="0.3">
      <c r="E495" s="2"/>
    </row>
    <row r="496" spans="5:5" x14ac:dyDescent="0.3">
      <c r="E496" s="2"/>
    </row>
    <row r="497" spans="5:5" x14ac:dyDescent="0.3">
      <c r="E497" s="2"/>
    </row>
    <row r="498" spans="5:5" x14ac:dyDescent="0.3">
      <c r="E498" s="2"/>
    </row>
    <row r="499" spans="5:5" x14ac:dyDescent="0.3">
      <c r="E499" s="2"/>
    </row>
    <row r="500" spans="5:5" x14ac:dyDescent="0.3">
      <c r="E500" s="2"/>
    </row>
    <row r="501" spans="5:5" x14ac:dyDescent="0.3">
      <c r="E501" s="2"/>
    </row>
    <row r="502" spans="5:5" x14ac:dyDescent="0.3">
      <c r="E502" s="2"/>
    </row>
    <row r="503" spans="5:5" x14ac:dyDescent="0.3">
      <c r="E503" s="2"/>
    </row>
    <row r="504" spans="5:5" x14ac:dyDescent="0.3">
      <c r="E504" s="2"/>
    </row>
    <row r="505" spans="5:5" x14ac:dyDescent="0.3">
      <c r="E505" s="2"/>
    </row>
    <row r="506" spans="5:5" x14ac:dyDescent="0.3">
      <c r="E506" s="2"/>
    </row>
    <row r="507" spans="5:5" x14ac:dyDescent="0.3">
      <c r="E507" s="2"/>
    </row>
    <row r="508" spans="5:5" x14ac:dyDescent="0.3">
      <c r="E508" s="2"/>
    </row>
    <row r="509" spans="5:5" x14ac:dyDescent="0.3">
      <c r="E509" s="2"/>
    </row>
    <row r="510" spans="5:5" x14ac:dyDescent="0.3">
      <c r="E510" s="2"/>
    </row>
    <row r="511" spans="5:5" x14ac:dyDescent="0.3">
      <c r="E511" s="2"/>
    </row>
    <row r="512" spans="5:5" x14ac:dyDescent="0.3">
      <c r="E512" s="2"/>
    </row>
    <row r="513" spans="5:5" x14ac:dyDescent="0.3">
      <c r="E513" s="2"/>
    </row>
    <row r="514" spans="5:5" x14ac:dyDescent="0.3">
      <c r="E514" s="2"/>
    </row>
    <row r="515" spans="5:5" x14ac:dyDescent="0.3">
      <c r="E515" s="2"/>
    </row>
    <row r="516" spans="5:5" x14ac:dyDescent="0.3">
      <c r="E516" s="2"/>
    </row>
    <row r="517" spans="5:5" x14ac:dyDescent="0.3">
      <c r="E517" s="2"/>
    </row>
    <row r="518" spans="5:5" x14ac:dyDescent="0.3">
      <c r="E518" s="2"/>
    </row>
    <row r="519" spans="5:5" x14ac:dyDescent="0.3">
      <c r="E519" s="2"/>
    </row>
    <row r="520" spans="5:5" x14ac:dyDescent="0.3">
      <c r="E520" s="2"/>
    </row>
    <row r="521" spans="5:5" x14ac:dyDescent="0.3">
      <c r="E521" s="2"/>
    </row>
    <row r="522" spans="5:5" x14ac:dyDescent="0.3">
      <c r="E522" s="2"/>
    </row>
    <row r="523" spans="5:5" x14ac:dyDescent="0.3">
      <c r="E523" s="2"/>
    </row>
    <row r="524" spans="5:5" x14ac:dyDescent="0.3">
      <c r="E524" s="2"/>
    </row>
    <row r="525" spans="5:5" x14ac:dyDescent="0.3">
      <c r="E525" s="2"/>
    </row>
    <row r="526" spans="5:5" x14ac:dyDescent="0.3">
      <c r="E526" s="2"/>
    </row>
    <row r="527" spans="5:5" x14ac:dyDescent="0.3">
      <c r="E527" s="2"/>
    </row>
    <row r="528" spans="5:5" x14ac:dyDescent="0.3">
      <c r="E528" s="2"/>
    </row>
    <row r="529" spans="5:5" x14ac:dyDescent="0.3">
      <c r="E529" s="2"/>
    </row>
    <row r="530" spans="5:5" x14ac:dyDescent="0.3">
      <c r="E530" s="2"/>
    </row>
    <row r="531" spans="5:5" x14ac:dyDescent="0.3">
      <c r="E531" s="2"/>
    </row>
    <row r="532" spans="5:5" x14ac:dyDescent="0.3">
      <c r="E532" s="2"/>
    </row>
    <row r="533" spans="5:5" x14ac:dyDescent="0.3">
      <c r="E533" s="2"/>
    </row>
    <row r="534" spans="5:5" x14ac:dyDescent="0.3">
      <c r="E534" s="2"/>
    </row>
    <row r="535" spans="5:5" x14ac:dyDescent="0.3">
      <c r="E535" s="2"/>
    </row>
    <row r="536" spans="5:5" x14ac:dyDescent="0.3">
      <c r="E536" s="2"/>
    </row>
    <row r="537" spans="5:5" x14ac:dyDescent="0.3">
      <c r="E537" s="2"/>
    </row>
    <row r="538" spans="5:5" x14ac:dyDescent="0.3">
      <c r="E538" s="2"/>
    </row>
    <row r="539" spans="5:5" x14ac:dyDescent="0.3">
      <c r="E539" s="2"/>
    </row>
    <row r="540" spans="5:5" x14ac:dyDescent="0.3">
      <c r="E540" s="2"/>
    </row>
    <row r="541" spans="5:5" x14ac:dyDescent="0.3">
      <c r="E541" s="2"/>
    </row>
    <row r="542" spans="5:5" x14ac:dyDescent="0.3">
      <c r="E542" s="2"/>
    </row>
    <row r="543" spans="5:5" x14ac:dyDescent="0.3">
      <c r="E543" s="2"/>
    </row>
    <row r="544" spans="5:5" x14ac:dyDescent="0.3">
      <c r="E544" s="2"/>
    </row>
    <row r="545" spans="5:5" x14ac:dyDescent="0.3">
      <c r="E545" s="2"/>
    </row>
    <row r="546" spans="5:5" x14ac:dyDescent="0.3">
      <c r="E546" s="2"/>
    </row>
    <row r="547" spans="5:5" x14ac:dyDescent="0.3">
      <c r="E547" s="2"/>
    </row>
    <row r="548" spans="5:5" x14ac:dyDescent="0.3">
      <c r="E548" s="2"/>
    </row>
    <row r="549" spans="5:5" x14ac:dyDescent="0.3">
      <c r="E549" s="2"/>
    </row>
    <row r="550" spans="5:5" x14ac:dyDescent="0.3">
      <c r="E550" s="2"/>
    </row>
    <row r="551" spans="5:5" x14ac:dyDescent="0.3">
      <c r="E551" s="2"/>
    </row>
    <row r="552" spans="5:5" x14ac:dyDescent="0.3">
      <c r="E552" s="2"/>
    </row>
    <row r="553" spans="5:5" x14ac:dyDescent="0.3">
      <c r="E553" s="2"/>
    </row>
    <row r="554" spans="5:5" x14ac:dyDescent="0.3">
      <c r="E554" s="2"/>
    </row>
    <row r="555" spans="5:5" x14ac:dyDescent="0.3">
      <c r="E555" s="2"/>
    </row>
    <row r="556" spans="5:5" x14ac:dyDescent="0.3">
      <c r="E556" s="2"/>
    </row>
    <row r="557" spans="5:5" x14ac:dyDescent="0.3">
      <c r="E557" s="2"/>
    </row>
    <row r="558" spans="5:5" x14ac:dyDescent="0.3">
      <c r="E558" s="2"/>
    </row>
    <row r="559" spans="5:5" x14ac:dyDescent="0.3">
      <c r="E559" s="2"/>
    </row>
    <row r="560" spans="5:5" x14ac:dyDescent="0.3">
      <c r="E560" s="2"/>
    </row>
    <row r="561" spans="5:5" x14ac:dyDescent="0.3">
      <c r="E561" s="2"/>
    </row>
    <row r="562" spans="5:5" x14ac:dyDescent="0.3">
      <c r="E562" s="2"/>
    </row>
    <row r="563" spans="5:5" x14ac:dyDescent="0.3">
      <c r="E563" s="2"/>
    </row>
    <row r="564" spans="5:5" x14ac:dyDescent="0.3">
      <c r="E564" s="2"/>
    </row>
    <row r="565" spans="5:5" x14ac:dyDescent="0.3">
      <c r="E565" s="2"/>
    </row>
    <row r="566" spans="5:5" x14ac:dyDescent="0.3">
      <c r="E566" s="2"/>
    </row>
    <row r="567" spans="5:5" x14ac:dyDescent="0.3">
      <c r="E567" s="2"/>
    </row>
    <row r="568" spans="5:5" x14ac:dyDescent="0.3">
      <c r="E568" s="2"/>
    </row>
    <row r="569" spans="5:5" x14ac:dyDescent="0.3">
      <c r="E569" s="2"/>
    </row>
    <row r="570" spans="5:5" x14ac:dyDescent="0.3">
      <c r="E570" s="2"/>
    </row>
    <row r="571" spans="5:5" x14ac:dyDescent="0.3">
      <c r="E571" s="2"/>
    </row>
    <row r="572" spans="5:5" x14ac:dyDescent="0.3">
      <c r="E572" s="2"/>
    </row>
    <row r="573" spans="5:5" x14ac:dyDescent="0.3">
      <c r="E573" s="2"/>
    </row>
    <row r="574" spans="5:5" x14ac:dyDescent="0.3">
      <c r="E574" s="2"/>
    </row>
    <row r="575" spans="5:5" x14ac:dyDescent="0.3">
      <c r="E575" s="2"/>
    </row>
    <row r="576" spans="5:5" x14ac:dyDescent="0.3">
      <c r="E576" s="2"/>
    </row>
    <row r="577" spans="5:5" x14ac:dyDescent="0.3">
      <c r="E577" s="2"/>
    </row>
    <row r="578" spans="5:5" x14ac:dyDescent="0.3">
      <c r="E578" s="2"/>
    </row>
    <row r="579" spans="5:5" x14ac:dyDescent="0.3">
      <c r="E579" s="2"/>
    </row>
    <row r="580" spans="5:5" x14ac:dyDescent="0.3">
      <c r="E580" s="2"/>
    </row>
    <row r="581" spans="5:5" x14ac:dyDescent="0.3">
      <c r="E581" s="2"/>
    </row>
    <row r="582" spans="5:5" x14ac:dyDescent="0.3">
      <c r="E582" s="2"/>
    </row>
    <row r="583" spans="5:5" x14ac:dyDescent="0.3">
      <c r="E583" s="2"/>
    </row>
    <row r="584" spans="5:5" x14ac:dyDescent="0.3">
      <c r="E584" s="2"/>
    </row>
    <row r="585" spans="5:5" x14ac:dyDescent="0.3">
      <c r="E585" s="2"/>
    </row>
    <row r="586" spans="5:5" x14ac:dyDescent="0.3">
      <c r="E586" s="2"/>
    </row>
    <row r="587" spans="5:5" x14ac:dyDescent="0.3">
      <c r="E587" s="2"/>
    </row>
    <row r="588" spans="5:5" x14ac:dyDescent="0.3">
      <c r="E588" s="2"/>
    </row>
    <row r="589" spans="5:5" x14ac:dyDescent="0.3">
      <c r="E589" s="2"/>
    </row>
    <row r="590" spans="5:5" x14ac:dyDescent="0.3">
      <c r="E590" s="2"/>
    </row>
    <row r="591" spans="5:5" x14ac:dyDescent="0.3">
      <c r="E591" s="2"/>
    </row>
    <row r="592" spans="5:5" x14ac:dyDescent="0.3">
      <c r="E592" s="2"/>
    </row>
    <row r="593" spans="5:5" x14ac:dyDescent="0.3">
      <c r="E593" s="2"/>
    </row>
    <row r="594" spans="5:5" x14ac:dyDescent="0.3">
      <c r="E594" s="2"/>
    </row>
    <row r="595" spans="5:5" x14ac:dyDescent="0.3">
      <c r="E595" s="2"/>
    </row>
    <row r="596" spans="5:5" x14ac:dyDescent="0.3">
      <c r="E596" s="2"/>
    </row>
    <row r="597" spans="5:5" x14ac:dyDescent="0.3">
      <c r="E597" s="2"/>
    </row>
    <row r="598" spans="5:5" x14ac:dyDescent="0.3">
      <c r="E598" s="2"/>
    </row>
    <row r="599" spans="5:5" x14ac:dyDescent="0.3">
      <c r="E599" s="2"/>
    </row>
    <row r="600" spans="5:5" x14ac:dyDescent="0.3">
      <c r="E600" s="2"/>
    </row>
    <row r="601" spans="5:5" x14ac:dyDescent="0.3">
      <c r="E601" s="2"/>
    </row>
    <row r="602" spans="5:5" x14ac:dyDescent="0.3">
      <c r="E602" s="2"/>
    </row>
    <row r="603" spans="5:5" x14ac:dyDescent="0.3">
      <c r="E603" s="2"/>
    </row>
    <row r="604" spans="5:5" x14ac:dyDescent="0.3">
      <c r="E604" s="2"/>
    </row>
    <row r="605" spans="5:5" x14ac:dyDescent="0.3">
      <c r="E605" s="2"/>
    </row>
    <row r="606" spans="5:5" x14ac:dyDescent="0.3">
      <c r="E606" s="2"/>
    </row>
    <row r="607" spans="5:5" x14ac:dyDescent="0.3">
      <c r="E607" s="2"/>
    </row>
    <row r="608" spans="5:5" x14ac:dyDescent="0.3">
      <c r="E608" s="2"/>
    </row>
    <row r="609" spans="5:5" x14ac:dyDescent="0.3">
      <c r="E609" s="2"/>
    </row>
    <row r="610" spans="5:5" x14ac:dyDescent="0.3">
      <c r="E610" s="2"/>
    </row>
    <row r="611" spans="5:5" x14ac:dyDescent="0.3">
      <c r="E611" s="2"/>
    </row>
    <row r="612" spans="5:5" x14ac:dyDescent="0.3">
      <c r="E612" s="2"/>
    </row>
    <row r="613" spans="5:5" x14ac:dyDescent="0.3">
      <c r="E613" s="2"/>
    </row>
    <row r="614" spans="5:5" x14ac:dyDescent="0.3">
      <c r="E614" s="2"/>
    </row>
    <row r="615" spans="5:5" x14ac:dyDescent="0.3">
      <c r="E615" s="2"/>
    </row>
    <row r="616" spans="5:5" x14ac:dyDescent="0.3">
      <c r="E616" s="2"/>
    </row>
    <row r="617" spans="5:5" x14ac:dyDescent="0.3">
      <c r="E617" s="2"/>
    </row>
    <row r="618" spans="5:5" x14ac:dyDescent="0.3">
      <c r="E618" s="2"/>
    </row>
    <row r="619" spans="5:5" x14ac:dyDescent="0.3">
      <c r="E619" s="2"/>
    </row>
    <row r="620" spans="5:5" x14ac:dyDescent="0.3">
      <c r="E620" s="2"/>
    </row>
    <row r="621" spans="5:5" x14ac:dyDescent="0.3">
      <c r="E621" s="2"/>
    </row>
    <row r="622" spans="5:5" x14ac:dyDescent="0.3">
      <c r="E622" s="2"/>
    </row>
    <row r="623" spans="5:5" x14ac:dyDescent="0.3">
      <c r="E623" s="2"/>
    </row>
    <row r="624" spans="5:5" x14ac:dyDescent="0.3">
      <c r="E624" s="2"/>
    </row>
    <row r="625" spans="5:5" x14ac:dyDescent="0.3">
      <c r="E625" s="2"/>
    </row>
    <row r="626" spans="5:5" x14ac:dyDescent="0.3">
      <c r="E626" s="2"/>
    </row>
    <row r="627" spans="5:5" x14ac:dyDescent="0.3">
      <c r="E627" s="2"/>
    </row>
    <row r="628" spans="5:5" x14ac:dyDescent="0.3">
      <c r="E628" s="2"/>
    </row>
    <row r="629" spans="5:5" x14ac:dyDescent="0.3">
      <c r="E629" s="2"/>
    </row>
    <row r="630" spans="5:5" x14ac:dyDescent="0.3">
      <c r="E630" s="2"/>
    </row>
    <row r="631" spans="5:5" x14ac:dyDescent="0.3">
      <c r="E631" s="2"/>
    </row>
    <row r="632" spans="5:5" x14ac:dyDescent="0.3">
      <c r="E632" s="2"/>
    </row>
    <row r="633" spans="5:5" x14ac:dyDescent="0.3">
      <c r="E633" s="2"/>
    </row>
    <row r="634" spans="5:5" x14ac:dyDescent="0.3">
      <c r="E634" s="2"/>
    </row>
    <row r="635" spans="5:5" x14ac:dyDescent="0.3">
      <c r="E635" s="2"/>
    </row>
    <row r="636" spans="5:5" x14ac:dyDescent="0.3">
      <c r="E636" s="2"/>
    </row>
    <row r="637" spans="5:5" x14ac:dyDescent="0.3">
      <c r="E637" s="2"/>
    </row>
    <row r="638" spans="5:5" x14ac:dyDescent="0.3">
      <c r="E638" s="2"/>
    </row>
    <row r="639" spans="5:5" x14ac:dyDescent="0.3">
      <c r="E639" s="2"/>
    </row>
    <row r="640" spans="5:5" x14ac:dyDescent="0.3">
      <c r="E640" s="2"/>
    </row>
    <row r="641" spans="5:5" x14ac:dyDescent="0.3">
      <c r="E641" s="2"/>
    </row>
  </sheetData>
  <autoFilter ref="A3:N641" xr:uid="{B55F1F4E-0F74-4ABE-AE22-40F87CB9AB83}">
    <sortState xmlns:xlrd2="http://schemas.microsoft.com/office/spreadsheetml/2017/richdata2" ref="A4:N641">
      <sortCondition ref="E3:E64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468F-8CDE-4798-8E8E-4AA7AFA99E50}">
  <sheetPr codeName="Sheet3">
    <tabColor theme="1" tint="4.9989318521683403E-2"/>
  </sheetPr>
  <dimension ref="A1:Q641"/>
  <sheetViews>
    <sheetView workbookViewId="0">
      <selection activeCell="V50" sqref="V50"/>
    </sheetView>
  </sheetViews>
  <sheetFormatPr defaultRowHeight="14.4" x14ac:dyDescent="0.3"/>
  <cols>
    <col min="1" max="4" width="14.33203125" customWidth="1"/>
    <col min="5" max="5" width="19" customWidth="1"/>
    <col min="6" max="6" width="15.77734375" customWidth="1"/>
    <col min="7" max="7" width="23.6640625" customWidth="1"/>
    <col min="8" max="10" width="12.21875" customWidth="1"/>
    <col min="11" max="12" width="18.77734375" customWidth="1"/>
    <col min="13" max="14" width="15.77734375" customWidth="1"/>
    <col min="15" max="16" width="20.88671875" customWidth="1"/>
    <col min="17" max="17" width="17" customWidth="1"/>
  </cols>
  <sheetData>
    <row r="1" spans="1:17" x14ac:dyDescent="0.3">
      <c r="A1" t="s">
        <v>0</v>
      </c>
    </row>
    <row r="2" spans="1:17" x14ac:dyDescent="0.3">
      <c r="E2" s="2" t="e">
        <f>DATE(LEFT(A2,4)*1,RIGHT(A2,2)*1,1)</f>
        <v>#VALUE!</v>
      </c>
      <c r="F2">
        <f>IFERROR(IF(B2="män",-1,IF(B2="kvinnor",#REF!,1))*D2,"")</f>
        <v>0</v>
      </c>
    </row>
    <row r="3" spans="1:17" x14ac:dyDescent="0.3">
      <c r="A3" s="1" t="s">
        <v>1</v>
      </c>
      <c r="B3" s="1" t="s">
        <v>2</v>
      </c>
      <c r="C3" s="1" t="s">
        <v>3</v>
      </c>
      <c r="D3" s="1" t="s">
        <v>4</v>
      </c>
      <c r="E3" s="1" t="s">
        <v>41</v>
      </c>
      <c r="F3" s="1" t="s">
        <v>42</v>
      </c>
      <c r="G3" s="1" t="s">
        <v>64</v>
      </c>
      <c r="H3" s="1" t="s">
        <v>6</v>
      </c>
      <c r="I3" s="1" t="s">
        <v>17</v>
      </c>
      <c r="J3" s="1" t="s">
        <v>63</v>
      </c>
      <c r="K3" s="1" t="s">
        <v>67</v>
      </c>
      <c r="L3" s="1" t="s">
        <v>68</v>
      </c>
      <c r="M3" s="1" t="s">
        <v>66</v>
      </c>
      <c r="N3" s="1" t="s">
        <v>65</v>
      </c>
      <c r="O3" s="1" t="s">
        <v>69</v>
      </c>
      <c r="P3" s="1" t="s">
        <v>70</v>
      </c>
      <c r="Q3" s="1" t="s">
        <v>73</v>
      </c>
    </row>
    <row r="4" spans="1:17" x14ac:dyDescent="0.3">
      <c r="A4" t="s">
        <v>5</v>
      </c>
      <c r="B4" t="s">
        <v>6</v>
      </c>
      <c r="C4" t="s">
        <v>7</v>
      </c>
      <c r="D4">
        <v>24.3</v>
      </c>
      <c r="E4" s="2">
        <v>41760</v>
      </c>
      <c r="F4">
        <f>IFERROR(IF(B4="män",-1,IF(B4="kvinnor",1,0))*D4,"")</f>
        <v>-24.3</v>
      </c>
      <c r="G4" t="str">
        <f>A4&amp;"_"&amp;B4&amp;"_"&amp;C4</f>
        <v>2014M05_män_M</v>
      </c>
      <c r="H4">
        <v>24.3</v>
      </c>
      <c r="I4">
        <v>21.5</v>
      </c>
      <c r="J4">
        <v>22.9</v>
      </c>
      <c r="K4">
        <f>I4-J4</f>
        <v>-1.3999999999999986</v>
      </c>
      <c r="L4">
        <f>H4-J4</f>
        <v>1.4000000000000021</v>
      </c>
      <c r="M4" s="6">
        <f>I4/J4-1</f>
        <v>-6.1135371179039222E-2</v>
      </c>
      <c r="N4" s="6">
        <f>H4/J4-1</f>
        <v>6.1135371179039444E-2</v>
      </c>
      <c r="O4" s="6">
        <f>K4/J4</f>
        <v>-6.1135371179039243E-2</v>
      </c>
      <c r="P4" s="6">
        <f>L4/J4</f>
        <v>6.1135371179039395E-2</v>
      </c>
      <c r="Q4" t="s">
        <v>74</v>
      </c>
    </row>
    <row r="5" spans="1:17" x14ac:dyDescent="0.3">
      <c r="A5" t="s">
        <v>5</v>
      </c>
      <c r="B5" t="s">
        <v>6</v>
      </c>
      <c r="C5" t="s">
        <v>8</v>
      </c>
      <c r="D5">
        <v>5.8</v>
      </c>
      <c r="E5" s="2">
        <v>41760</v>
      </c>
      <c r="F5">
        <f>IFERROR(IF(B5="män",-1,IF(B5="kvinnor",1,0))*D5,"")</f>
        <v>-5.8</v>
      </c>
      <c r="G5" t="str">
        <f t="shared" ref="G5:G61" si="0">A5&amp;"_"&amp;B5&amp;"_"&amp;C5</f>
        <v>2014M05_män_C</v>
      </c>
      <c r="H5">
        <v>5.8</v>
      </c>
      <c r="I5">
        <v>4.0999999999999996</v>
      </c>
      <c r="J5">
        <v>4.9000000000000004</v>
      </c>
      <c r="K5">
        <f t="shared" ref="K5:K68" si="1">I5-J5</f>
        <v>-0.80000000000000071</v>
      </c>
      <c r="L5">
        <f t="shared" ref="L5:L68" si="2">H5-J5</f>
        <v>0.89999999999999947</v>
      </c>
      <c r="M5" s="6">
        <f>I5/J5-1</f>
        <v>-0.16326530612244916</v>
      </c>
      <c r="N5" s="6">
        <f>H5/J5-1</f>
        <v>0.18367346938775508</v>
      </c>
      <c r="O5" s="6">
        <f t="shared" ref="O5:O68" si="3">K5/J5</f>
        <v>-0.16326530612244911</v>
      </c>
      <c r="P5" s="6">
        <f t="shared" ref="P5:P68" si="4">L5/J5</f>
        <v>0.18367346938775497</v>
      </c>
      <c r="Q5" t="s">
        <v>75</v>
      </c>
    </row>
    <row r="6" spans="1:17" x14ac:dyDescent="0.3">
      <c r="A6" t="s">
        <v>5</v>
      </c>
      <c r="B6" t="s">
        <v>6</v>
      </c>
      <c r="C6" t="s">
        <v>9</v>
      </c>
      <c r="D6">
        <v>4.4000000000000004</v>
      </c>
      <c r="E6" s="2">
        <v>41760</v>
      </c>
      <c r="F6">
        <f>IFERROR(IF(B6="män",-1,IF(B6="kvinnor",1,0))*D6,"")</f>
        <v>-4.4000000000000004</v>
      </c>
      <c r="G6" t="str">
        <f t="shared" si="0"/>
        <v>2014M05_män_L</v>
      </c>
      <c r="H6">
        <v>4.4000000000000004</v>
      </c>
      <c r="I6">
        <v>5.7</v>
      </c>
      <c r="J6">
        <v>5.0999999999999996</v>
      </c>
      <c r="K6">
        <f t="shared" si="1"/>
        <v>0.60000000000000053</v>
      </c>
      <c r="L6">
        <f t="shared" si="2"/>
        <v>-0.69999999999999929</v>
      </c>
      <c r="M6" s="6">
        <f>I6/J6-1</f>
        <v>0.11764705882352944</v>
      </c>
      <c r="N6" s="6">
        <f>H6/J6-1</f>
        <v>-0.13725490196078416</v>
      </c>
      <c r="O6" s="6">
        <f t="shared" si="3"/>
        <v>0.11764705882352952</v>
      </c>
      <c r="P6" s="6">
        <f t="shared" si="4"/>
        <v>-0.13725490196078419</v>
      </c>
      <c r="Q6" t="s">
        <v>74</v>
      </c>
    </row>
    <row r="7" spans="1:17" x14ac:dyDescent="0.3">
      <c r="A7" t="s">
        <v>5</v>
      </c>
      <c r="B7" t="s">
        <v>6</v>
      </c>
      <c r="C7" t="s">
        <v>10</v>
      </c>
      <c r="D7">
        <v>3.6</v>
      </c>
      <c r="E7" s="2">
        <v>41760</v>
      </c>
      <c r="F7">
        <f>IFERROR(IF(B7="män",-1,IF(B7="kvinnor",1,0))*D7,"")</f>
        <v>-3.6</v>
      </c>
      <c r="G7" t="str">
        <f t="shared" si="0"/>
        <v>2014M05_män_KD</v>
      </c>
      <c r="H7">
        <v>3.6</v>
      </c>
      <c r="I7">
        <v>4.3</v>
      </c>
      <c r="J7">
        <v>3.9</v>
      </c>
      <c r="K7">
        <f t="shared" si="1"/>
        <v>0.39999999999999991</v>
      </c>
      <c r="L7">
        <f t="shared" si="2"/>
        <v>-0.29999999999999982</v>
      </c>
      <c r="M7" s="6">
        <f>I7/J7-1</f>
        <v>0.10256410256410264</v>
      </c>
      <c r="N7" s="6">
        <f>H7/J7-1</f>
        <v>-7.6923076923076872E-2</v>
      </c>
      <c r="O7" s="6">
        <f t="shared" si="3"/>
        <v>0.10256410256410255</v>
      </c>
      <c r="P7" s="6">
        <f t="shared" si="4"/>
        <v>-7.6923076923076886E-2</v>
      </c>
      <c r="Q7" t="s">
        <v>74</v>
      </c>
    </row>
    <row r="8" spans="1:17" x14ac:dyDescent="0.3">
      <c r="A8" t="s">
        <v>5</v>
      </c>
      <c r="B8" t="s">
        <v>6</v>
      </c>
      <c r="C8" t="s">
        <v>12</v>
      </c>
      <c r="D8">
        <v>6.4</v>
      </c>
      <c r="E8" s="2">
        <v>41760</v>
      </c>
      <c r="F8">
        <f>IFERROR(IF(B8="män",-1,IF(B8="kvinnor",1,0))*D8,"")</f>
        <v>-6.4</v>
      </c>
      <c r="G8" t="str">
        <f t="shared" si="0"/>
        <v>2014M05_män_MP</v>
      </c>
      <c r="H8">
        <v>6.4</v>
      </c>
      <c r="I8">
        <v>10.199999999999999</v>
      </c>
      <c r="J8">
        <v>8.3000000000000007</v>
      </c>
      <c r="K8">
        <f t="shared" si="1"/>
        <v>1.8999999999999986</v>
      </c>
      <c r="L8">
        <f t="shared" si="2"/>
        <v>-1.9000000000000004</v>
      </c>
      <c r="M8" s="6">
        <f>I8/J8-1</f>
        <v>0.22891566265060215</v>
      </c>
      <c r="N8" s="6">
        <f>H8/J8-1</f>
        <v>-0.22891566265060248</v>
      </c>
      <c r="O8" s="6">
        <f t="shared" si="3"/>
        <v>0.22891566265060223</v>
      </c>
      <c r="P8" s="6">
        <f t="shared" si="4"/>
        <v>-0.22891566265060243</v>
      </c>
      <c r="Q8" t="s">
        <v>75</v>
      </c>
    </row>
    <row r="9" spans="1:17" x14ac:dyDescent="0.3">
      <c r="A9" t="s">
        <v>5</v>
      </c>
      <c r="B9" t="s">
        <v>6</v>
      </c>
      <c r="C9" t="s">
        <v>13</v>
      </c>
      <c r="D9">
        <v>34.6</v>
      </c>
      <c r="E9" s="2">
        <v>41760</v>
      </c>
      <c r="F9">
        <f>IFERROR(IF(B9="män",-1,IF(B9="kvinnor",1,0))*D9,"")</f>
        <v>-34.6</v>
      </c>
      <c r="G9" t="str">
        <f t="shared" si="0"/>
        <v>2014M05_män_S</v>
      </c>
      <c r="H9">
        <v>34.6</v>
      </c>
      <c r="I9">
        <v>36.9</v>
      </c>
      <c r="J9">
        <v>35.799999999999997</v>
      </c>
      <c r="K9">
        <f t="shared" si="1"/>
        <v>1.1000000000000014</v>
      </c>
      <c r="L9">
        <f t="shared" si="2"/>
        <v>-1.1999999999999957</v>
      </c>
      <c r="M9" s="6">
        <f>I9/J9-1</f>
        <v>3.0726256983240274E-2</v>
      </c>
      <c r="N9" s="6">
        <f>H9/J9-1</f>
        <v>-3.3519553072625552E-2</v>
      </c>
      <c r="O9" s="6">
        <f t="shared" si="3"/>
        <v>3.0726256983240264E-2</v>
      </c>
      <c r="P9" s="6">
        <f t="shared" si="4"/>
        <v>-3.351955307262558E-2</v>
      </c>
      <c r="Q9" t="s">
        <v>75</v>
      </c>
    </row>
    <row r="10" spans="1:17" x14ac:dyDescent="0.3">
      <c r="A10" t="s">
        <v>5</v>
      </c>
      <c r="B10" t="s">
        <v>6</v>
      </c>
      <c r="C10" t="s">
        <v>14</v>
      </c>
      <c r="D10">
        <v>7.1</v>
      </c>
      <c r="E10" s="2">
        <v>41760</v>
      </c>
      <c r="F10">
        <f>IFERROR(IF(B10="män",-1,IF(B10="kvinnor",1,0))*D10,"")</f>
        <v>-7.1</v>
      </c>
      <c r="G10" t="str">
        <f t="shared" si="0"/>
        <v>2014M05_män_V</v>
      </c>
      <c r="H10">
        <v>7.1</v>
      </c>
      <c r="I10">
        <v>8.1</v>
      </c>
      <c r="J10">
        <v>7.6</v>
      </c>
      <c r="K10">
        <f t="shared" si="1"/>
        <v>0.5</v>
      </c>
      <c r="L10">
        <f t="shared" si="2"/>
        <v>-0.5</v>
      </c>
      <c r="M10" s="6">
        <f>I10/J10-1</f>
        <v>6.578947368421062E-2</v>
      </c>
      <c r="N10" s="6">
        <f>H10/J10-1</f>
        <v>-6.5789473684210509E-2</v>
      </c>
      <c r="O10" s="6">
        <f t="shared" si="3"/>
        <v>6.5789473684210523E-2</v>
      </c>
      <c r="P10" s="6">
        <f t="shared" si="4"/>
        <v>-6.5789473684210523E-2</v>
      </c>
      <c r="Q10" t="s">
        <v>75</v>
      </c>
    </row>
    <row r="11" spans="1:17" x14ac:dyDescent="0.3">
      <c r="A11" t="s">
        <v>5</v>
      </c>
      <c r="B11" t="s">
        <v>6</v>
      </c>
      <c r="C11" t="s">
        <v>15</v>
      </c>
      <c r="D11">
        <v>10.9</v>
      </c>
      <c r="E11" s="2">
        <v>41760</v>
      </c>
      <c r="F11">
        <f>IFERROR(IF(B11="män",-1,IF(B11="kvinnor",1,0))*D11,"")</f>
        <v>-10.9</v>
      </c>
      <c r="G11" t="str">
        <f t="shared" si="0"/>
        <v>2014M05_män_SD</v>
      </c>
      <c r="H11">
        <v>10.9</v>
      </c>
      <c r="I11">
        <v>4.5</v>
      </c>
      <c r="J11">
        <v>7.7</v>
      </c>
      <c r="K11">
        <f t="shared" si="1"/>
        <v>-3.2</v>
      </c>
      <c r="L11">
        <f t="shared" si="2"/>
        <v>3.2</v>
      </c>
      <c r="M11" s="6">
        <f>I11/J11-1</f>
        <v>-0.41558441558441561</v>
      </c>
      <c r="N11" s="6">
        <f>H11/J11-1</f>
        <v>0.4155844155844155</v>
      </c>
      <c r="O11" s="6">
        <f t="shared" si="3"/>
        <v>-0.41558441558441561</v>
      </c>
      <c r="P11" s="6">
        <f t="shared" si="4"/>
        <v>0.41558441558441561</v>
      </c>
      <c r="Q11" t="s">
        <v>74</v>
      </c>
    </row>
    <row r="12" spans="1:17" x14ac:dyDescent="0.3">
      <c r="A12" t="s">
        <v>5</v>
      </c>
      <c r="B12" t="s">
        <v>6</v>
      </c>
      <c r="C12" t="s">
        <v>16</v>
      </c>
      <c r="D12">
        <v>3.1</v>
      </c>
      <c r="E12" s="2">
        <v>41760</v>
      </c>
      <c r="F12">
        <f>IFERROR(IF(B12="män",-1,IF(B12="kvinnor",1,0))*D12,"")</f>
        <v>-3.1</v>
      </c>
      <c r="G12" t="str">
        <f t="shared" si="0"/>
        <v>2014M05_män_övriga</v>
      </c>
      <c r="H12">
        <v>3.1</v>
      </c>
      <c r="I12">
        <v>4.5999999999999996</v>
      </c>
      <c r="J12">
        <v>3.8</v>
      </c>
      <c r="K12">
        <f t="shared" si="1"/>
        <v>0.79999999999999982</v>
      </c>
      <c r="L12">
        <f t="shared" si="2"/>
        <v>-0.69999999999999973</v>
      </c>
      <c r="M12" s="6">
        <f>I12/J12-1</f>
        <v>0.21052631578947367</v>
      </c>
      <c r="N12" s="6">
        <f>H12/J12-1</f>
        <v>-0.18421052631578938</v>
      </c>
      <c r="O12" s="6">
        <f t="shared" si="3"/>
        <v>0.21052631578947364</v>
      </c>
      <c r="P12" s="6">
        <f t="shared" si="4"/>
        <v>-0.18421052631578941</v>
      </c>
    </row>
    <row r="13" spans="1:17" x14ac:dyDescent="0.3">
      <c r="A13" t="s">
        <v>18</v>
      </c>
      <c r="B13" t="s">
        <v>6</v>
      </c>
      <c r="C13" t="s">
        <v>7</v>
      </c>
      <c r="D13">
        <v>25.9</v>
      </c>
      <c r="E13" s="2">
        <v>41944</v>
      </c>
      <c r="F13">
        <f>IFERROR(IF(B13="män",-1,IF(B13="kvinnor",1,0))*D13,"")</f>
        <v>-25.9</v>
      </c>
      <c r="G13" t="str">
        <f t="shared" si="0"/>
        <v>2014M11_män_M</v>
      </c>
      <c r="H13">
        <v>25.9</v>
      </c>
      <c r="I13">
        <v>23.7</v>
      </c>
      <c r="J13">
        <v>24.8</v>
      </c>
      <c r="K13">
        <f t="shared" si="1"/>
        <v>-1.1000000000000014</v>
      </c>
      <c r="L13">
        <f t="shared" si="2"/>
        <v>1.0999999999999979</v>
      </c>
      <c r="M13" s="6">
        <f>I13/J13-1</f>
        <v>-4.4354838709677491E-2</v>
      </c>
      <c r="N13" s="6">
        <f>H13/J13-1</f>
        <v>4.4354838709677269E-2</v>
      </c>
      <c r="O13" s="6">
        <f t="shared" si="3"/>
        <v>-4.4354838709677477E-2</v>
      </c>
      <c r="P13" s="6">
        <f t="shared" si="4"/>
        <v>4.4354838709677331E-2</v>
      </c>
      <c r="Q13" t="s">
        <v>74</v>
      </c>
    </row>
    <row r="14" spans="1:17" x14ac:dyDescent="0.3">
      <c r="A14" t="s">
        <v>18</v>
      </c>
      <c r="B14" t="s">
        <v>6</v>
      </c>
      <c r="C14" t="s">
        <v>8</v>
      </c>
      <c r="D14">
        <v>6.3</v>
      </c>
      <c r="E14" s="2">
        <v>41944</v>
      </c>
      <c r="F14">
        <f>IFERROR(IF(B14="män",-1,IF(B14="kvinnor",1,0))*D14,"")</f>
        <v>-6.3</v>
      </c>
      <c r="G14" t="str">
        <f t="shared" si="0"/>
        <v>2014M11_män_C</v>
      </c>
      <c r="H14">
        <v>6.3</v>
      </c>
      <c r="I14">
        <v>6</v>
      </c>
      <c r="J14">
        <v>6.2</v>
      </c>
      <c r="K14">
        <f t="shared" si="1"/>
        <v>-0.20000000000000018</v>
      </c>
      <c r="L14">
        <f t="shared" si="2"/>
        <v>9.9999999999999645E-2</v>
      </c>
      <c r="M14" s="6">
        <f>I14/J14-1</f>
        <v>-3.2258064516129115E-2</v>
      </c>
      <c r="N14" s="6">
        <f>H14/J14-1</f>
        <v>1.6129032258064502E-2</v>
      </c>
      <c r="O14" s="6">
        <f t="shared" si="3"/>
        <v>-3.2258064516129059E-2</v>
      </c>
      <c r="P14" s="6">
        <f t="shared" si="4"/>
        <v>1.6129032258064457E-2</v>
      </c>
      <c r="Q14" t="s">
        <v>75</v>
      </c>
    </row>
    <row r="15" spans="1:17" x14ac:dyDescent="0.3">
      <c r="A15" t="s">
        <v>18</v>
      </c>
      <c r="B15" t="s">
        <v>6</v>
      </c>
      <c r="C15" t="s">
        <v>9</v>
      </c>
      <c r="D15">
        <v>5.2</v>
      </c>
      <c r="E15" s="2">
        <v>41944</v>
      </c>
      <c r="F15">
        <f>IFERROR(IF(B15="män",-1,IF(B15="kvinnor",1,0))*D15,"")</f>
        <v>-5.2</v>
      </c>
      <c r="G15" t="str">
        <f t="shared" si="0"/>
        <v>2014M11_män_L</v>
      </c>
      <c r="H15">
        <v>5.2</v>
      </c>
      <c r="I15">
        <v>5.6</v>
      </c>
      <c r="J15">
        <v>5.4</v>
      </c>
      <c r="K15">
        <f t="shared" si="1"/>
        <v>0.19999999999999929</v>
      </c>
      <c r="L15">
        <f t="shared" si="2"/>
        <v>-0.20000000000000018</v>
      </c>
      <c r="M15" s="6">
        <f>I15/J15-1</f>
        <v>3.7037037037036979E-2</v>
      </c>
      <c r="N15" s="6">
        <f>H15/J15-1</f>
        <v>-3.703703703703709E-2</v>
      </c>
      <c r="O15" s="6">
        <f t="shared" si="3"/>
        <v>3.7037037037036903E-2</v>
      </c>
      <c r="P15" s="6">
        <f t="shared" si="4"/>
        <v>-3.703703703703707E-2</v>
      </c>
      <c r="Q15" t="s">
        <v>74</v>
      </c>
    </row>
    <row r="16" spans="1:17" x14ac:dyDescent="0.3">
      <c r="A16" t="s">
        <v>18</v>
      </c>
      <c r="B16" t="s">
        <v>6</v>
      </c>
      <c r="C16" t="s">
        <v>10</v>
      </c>
      <c r="D16">
        <v>3.9</v>
      </c>
      <c r="E16" s="2">
        <v>41944</v>
      </c>
      <c r="F16">
        <f>IFERROR(IF(B16="män",-1,IF(B16="kvinnor",1,0))*D16,"")</f>
        <v>-3.9</v>
      </c>
      <c r="G16" t="str">
        <f t="shared" si="0"/>
        <v>2014M11_män_KD</v>
      </c>
      <c r="H16">
        <v>3.9</v>
      </c>
      <c r="I16">
        <v>3.8</v>
      </c>
      <c r="J16">
        <v>3.9</v>
      </c>
      <c r="K16">
        <f t="shared" si="1"/>
        <v>-0.10000000000000009</v>
      </c>
      <c r="L16">
        <f t="shared" si="2"/>
        <v>0</v>
      </c>
      <c r="M16" s="6">
        <f>I16/J16-1</f>
        <v>-2.5641025641025661E-2</v>
      </c>
      <c r="N16" s="6">
        <f>H16/J16-1</f>
        <v>0</v>
      </c>
      <c r="O16" s="6">
        <f t="shared" si="3"/>
        <v>-2.5641025641025664E-2</v>
      </c>
      <c r="P16" s="6">
        <f t="shared" si="4"/>
        <v>0</v>
      </c>
      <c r="Q16" t="s">
        <v>74</v>
      </c>
    </row>
    <row r="17" spans="1:17" x14ac:dyDescent="0.3">
      <c r="A17" t="s">
        <v>18</v>
      </c>
      <c r="B17" t="s">
        <v>6</v>
      </c>
      <c r="C17" t="s">
        <v>12</v>
      </c>
      <c r="D17">
        <v>5.4</v>
      </c>
      <c r="E17" s="2">
        <v>41944</v>
      </c>
      <c r="F17">
        <f>IFERROR(IF(B17="män",-1,IF(B17="kvinnor",1,0))*D17,"")</f>
        <v>-5.4</v>
      </c>
      <c r="G17" t="str">
        <f t="shared" si="0"/>
        <v>2014M11_män_MP</v>
      </c>
      <c r="H17">
        <v>5.4</v>
      </c>
      <c r="I17">
        <v>9.1</v>
      </c>
      <c r="J17">
        <v>7.3</v>
      </c>
      <c r="K17">
        <f t="shared" si="1"/>
        <v>1.7999999999999998</v>
      </c>
      <c r="L17">
        <f t="shared" si="2"/>
        <v>-1.8999999999999995</v>
      </c>
      <c r="M17" s="6">
        <f>I17/J17-1</f>
        <v>0.2465753424657533</v>
      </c>
      <c r="N17" s="6">
        <f>H17/J17-1</f>
        <v>-0.26027397260273966</v>
      </c>
      <c r="O17" s="6">
        <f t="shared" si="3"/>
        <v>0.24657534246575341</v>
      </c>
      <c r="P17" s="6">
        <f t="shared" si="4"/>
        <v>-0.26027397260273966</v>
      </c>
      <c r="Q17" t="s">
        <v>75</v>
      </c>
    </row>
    <row r="18" spans="1:17" x14ac:dyDescent="0.3">
      <c r="A18" t="s">
        <v>18</v>
      </c>
      <c r="B18" t="s">
        <v>6</v>
      </c>
      <c r="C18" t="s">
        <v>13</v>
      </c>
      <c r="D18">
        <v>29.6</v>
      </c>
      <c r="E18" s="2">
        <v>41944</v>
      </c>
      <c r="F18">
        <f>IFERROR(IF(B18="män",-1,IF(B18="kvinnor",1,0))*D18,"")</f>
        <v>-29.6</v>
      </c>
      <c r="G18" t="str">
        <f t="shared" si="0"/>
        <v>2014M11_män_S</v>
      </c>
      <c r="H18">
        <v>29.6</v>
      </c>
      <c r="I18">
        <v>34.1</v>
      </c>
      <c r="J18">
        <v>31.9</v>
      </c>
      <c r="K18">
        <f t="shared" si="1"/>
        <v>2.2000000000000028</v>
      </c>
      <c r="L18">
        <f t="shared" si="2"/>
        <v>-2.2999999999999972</v>
      </c>
      <c r="M18" s="6">
        <f>I18/J18-1</f>
        <v>6.8965517241379448E-2</v>
      </c>
      <c r="N18" s="6">
        <f>H18/J18-1</f>
        <v>-7.2100313479623757E-2</v>
      </c>
      <c r="O18" s="6">
        <f t="shared" si="3"/>
        <v>6.8965517241379407E-2</v>
      </c>
      <c r="P18" s="6">
        <f t="shared" si="4"/>
        <v>-7.2100313479623743E-2</v>
      </c>
      <c r="Q18" t="s">
        <v>75</v>
      </c>
    </row>
    <row r="19" spans="1:17" x14ac:dyDescent="0.3">
      <c r="A19" t="s">
        <v>18</v>
      </c>
      <c r="B19" t="s">
        <v>6</v>
      </c>
      <c r="C19" t="s">
        <v>14</v>
      </c>
      <c r="D19">
        <v>5.2</v>
      </c>
      <c r="E19" s="2">
        <v>41944</v>
      </c>
      <c r="F19">
        <f>IFERROR(IF(B19="män",-1,IF(B19="kvinnor",1,0))*D19,"")</f>
        <v>-5.2</v>
      </c>
      <c r="G19" t="str">
        <f t="shared" si="0"/>
        <v>2014M11_män_V</v>
      </c>
      <c r="H19">
        <v>5.2</v>
      </c>
      <c r="I19">
        <v>6.3</v>
      </c>
      <c r="J19">
        <v>5.8</v>
      </c>
      <c r="K19">
        <f t="shared" si="1"/>
        <v>0.5</v>
      </c>
      <c r="L19">
        <f t="shared" si="2"/>
        <v>-0.59999999999999964</v>
      </c>
      <c r="M19" s="6">
        <f>I19/J19-1</f>
        <v>8.6206896551724199E-2</v>
      </c>
      <c r="N19" s="6">
        <f>H19/J19-1</f>
        <v>-0.10344827586206895</v>
      </c>
      <c r="O19" s="6">
        <f t="shared" si="3"/>
        <v>8.6206896551724144E-2</v>
      </c>
      <c r="P19" s="6">
        <f t="shared" si="4"/>
        <v>-0.10344827586206891</v>
      </c>
      <c r="Q19" t="s">
        <v>75</v>
      </c>
    </row>
    <row r="20" spans="1:17" x14ac:dyDescent="0.3">
      <c r="A20" t="s">
        <v>18</v>
      </c>
      <c r="B20" t="s">
        <v>6</v>
      </c>
      <c r="C20" t="s">
        <v>15</v>
      </c>
      <c r="D20">
        <v>16.7</v>
      </c>
      <c r="E20" s="2">
        <v>41944</v>
      </c>
      <c r="F20">
        <f>IFERROR(IF(B20="män",-1,IF(B20="kvinnor",1,0))*D20,"")</f>
        <v>-16.7</v>
      </c>
      <c r="G20" t="str">
        <f t="shared" si="0"/>
        <v>2014M11_män_SD</v>
      </c>
      <c r="H20">
        <v>16.7</v>
      </c>
      <c r="I20">
        <v>7.8</v>
      </c>
      <c r="J20">
        <v>12.2</v>
      </c>
      <c r="K20">
        <f t="shared" si="1"/>
        <v>-4.3999999999999995</v>
      </c>
      <c r="L20">
        <f t="shared" si="2"/>
        <v>4.5</v>
      </c>
      <c r="M20" s="6">
        <f>I20/J20-1</f>
        <v>-0.36065573770491799</v>
      </c>
      <c r="N20" s="6">
        <f>H20/J20-1</f>
        <v>0.36885245901639352</v>
      </c>
      <c r="O20" s="6">
        <f t="shared" si="3"/>
        <v>-0.36065573770491799</v>
      </c>
      <c r="P20" s="6">
        <f t="shared" si="4"/>
        <v>0.36885245901639346</v>
      </c>
      <c r="Q20" t="s">
        <v>74</v>
      </c>
    </row>
    <row r="21" spans="1:17" x14ac:dyDescent="0.3">
      <c r="A21" t="s">
        <v>18</v>
      </c>
      <c r="B21" t="s">
        <v>6</v>
      </c>
      <c r="C21" t="s">
        <v>16</v>
      </c>
      <c r="D21">
        <v>1.7</v>
      </c>
      <c r="E21" s="2">
        <v>41944</v>
      </c>
      <c r="F21">
        <f>IFERROR(IF(B21="män",-1,IF(B21="kvinnor",1,0))*D21,"")</f>
        <v>-1.7</v>
      </c>
      <c r="G21" t="str">
        <f t="shared" si="0"/>
        <v>2014M11_män_övriga</v>
      </c>
      <c r="H21">
        <v>1.7</v>
      </c>
      <c r="I21">
        <v>3.5</v>
      </c>
      <c r="J21">
        <v>2.6</v>
      </c>
      <c r="K21">
        <f t="shared" si="1"/>
        <v>0.89999999999999991</v>
      </c>
      <c r="L21">
        <f t="shared" si="2"/>
        <v>-0.90000000000000013</v>
      </c>
      <c r="M21" s="6">
        <f>I21/J21-1</f>
        <v>0.34615384615384603</v>
      </c>
      <c r="N21" s="6">
        <f>H21/J21-1</f>
        <v>-0.34615384615384615</v>
      </c>
      <c r="O21" s="6">
        <f t="shared" si="3"/>
        <v>0.34615384615384609</v>
      </c>
      <c r="P21" s="6">
        <f t="shared" si="4"/>
        <v>-0.3461538461538462</v>
      </c>
    </row>
    <row r="22" spans="1:17" x14ac:dyDescent="0.3">
      <c r="A22" t="s">
        <v>19</v>
      </c>
      <c r="B22" t="s">
        <v>6</v>
      </c>
      <c r="C22" t="s">
        <v>7</v>
      </c>
      <c r="D22">
        <v>26.8</v>
      </c>
      <c r="E22" s="2">
        <v>42125</v>
      </c>
      <c r="F22">
        <f>IFERROR(IF(B22="män",-1,IF(B22="kvinnor",1,0))*D22,"")</f>
        <v>-26.8</v>
      </c>
      <c r="G22" t="str">
        <f t="shared" si="0"/>
        <v>2015M05_män_M</v>
      </c>
      <c r="H22">
        <v>26.8</v>
      </c>
      <c r="I22">
        <v>25.7</v>
      </c>
      <c r="J22">
        <v>26.2</v>
      </c>
      <c r="K22">
        <f t="shared" si="1"/>
        <v>-0.5</v>
      </c>
      <c r="L22">
        <f t="shared" si="2"/>
        <v>0.60000000000000142</v>
      </c>
      <c r="M22" s="6">
        <f>I22/J22-1</f>
        <v>-1.9083969465648831E-2</v>
      </c>
      <c r="N22" s="6">
        <f>H22/J22-1</f>
        <v>2.2900763358778775E-2</v>
      </c>
      <c r="O22" s="6">
        <f t="shared" si="3"/>
        <v>-1.9083969465648856E-2</v>
      </c>
      <c r="P22" s="6">
        <f t="shared" si="4"/>
        <v>2.2900763358778681E-2</v>
      </c>
      <c r="Q22" t="s">
        <v>74</v>
      </c>
    </row>
    <row r="23" spans="1:17" x14ac:dyDescent="0.3">
      <c r="A23" t="s">
        <v>19</v>
      </c>
      <c r="B23" t="s">
        <v>6</v>
      </c>
      <c r="C23" t="s">
        <v>8</v>
      </c>
      <c r="D23">
        <v>5.6</v>
      </c>
      <c r="E23" s="2">
        <v>42125</v>
      </c>
      <c r="F23">
        <f>IFERROR(IF(B23="män",-1,IF(B23="kvinnor",1,0))*D23,"")</f>
        <v>-5.6</v>
      </c>
      <c r="G23" t="str">
        <f t="shared" si="0"/>
        <v>2015M05_män_C</v>
      </c>
      <c r="H23">
        <v>5.6</v>
      </c>
      <c r="I23">
        <v>7.4</v>
      </c>
      <c r="J23">
        <v>6.5</v>
      </c>
      <c r="K23">
        <f t="shared" si="1"/>
        <v>0.90000000000000036</v>
      </c>
      <c r="L23">
        <f t="shared" si="2"/>
        <v>-0.90000000000000036</v>
      </c>
      <c r="M23" s="6">
        <f>I23/J23-1</f>
        <v>0.13846153846153841</v>
      </c>
      <c r="N23" s="6">
        <f>H23/J23-1</f>
        <v>-0.13846153846153852</v>
      </c>
      <c r="O23" s="6">
        <f t="shared" si="3"/>
        <v>0.13846153846153852</v>
      </c>
      <c r="P23" s="6">
        <f t="shared" si="4"/>
        <v>-0.13846153846153852</v>
      </c>
      <c r="Q23" t="s">
        <v>75</v>
      </c>
    </row>
    <row r="24" spans="1:17" x14ac:dyDescent="0.3">
      <c r="A24" t="s">
        <v>19</v>
      </c>
      <c r="B24" t="s">
        <v>6</v>
      </c>
      <c r="C24" t="s">
        <v>9</v>
      </c>
      <c r="D24">
        <v>4.7</v>
      </c>
      <c r="E24" s="2">
        <v>42125</v>
      </c>
      <c r="F24">
        <f>IFERROR(IF(B24="män",-1,IF(B24="kvinnor",1,0))*D24,"")</f>
        <v>-4.7</v>
      </c>
      <c r="G24" t="str">
        <f t="shared" si="0"/>
        <v>2015M05_män_L</v>
      </c>
      <c r="H24">
        <v>4.7</v>
      </c>
      <c r="I24">
        <v>4.4000000000000004</v>
      </c>
      <c r="J24">
        <v>4.5999999999999996</v>
      </c>
      <c r="K24">
        <f t="shared" si="1"/>
        <v>-0.19999999999999929</v>
      </c>
      <c r="L24">
        <f t="shared" si="2"/>
        <v>0.10000000000000053</v>
      </c>
      <c r="M24" s="6">
        <f>I24/J24-1</f>
        <v>-4.3478260869565077E-2</v>
      </c>
      <c r="N24" s="6">
        <f>H24/J24-1</f>
        <v>2.1739130434782705E-2</v>
      </c>
      <c r="O24" s="6">
        <f t="shared" si="3"/>
        <v>-4.3478260869565064E-2</v>
      </c>
      <c r="P24" s="6">
        <f t="shared" si="4"/>
        <v>2.1739130434782726E-2</v>
      </c>
      <c r="Q24" t="s">
        <v>74</v>
      </c>
    </row>
    <row r="25" spans="1:17" x14ac:dyDescent="0.3">
      <c r="A25" t="s">
        <v>19</v>
      </c>
      <c r="B25" t="s">
        <v>6</v>
      </c>
      <c r="C25" t="s">
        <v>10</v>
      </c>
      <c r="D25">
        <v>3.5</v>
      </c>
      <c r="E25" s="2">
        <v>42125</v>
      </c>
      <c r="F25">
        <f>IFERROR(IF(B25="män",-1,IF(B25="kvinnor",1,0))*D25,"")</f>
        <v>-3.5</v>
      </c>
      <c r="G25" t="str">
        <f t="shared" si="0"/>
        <v>2015M05_män_KD</v>
      </c>
      <c r="H25">
        <v>3.5</v>
      </c>
      <c r="I25">
        <v>4.0999999999999996</v>
      </c>
      <c r="J25">
        <v>3.8</v>
      </c>
      <c r="K25">
        <f t="shared" si="1"/>
        <v>0.29999999999999982</v>
      </c>
      <c r="L25">
        <f t="shared" si="2"/>
        <v>-0.29999999999999982</v>
      </c>
      <c r="M25" s="6">
        <f>I25/J25-1</f>
        <v>7.8947368421052655E-2</v>
      </c>
      <c r="N25" s="6">
        <f>H25/J25-1</f>
        <v>-7.8947368421052544E-2</v>
      </c>
      <c r="O25" s="6">
        <f t="shared" si="3"/>
        <v>7.8947368421052586E-2</v>
      </c>
      <c r="P25" s="6">
        <f t="shared" si="4"/>
        <v>-7.8947368421052586E-2</v>
      </c>
      <c r="Q25" t="s">
        <v>74</v>
      </c>
    </row>
    <row r="26" spans="1:17" x14ac:dyDescent="0.3">
      <c r="A26" t="s">
        <v>19</v>
      </c>
      <c r="B26" t="s">
        <v>6</v>
      </c>
      <c r="C26" t="s">
        <v>12</v>
      </c>
      <c r="D26">
        <v>4.5999999999999996</v>
      </c>
      <c r="E26" s="2">
        <v>42125</v>
      </c>
      <c r="F26">
        <f>IFERROR(IF(B26="män",-1,IF(B26="kvinnor",1,0))*D26,"")</f>
        <v>-4.5999999999999996</v>
      </c>
      <c r="G26" t="str">
        <f t="shared" si="0"/>
        <v>2015M05_män_MP</v>
      </c>
      <c r="H26">
        <v>4.5999999999999996</v>
      </c>
      <c r="I26">
        <v>8.8000000000000007</v>
      </c>
      <c r="J26">
        <v>6.7</v>
      </c>
      <c r="K26">
        <f t="shared" si="1"/>
        <v>2.1000000000000005</v>
      </c>
      <c r="L26">
        <f t="shared" si="2"/>
        <v>-2.1000000000000005</v>
      </c>
      <c r="M26" s="6">
        <f>I26/J26-1</f>
        <v>0.31343283582089554</v>
      </c>
      <c r="N26" s="6">
        <f>H26/J26-1</f>
        <v>-0.31343283582089554</v>
      </c>
      <c r="O26" s="6">
        <f t="shared" si="3"/>
        <v>0.31343283582089559</v>
      </c>
      <c r="P26" s="6">
        <f t="shared" si="4"/>
        <v>-0.31343283582089559</v>
      </c>
      <c r="Q26" t="s">
        <v>75</v>
      </c>
    </row>
    <row r="27" spans="1:17" x14ac:dyDescent="0.3">
      <c r="A27" t="s">
        <v>19</v>
      </c>
      <c r="B27" t="s">
        <v>6</v>
      </c>
      <c r="C27" t="s">
        <v>13</v>
      </c>
      <c r="D27">
        <v>27.1</v>
      </c>
      <c r="E27" s="2">
        <v>42125</v>
      </c>
      <c r="F27">
        <f>IFERROR(IF(B27="män",-1,IF(B27="kvinnor",1,0))*D27,"")</f>
        <v>-27.1</v>
      </c>
      <c r="G27" t="str">
        <f t="shared" si="0"/>
        <v>2015M05_män_S</v>
      </c>
      <c r="H27">
        <v>27.1</v>
      </c>
      <c r="I27">
        <v>31.4</v>
      </c>
      <c r="J27">
        <v>29.3</v>
      </c>
      <c r="K27">
        <f t="shared" si="1"/>
        <v>2.0999999999999979</v>
      </c>
      <c r="L27">
        <f t="shared" si="2"/>
        <v>-2.1999999999999993</v>
      </c>
      <c r="M27" s="6">
        <f>I27/J27-1</f>
        <v>7.1672354948805417E-2</v>
      </c>
      <c r="N27" s="6">
        <f>H27/J27-1</f>
        <v>-7.5085324232081918E-2</v>
      </c>
      <c r="O27" s="6">
        <f t="shared" si="3"/>
        <v>7.1672354948805389E-2</v>
      </c>
      <c r="P27" s="6">
        <f t="shared" si="4"/>
        <v>-7.508532423208189E-2</v>
      </c>
      <c r="Q27" t="s">
        <v>75</v>
      </c>
    </row>
    <row r="28" spans="1:17" x14ac:dyDescent="0.3">
      <c r="A28" t="s">
        <v>19</v>
      </c>
      <c r="B28" t="s">
        <v>6</v>
      </c>
      <c r="C28" t="s">
        <v>14</v>
      </c>
      <c r="D28">
        <v>6.1</v>
      </c>
      <c r="E28" s="2">
        <v>42125</v>
      </c>
      <c r="F28">
        <f>IFERROR(IF(B28="män",-1,IF(B28="kvinnor",1,0))*D28,"")</f>
        <v>-6.1</v>
      </c>
      <c r="G28" t="str">
        <f t="shared" si="0"/>
        <v>2015M05_män_V</v>
      </c>
      <c r="H28">
        <v>6.1</v>
      </c>
      <c r="I28">
        <v>5.9</v>
      </c>
      <c r="J28">
        <v>6</v>
      </c>
      <c r="K28">
        <f t="shared" si="1"/>
        <v>-9.9999999999999645E-2</v>
      </c>
      <c r="L28">
        <f t="shared" si="2"/>
        <v>9.9999999999999645E-2</v>
      </c>
      <c r="M28" s="6">
        <f>I28/J28-1</f>
        <v>-1.6666666666666607E-2</v>
      </c>
      <c r="N28" s="6">
        <f>H28/J28-1</f>
        <v>1.6666666666666607E-2</v>
      </c>
      <c r="O28" s="6">
        <f t="shared" si="3"/>
        <v>-1.6666666666666607E-2</v>
      </c>
      <c r="P28" s="6">
        <f t="shared" si="4"/>
        <v>1.6666666666666607E-2</v>
      </c>
      <c r="Q28" t="s">
        <v>75</v>
      </c>
    </row>
    <row r="29" spans="1:17" x14ac:dyDescent="0.3">
      <c r="A29" t="s">
        <v>19</v>
      </c>
      <c r="B29" t="s">
        <v>6</v>
      </c>
      <c r="C29" t="s">
        <v>15</v>
      </c>
      <c r="D29">
        <v>20.5</v>
      </c>
      <c r="E29" s="2">
        <v>42125</v>
      </c>
      <c r="F29">
        <f>IFERROR(IF(B29="män",-1,IF(B29="kvinnor",1,0))*D29,"")</f>
        <v>-20.5</v>
      </c>
      <c r="G29" t="str">
        <f t="shared" si="0"/>
        <v>2015M05_män_SD</v>
      </c>
      <c r="H29">
        <v>20.5</v>
      </c>
      <c r="I29">
        <v>9.3000000000000007</v>
      </c>
      <c r="J29">
        <v>14.8</v>
      </c>
      <c r="K29">
        <f t="shared" si="1"/>
        <v>-5.5</v>
      </c>
      <c r="L29">
        <f t="shared" si="2"/>
        <v>5.6999999999999993</v>
      </c>
      <c r="M29" s="6">
        <f>I29/J29-1</f>
        <v>-0.3716216216216216</v>
      </c>
      <c r="N29" s="6">
        <f>H29/J29-1</f>
        <v>0.38513513513513509</v>
      </c>
      <c r="O29" s="6">
        <f t="shared" si="3"/>
        <v>-0.3716216216216216</v>
      </c>
      <c r="P29" s="6">
        <f t="shared" si="4"/>
        <v>0.38513513513513509</v>
      </c>
      <c r="Q29" t="s">
        <v>74</v>
      </c>
    </row>
    <row r="30" spans="1:17" x14ac:dyDescent="0.3">
      <c r="A30" t="s">
        <v>19</v>
      </c>
      <c r="B30" t="s">
        <v>6</v>
      </c>
      <c r="C30" t="s">
        <v>16</v>
      </c>
      <c r="D30">
        <v>1.2</v>
      </c>
      <c r="E30" s="2">
        <v>42125</v>
      </c>
      <c r="F30">
        <f>IFERROR(IF(B30="män",-1,IF(B30="kvinnor",1,0))*D30,"")</f>
        <v>-1.2</v>
      </c>
      <c r="G30" t="str">
        <f t="shared" si="0"/>
        <v>2015M05_män_övriga</v>
      </c>
      <c r="H30">
        <v>1.2</v>
      </c>
      <c r="I30">
        <v>3</v>
      </c>
      <c r="J30">
        <v>2.1</v>
      </c>
      <c r="K30">
        <f t="shared" si="1"/>
        <v>0.89999999999999991</v>
      </c>
      <c r="L30">
        <f t="shared" si="2"/>
        <v>-0.90000000000000013</v>
      </c>
      <c r="M30" s="6">
        <f>I30/J30-1</f>
        <v>0.4285714285714286</v>
      </c>
      <c r="N30" s="6">
        <f>H30/J30-1</f>
        <v>-0.4285714285714286</v>
      </c>
      <c r="O30" s="6">
        <f t="shared" si="3"/>
        <v>0.42857142857142849</v>
      </c>
      <c r="P30" s="6">
        <f t="shared" si="4"/>
        <v>-0.4285714285714286</v>
      </c>
    </row>
    <row r="31" spans="1:17" x14ac:dyDescent="0.3">
      <c r="A31" t="s">
        <v>20</v>
      </c>
      <c r="B31" t="s">
        <v>6</v>
      </c>
      <c r="C31" t="s">
        <v>7</v>
      </c>
      <c r="D31">
        <v>21.6</v>
      </c>
      <c r="E31" s="2">
        <v>42309</v>
      </c>
      <c r="F31">
        <f>IFERROR(IF(B31="män",-1,IF(B31="kvinnor",1,0))*D31,"")</f>
        <v>-21.6</v>
      </c>
      <c r="G31" t="str">
        <f t="shared" si="0"/>
        <v>2015M11_män_M</v>
      </c>
      <c r="H31">
        <v>21.6</v>
      </c>
      <c r="I31">
        <v>25.6</v>
      </c>
      <c r="J31">
        <v>23.6</v>
      </c>
      <c r="K31">
        <f t="shared" si="1"/>
        <v>2</v>
      </c>
      <c r="L31">
        <f t="shared" si="2"/>
        <v>-2</v>
      </c>
      <c r="M31" s="6">
        <f>I31/J31-1</f>
        <v>8.4745762711864403E-2</v>
      </c>
      <c r="N31" s="6">
        <f>H31/J31-1</f>
        <v>-8.4745762711864403E-2</v>
      </c>
      <c r="O31" s="6">
        <f t="shared" si="3"/>
        <v>8.4745762711864403E-2</v>
      </c>
      <c r="P31" s="6">
        <f t="shared" si="4"/>
        <v>-8.4745762711864403E-2</v>
      </c>
      <c r="Q31" t="s">
        <v>74</v>
      </c>
    </row>
    <row r="32" spans="1:17" x14ac:dyDescent="0.3">
      <c r="A32" t="s">
        <v>20</v>
      </c>
      <c r="B32" t="s">
        <v>6</v>
      </c>
      <c r="C32" t="s">
        <v>8</v>
      </c>
      <c r="D32">
        <v>5.6</v>
      </c>
      <c r="E32" s="2">
        <v>42309</v>
      </c>
      <c r="F32">
        <f>IFERROR(IF(B32="män",-1,IF(B32="kvinnor",1,0))*D32,"")</f>
        <v>-5.6</v>
      </c>
      <c r="G32" t="str">
        <f t="shared" si="0"/>
        <v>2015M11_män_C</v>
      </c>
      <c r="H32">
        <v>5.6</v>
      </c>
      <c r="I32">
        <v>7.4</v>
      </c>
      <c r="J32">
        <v>6.5</v>
      </c>
      <c r="K32">
        <f t="shared" si="1"/>
        <v>0.90000000000000036</v>
      </c>
      <c r="L32">
        <f t="shared" si="2"/>
        <v>-0.90000000000000036</v>
      </c>
      <c r="M32" s="6">
        <f>I32/J32-1</f>
        <v>0.13846153846153841</v>
      </c>
      <c r="N32" s="6">
        <f>H32/J32-1</f>
        <v>-0.13846153846153852</v>
      </c>
      <c r="O32" s="6">
        <f t="shared" si="3"/>
        <v>0.13846153846153852</v>
      </c>
      <c r="P32" s="6">
        <f t="shared" si="4"/>
        <v>-0.13846153846153852</v>
      </c>
      <c r="Q32" t="s">
        <v>75</v>
      </c>
    </row>
    <row r="33" spans="1:17" x14ac:dyDescent="0.3">
      <c r="A33" t="s">
        <v>20</v>
      </c>
      <c r="B33" t="s">
        <v>6</v>
      </c>
      <c r="C33" t="s">
        <v>9</v>
      </c>
      <c r="D33">
        <v>5.3</v>
      </c>
      <c r="E33" s="2">
        <v>42309</v>
      </c>
      <c r="F33">
        <f>IFERROR(IF(B33="män",-1,IF(B33="kvinnor",1,0))*D33,"")</f>
        <v>-5.3</v>
      </c>
      <c r="G33" t="str">
        <f t="shared" si="0"/>
        <v>2015M11_män_L</v>
      </c>
      <c r="H33">
        <v>5.3</v>
      </c>
      <c r="I33">
        <v>5.7</v>
      </c>
      <c r="J33">
        <v>5.5</v>
      </c>
      <c r="K33">
        <f t="shared" si="1"/>
        <v>0.20000000000000018</v>
      </c>
      <c r="L33">
        <f t="shared" si="2"/>
        <v>-0.20000000000000018</v>
      </c>
      <c r="M33" s="6">
        <f>I33/J33-1</f>
        <v>3.6363636363636376E-2</v>
      </c>
      <c r="N33" s="6">
        <f>H33/J33-1</f>
        <v>-3.6363636363636376E-2</v>
      </c>
      <c r="O33" s="6">
        <f t="shared" si="3"/>
        <v>3.6363636363636397E-2</v>
      </c>
      <c r="P33" s="6">
        <f t="shared" si="4"/>
        <v>-3.6363636363636397E-2</v>
      </c>
      <c r="Q33" t="s">
        <v>74</v>
      </c>
    </row>
    <row r="34" spans="1:17" x14ac:dyDescent="0.3">
      <c r="A34" t="s">
        <v>20</v>
      </c>
      <c r="B34" t="s">
        <v>6</v>
      </c>
      <c r="C34" t="s">
        <v>10</v>
      </c>
      <c r="D34">
        <v>3.3</v>
      </c>
      <c r="E34" s="2">
        <v>42309</v>
      </c>
      <c r="F34">
        <f>IFERROR(IF(B34="män",-1,IF(B34="kvinnor",1,0))*D34,"")</f>
        <v>-3.3</v>
      </c>
      <c r="G34" t="str">
        <f t="shared" si="0"/>
        <v>2015M11_män_KD</v>
      </c>
      <c r="H34">
        <v>3.3</v>
      </c>
      <c r="I34">
        <v>4.0999999999999996</v>
      </c>
      <c r="J34">
        <v>3.7</v>
      </c>
      <c r="K34">
        <f t="shared" si="1"/>
        <v>0.39999999999999947</v>
      </c>
      <c r="L34">
        <f t="shared" si="2"/>
        <v>-0.40000000000000036</v>
      </c>
      <c r="M34" s="6">
        <f>I34/J34-1</f>
        <v>0.10810810810810789</v>
      </c>
      <c r="N34" s="6">
        <f>H34/J34-1</f>
        <v>-0.10810810810810823</v>
      </c>
      <c r="O34" s="6">
        <f t="shared" si="3"/>
        <v>0.10810810810810796</v>
      </c>
      <c r="P34" s="6">
        <f t="shared" si="4"/>
        <v>-0.1081081081081082</v>
      </c>
      <c r="Q34" t="s">
        <v>74</v>
      </c>
    </row>
    <row r="35" spans="1:17" x14ac:dyDescent="0.3">
      <c r="A35" t="s">
        <v>20</v>
      </c>
      <c r="B35" t="s">
        <v>6</v>
      </c>
      <c r="C35" t="s">
        <v>12</v>
      </c>
      <c r="D35">
        <v>4.0999999999999996</v>
      </c>
      <c r="E35" s="2">
        <v>42309</v>
      </c>
      <c r="F35">
        <f>IFERROR(IF(B35="män",-1,IF(B35="kvinnor",1,0))*D35,"")</f>
        <v>-4.0999999999999996</v>
      </c>
      <c r="G35" t="str">
        <f t="shared" si="0"/>
        <v>2015M11_män_MP</v>
      </c>
      <c r="H35">
        <v>4.0999999999999996</v>
      </c>
      <c r="I35">
        <v>7.3</v>
      </c>
      <c r="J35">
        <v>5.7</v>
      </c>
      <c r="K35">
        <f t="shared" si="1"/>
        <v>1.5999999999999996</v>
      </c>
      <c r="L35">
        <f t="shared" si="2"/>
        <v>-1.6000000000000005</v>
      </c>
      <c r="M35" s="6">
        <f>I35/J35-1</f>
        <v>0.2807017543859649</v>
      </c>
      <c r="N35" s="6">
        <f>H35/J35-1</f>
        <v>-0.28070175438596501</v>
      </c>
      <c r="O35" s="6">
        <f t="shared" si="3"/>
        <v>0.28070175438596484</v>
      </c>
      <c r="P35" s="6">
        <f t="shared" si="4"/>
        <v>-0.28070175438596501</v>
      </c>
      <c r="Q35" t="s">
        <v>75</v>
      </c>
    </row>
    <row r="36" spans="1:17" x14ac:dyDescent="0.3">
      <c r="A36" t="s">
        <v>20</v>
      </c>
      <c r="B36" t="s">
        <v>6</v>
      </c>
      <c r="C36" t="s">
        <v>13</v>
      </c>
      <c r="D36">
        <v>25.5</v>
      </c>
      <c r="E36" s="2">
        <v>42309</v>
      </c>
      <c r="F36">
        <f>IFERROR(IF(B36="män",-1,IF(B36="kvinnor",1,0))*D36,"")</f>
        <v>-25.5</v>
      </c>
      <c r="G36" t="str">
        <f t="shared" si="0"/>
        <v>2015M11_män_S</v>
      </c>
      <c r="H36">
        <v>25.5</v>
      </c>
      <c r="I36">
        <v>30.1</v>
      </c>
      <c r="J36">
        <v>27.8</v>
      </c>
      <c r="K36">
        <f t="shared" si="1"/>
        <v>2.3000000000000007</v>
      </c>
      <c r="L36">
        <f t="shared" si="2"/>
        <v>-2.3000000000000007</v>
      </c>
      <c r="M36" s="6">
        <f>I36/J36-1</f>
        <v>8.2733812949640217E-2</v>
      </c>
      <c r="N36" s="6">
        <f>H36/J36-1</f>
        <v>-8.2733812949640329E-2</v>
      </c>
      <c r="O36" s="6">
        <f t="shared" si="3"/>
        <v>8.2733812949640315E-2</v>
      </c>
      <c r="P36" s="6">
        <f t="shared" si="4"/>
        <v>-8.2733812949640315E-2</v>
      </c>
      <c r="Q36" t="s">
        <v>75</v>
      </c>
    </row>
    <row r="37" spans="1:17" x14ac:dyDescent="0.3">
      <c r="A37" t="s">
        <v>20</v>
      </c>
      <c r="B37" t="s">
        <v>6</v>
      </c>
      <c r="C37" t="s">
        <v>14</v>
      </c>
      <c r="D37">
        <v>5.2</v>
      </c>
      <c r="E37" s="2">
        <v>42309</v>
      </c>
      <c r="F37">
        <f>IFERROR(IF(B37="män",-1,IF(B37="kvinnor",1,0))*D37,"")</f>
        <v>-5.2</v>
      </c>
      <c r="G37" t="str">
        <f t="shared" si="0"/>
        <v>2015M11_män_V</v>
      </c>
      <c r="H37">
        <v>5.2</v>
      </c>
      <c r="I37">
        <v>6.2</v>
      </c>
      <c r="J37">
        <v>5.7</v>
      </c>
      <c r="K37">
        <f t="shared" si="1"/>
        <v>0.5</v>
      </c>
      <c r="L37">
        <f t="shared" si="2"/>
        <v>-0.5</v>
      </c>
      <c r="M37" s="6">
        <f>I37/J37-1</f>
        <v>8.7719298245614086E-2</v>
      </c>
      <c r="N37" s="6">
        <f>H37/J37-1</f>
        <v>-8.7719298245614086E-2</v>
      </c>
      <c r="O37" s="6">
        <f t="shared" si="3"/>
        <v>8.771929824561403E-2</v>
      </c>
      <c r="P37" s="6">
        <f t="shared" si="4"/>
        <v>-8.771929824561403E-2</v>
      </c>
      <c r="Q37" t="s">
        <v>75</v>
      </c>
    </row>
    <row r="38" spans="1:17" x14ac:dyDescent="0.3">
      <c r="A38" t="s">
        <v>20</v>
      </c>
      <c r="B38" t="s">
        <v>6</v>
      </c>
      <c r="C38" t="s">
        <v>15</v>
      </c>
      <c r="D38">
        <v>28</v>
      </c>
      <c r="E38" s="2">
        <v>42309</v>
      </c>
      <c r="F38">
        <f>IFERROR(IF(B38="män",-1,IF(B38="kvinnor",1,0))*D38,"")</f>
        <v>-28</v>
      </c>
      <c r="G38" t="str">
        <f t="shared" si="0"/>
        <v>2015M11_män_SD</v>
      </c>
      <c r="H38">
        <v>28</v>
      </c>
      <c r="I38">
        <v>11.3</v>
      </c>
      <c r="J38">
        <v>19.600000000000001</v>
      </c>
      <c r="K38">
        <f t="shared" si="1"/>
        <v>-8.3000000000000007</v>
      </c>
      <c r="L38">
        <f t="shared" si="2"/>
        <v>8.3999999999999986</v>
      </c>
      <c r="M38" s="6">
        <f>I38/J38-1</f>
        <v>-0.42346938775510201</v>
      </c>
      <c r="N38" s="6">
        <f>H38/J38-1</f>
        <v>0.42857142857142838</v>
      </c>
      <c r="O38" s="6">
        <f t="shared" si="3"/>
        <v>-0.42346938775510207</v>
      </c>
      <c r="P38" s="6">
        <f t="shared" si="4"/>
        <v>0.42857142857142849</v>
      </c>
      <c r="Q38" t="s">
        <v>74</v>
      </c>
    </row>
    <row r="39" spans="1:17" x14ac:dyDescent="0.3">
      <c r="A39" t="s">
        <v>20</v>
      </c>
      <c r="B39" t="s">
        <v>6</v>
      </c>
      <c r="C39" t="s">
        <v>16</v>
      </c>
      <c r="D39">
        <v>1.3</v>
      </c>
      <c r="E39" s="2">
        <v>42309</v>
      </c>
      <c r="F39">
        <f>IFERROR(IF(B39="män",-1,IF(B39="kvinnor",1,0))*D39,"")</f>
        <v>-1.3</v>
      </c>
      <c r="G39" t="str">
        <f t="shared" si="0"/>
        <v>2015M11_män_övriga</v>
      </c>
      <c r="H39">
        <v>1.3</v>
      </c>
      <c r="I39">
        <v>2.4</v>
      </c>
      <c r="J39">
        <v>1.9</v>
      </c>
      <c r="K39">
        <f t="shared" si="1"/>
        <v>0.5</v>
      </c>
      <c r="L39">
        <f t="shared" si="2"/>
        <v>-0.59999999999999987</v>
      </c>
      <c r="M39" s="6">
        <f>I39/J39-1</f>
        <v>0.26315789473684204</v>
      </c>
      <c r="N39" s="6">
        <f>H39/J39-1</f>
        <v>-0.31578947368421051</v>
      </c>
      <c r="O39" s="6">
        <f t="shared" si="3"/>
        <v>0.26315789473684209</v>
      </c>
      <c r="P39" s="6">
        <f t="shared" si="4"/>
        <v>-0.31578947368421045</v>
      </c>
    </row>
    <row r="40" spans="1:17" x14ac:dyDescent="0.3">
      <c r="A40" t="s">
        <v>21</v>
      </c>
      <c r="B40" t="s">
        <v>6</v>
      </c>
      <c r="C40" t="s">
        <v>7</v>
      </c>
      <c r="D40">
        <v>25.3</v>
      </c>
      <c r="E40" s="2">
        <v>42491</v>
      </c>
      <c r="F40">
        <f>IFERROR(IF(B40="män",-1,IF(B40="kvinnor",1,0))*D40,"")</f>
        <v>-25.3</v>
      </c>
      <c r="G40" t="str">
        <f t="shared" si="0"/>
        <v>2016M05_män_M</v>
      </c>
      <c r="H40">
        <v>25.3</v>
      </c>
      <c r="I40">
        <v>26</v>
      </c>
      <c r="J40">
        <v>25.7</v>
      </c>
      <c r="K40">
        <f t="shared" si="1"/>
        <v>0.30000000000000071</v>
      </c>
      <c r="L40">
        <f t="shared" si="2"/>
        <v>-0.39999999999999858</v>
      </c>
      <c r="M40" s="6">
        <f>I40/J40-1</f>
        <v>1.1673151750972721E-2</v>
      </c>
      <c r="N40" s="6">
        <f>H40/J40-1</f>
        <v>-1.5564202334630295E-2</v>
      </c>
      <c r="O40" s="6">
        <f t="shared" si="3"/>
        <v>1.1673151750972791E-2</v>
      </c>
      <c r="P40" s="6">
        <f t="shared" si="4"/>
        <v>-1.5564202334630295E-2</v>
      </c>
      <c r="Q40" t="s">
        <v>74</v>
      </c>
    </row>
    <row r="41" spans="1:17" x14ac:dyDescent="0.3">
      <c r="A41" t="s">
        <v>21</v>
      </c>
      <c r="B41" t="s">
        <v>6</v>
      </c>
      <c r="C41" t="s">
        <v>8</v>
      </c>
      <c r="D41">
        <v>5.3</v>
      </c>
      <c r="E41" s="2">
        <v>42491</v>
      </c>
      <c r="F41">
        <f>IFERROR(IF(B41="män",-1,IF(B41="kvinnor",1,0))*D41,"")</f>
        <v>-5.3</v>
      </c>
      <c r="G41" t="str">
        <f t="shared" si="0"/>
        <v>2016M05_män_C</v>
      </c>
      <c r="H41">
        <v>5.3</v>
      </c>
      <c r="I41">
        <v>7.8</v>
      </c>
      <c r="J41">
        <v>6.6</v>
      </c>
      <c r="K41">
        <f t="shared" si="1"/>
        <v>1.2000000000000002</v>
      </c>
      <c r="L41">
        <f t="shared" si="2"/>
        <v>-1.2999999999999998</v>
      </c>
      <c r="M41" s="6">
        <f>I41/J41-1</f>
        <v>0.18181818181818188</v>
      </c>
      <c r="N41" s="6">
        <f>H41/J41-1</f>
        <v>-0.19696969696969691</v>
      </c>
      <c r="O41" s="6">
        <f t="shared" si="3"/>
        <v>0.18181818181818185</v>
      </c>
      <c r="P41" s="6">
        <f t="shared" si="4"/>
        <v>-0.19696969696969696</v>
      </c>
      <c r="Q41" t="s">
        <v>75</v>
      </c>
    </row>
    <row r="42" spans="1:17" x14ac:dyDescent="0.3">
      <c r="A42" t="s">
        <v>21</v>
      </c>
      <c r="B42" t="s">
        <v>6</v>
      </c>
      <c r="C42" t="s">
        <v>9</v>
      </c>
      <c r="D42">
        <v>5.6</v>
      </c>
      <c r="E42" s="2">
        <v>42491</v>
      </c>
      <c r="F42">
        <f>IFERROR(IF(B42="män",-1,IF(B42="kvinnor",1,0))*D42,"")</f>
        <v>-5.6</v>
      </c>
      <c r="G42" t="str">
        <f t="shared" si="0"/>
        <v>2016M05_män_L</v>
      </c>
      <c r="H42">
        <v>5.6</v>
      </c>
      <c r="I42">
        <v>5.0999999999999996</v>
      </c>
      <c r="J42">
        <v>5.4</v>
      </c>
      <c r="K42">
        <f t="shared" si="1"/>
        <v>-0.30000000000000071</v>
      </c>
      <c r="L42">
        <f t="shared" si="2"/>
        <v>0.19999999999999929</v>
      </c>
      <c r="M42" s="6">
        <f>I42/J42-1</f>
        <v>-5.5555555555555691E-2</v>
      </c>
      <c r="N42" s="6">
        <f>H42/J42-1</f>
        <v>3.7037037037036979E-2</v>
      </c>
      <c r="O42" s="6">
        <f t="shared" si="3"/>
        <v>-5.5555555555555684E-2</v>
      </c>
      <c r="P42" s="6">
        <f t="shared" si="4"/>
        <v>3.7037037037036903E-2</v>
      </c>
      <c r="Q42" t="s">
        <v>74</v>
      </c>
    </row>
    <row r="43" spans="1:17" x14ac:dyDescent="0.3">
      <c r="A43" t="s">
        <v>21</v>
      </c>
      <c r="B43" t="s">
        <v>6</v>
      </c>
      <c r="C43" t="s">
        <v>10</v>
      </c>
      <c r="D43">
        <v>2.9</v>
      </c>
      <c r="E43" s="2">
        <v>42491</v>
      </c>
      <c r="F43">
        <f>IFERROR(IF(B43="män",-1,IF(B43="kvinnor",1,0))*D43,"")</f>
        <v>-2.9</v>
      </c>
      <c r="G43" t="str">
        <f t="shared" si="0"/>
        <v>2016M05_män_KD</v>
      </c>
      <c r="H43">
        <v>2.9</v>
      </c>
      <c r="I43">
        <v>3.5</v>
      </c>
      <c r="J43">
        <v>3.2</v>
      </c>
      <c r="K43">
        <f t="shared" si="1"/>
        <v>0.29999999999999982</v>
      </c>
      <c r="L43">
        <f t="shared" si="2"/>
        <v>-0.30000000000000027</v>
      </c>
      <c r="M43" s="6">
        <f>I43/J43-1</f>
        <v>9.375E-2</v>
      </c>
      <c r="N43" s="6">
        <f>H43/J43-1</f>
        <v>-9.3750000000000111E-2</v>
      </c>
      <c r="O43" s="6">
        <f t="shared" si="3"/>
        <v>9.3749999999999944E-2</v>
      </c>
      <c r="P43" s="6">
        <f t="shared" si="4"/>
        <v>-9.3750000000000083E-2</v>
      </c>
      <c r="Q43" t="s">
        <v>74</v>
      </c>
    </row>
    <row r="44" spans="1:17" x14ac:dyDescent="0.3">
      <c r="A44" t="s">
        <v>21</v>
      </c>
      <c r="B44" t="s">
        <v>6</v>
      </c>
      <c r="C44" t="s">
        <v>12</v>
      </c>
      <c r="D44">
        <v>4</v>
      </c>
      <c r="E44" s="2">
        <v>42491</v>
      </c>
      <c r="F44">
        <f>IFERROR(IF(B44="män",-1,IF(B44="kvinnor",1,0))*D44,"")</f>
        <v>-4</v>
      </c>
      <c r="G44" t="str">
        <f t="shared" si="0"/>
        <v>2016M05_män_MP</v>
      </c>
      <c r="H44">
        <v>4</v>
      </c>
      <c r="I44">
        <v>5.7</v>
      </c>
      <c r="J44">
        <v>4.8</v>
      </c>
      <c r="K44">
        <f t="shared" si="1"/>
        <v>0.90000000000000036</v>
      </c>
      <c r="L44">
        <f t="shared" si="2"/>
        <v>-0.79999999999999982</v>
      </c>
      <c r="M44" s="6">
        <f>I44/J44-1</f>
        <v>0.1875</v>
      </c>
      <c r="N44" s="6">
        <f>H44/J44-1</f>
        <v>-0.16666666666666663</v>
      </c>
      <c r="O44" s="6">
        <f t="shared" si="3"/>
        <v>0.18750000000000008</v>
      </c>
      <c r="P44" s="6">
        <f t="shared" si="4"/>
        <v>-0.16666666666666663</v>
      </c>
      <c r="Q44" t="s">
        <v>75</v>
      </c>
    </row>
    <row r="45" spans="1:17" x14ac:dyDescent="0.3">
      <c r="A45" t="s">
        <v>21</v>
      </c>
      <c r="B45" t="s">
        <v>6</v>
      </c>
      <c r="C45" t="s">
        <v>13</v>
      </c>
      <c r="D45">
        <v>26</v>
      </c>
      <c r="E45" s="2">
        <v>42491</v>
      </c>
      <c r="F45">
        <f>IFERROR(IF(B45="män",-1,IF(B45="kvinnor",1,0))*D45,"")</f>
        <v>-26</v>
      </c>
      <c r="G45" t="str">
        <f t="shared" si="0"/>
        <v>2016M05_män_S</v>
      </c>
      <c r="H45">
        <v>26</v>
      </c>
      <c r="I45">
        <v>30.1</v>
      </c>
      <c r="J45">
        <v>28.1</v>
      </c>
      <c r="K45">
        <f t="shared" si="1"/>
        <v>2</v>
      </c>
      <c r="L45">
        <f t="shared" si="2"/>
        <v>-2.1000000000000014</v>
      </c>
      <c r="M45" s="6">
        <f>I45/J45-1</f>
        <v>7.1174377224199281E-2</v>
      </c>
      <c r="N45" s="6">
        <f>H45/J45-1</f>
        <v>-7.4733096085409345E-2</v>
      </c>
      <c r="O45" s="6">
        <f t="shared" si="3"/>
        <v>7.1174377224199281E-2</v>
      </c>
      <c r="P45" s="6">
        <f t="shared" si="4"/>
        <v>-7.4733096085409303E-2</v>
      </c>
      <c r="Q45" t="s">
        <v>75</v>
      </c>
    </row>
    <row r="46" spans="1:17" x14ac:dyDescent="0.3">
      <c r="A46" t="s">
        <v>21</v>
      </c>
      <c r="B46" t="s">
        <v>6</v>
      </c>
      <c r="C46" t="s">
        <v>14</v>
      </c>
      <c r="D46">
        <v>6.2</v>
      </c>
      <c r="E46" s="2">
        <v>42491</v>
      </c>
      <c r="F46">
        <f>IFERROR(IF(B46="män",-1,IF(B46="kvinnor",1,0))*D46,"")</f>
        <v>-6.2</v>
      </c>
      <c r="G46" t="str">
        <f t="shared" si="0"/>
        <v>2016M05_män_V</v>
      </c>
      <c r="H46">
        <v>6.2</v>
      </c>
      <c r="I46">
        <v>7</v>
      </c>
      <c r="J46">
        <v>6.6</v>
      </c>
      <c r="K46">
        <f t="shared" si="1"/>
        <v>0.40000000000000036</v>
      </c>
      <c r="L46">
        <f t="shared" si="2"/>
        <v>-0.39999999999999947</v>
      </c>
      <c r="M46" s="6">
        <f>I46/J46-1</f>
        <v>6.0606060606060552E-2</v>
      </c>
      <c r="N46" s="6">
        <f>H46/J46-1</f>
        <v>-6.0606060606060552E-2</v>
      </c>
      <c r="O46" s="6">
        <f t="shared" si="3"/>
        <v>6.0606060606060663E-2</v>
      </c>
      <c r="P46" s="6">
        <f t="shared" si="4"/>
        <v>-6.0606060606060531E-2</v>
      </c>
      <c r="Q46" t="s">
        <v>75</v>
      </c>
    </row>
    <row r="47" spans="1:17" x14ac:dyDescent="0.3">
      <c r="A47" t="s">
        <v>21</v>
      </c>
      <c r="B47" t="s">
        <v>6</v>
      </c>
      <c r="C47" t="s">
        <v>15</v>
      </c>
      <c r="D47">
        <v>23</v>
      </c>
      <c r="E47" s="2">
        <v>42491</v>
      </c>
      <c r="F47">
        <f>IFERROR(IF(B47="män",-1,IF(B47="kvinnor",1,0))*D47,"")</f>
        <v>-23</v>
      </c>
      <c r="G47" t="str">
        <f t="shared" si="0"/>
        <v>2016M05_män_SD</v>
      </c>
      <c r="H47">
        <v>23</v>
      </c>
      <c r="I47">
        <v>12.1</v>
      </c>
      <c r="J47">
        <v>17.5</v>
      </c>
      <c r="K47">
        <f t="shared" si="1"/>
        <v>-5.4</v>
      </c>
      <c r="L47">
        <f t="shared" si="2"/>
        <v>5.5</v>
      </c>
      <c r="M47" s="6">
        <f>I47/J47-1</f>
        <v>-0.30857142857142861</v>
      </c>
      <c r="N47" s="6">
        <f>H47/J47-1</f>
        <v>0.31428571428571428</v>
      </c>
      <c r="O47" s="6">
        <f t="shared" si="3"/>
        <v>-0.30857142857142861</v>
      </c>
      <c r="P47" s="6">
        <f t="shared" si="4"/>
        <v>0.31428571428571428</v>
      </c>
      <c r="Q47" t="s">
        <v>74</v>
      </c>
    </row>
    <row r="48" spans="1:17" x14ac:dyDescent="0.3">
      <c r="A48" t="s">
        <v>21</v>
      </c>
      <c r="B48" t="s">
        <v>6</v>
      </c>
      <c r="C48" t="s">
        <v>16</v>
      </c>
      <c r="D48">
        <v>1.7</v>
      </c>
      <c r="E48" s="2">
        <v>42491</v>
      </c>
      <c r="F48">
        <f>IFERROR(IF(B48="män",-1,IF(B48="kvinnor",1,0))*D48,"")</f>
        <v>-1.7</v>
      </c>
      <c r="G48" t="str">
        <f t="shared" si="0"/>
        <v>2016M05_män_övriga</v>
      </c>
      <c r="H48">
        <v>1.7</v>
      </c>
      <c r="I48">
        <v>2.7</v>
      </c>
      <c r="J48">
        <v>2.2000000000000002</v>
      </c>
      <c r="K48">
        <f t="shared" si="1"/>
        <v>0.5</v>
      </c>
      <c r="L48">
        <f t="shared" si="2"/>
        <v>-0.50000000000000022</v>
      </c>
      <c r="M48" s="6">
        <f>I48/J48-1</f>
        <v>0.22727272727272729</v>
      </c>
      <c r="N48" s="6">
        <f>H48/J48-1</f>
        <v>-0.2272727272727274</v>
      </c>
      <c r="O48" s="6">
        <f t="shared" si="3"/>
        <v>0.22727272727272727</v>
      </c>
      <c r="P48" s="6">
        <f t="shared" si="4"/>
        <v>-0.22727272727272735</v>
      </c>
    </row>
    <row r="49" spans="1:17" x14ac:dyDescent="0.3">
      <c r="A49" t="s">
        <v>22</v>
      </c>
      <c r="B49" t="s">
        <v>6</v>
      </c>
      <c r="C49" t="s">
        <v>7</v>
      </c>
      <c r="D49">
        <v>22.9</v>
      </c>
      <c r="E49" s="2">
        <v>42675</v>
      </c>
      <c r="F49">
        <f>IFERROR(IF(B49="män",-1,IF(B49="kvinnor",1,0))*D49,"")</f>
        <v>-22.9</v>
      </c>
      <c r="G49" t="str">
        <f t="shared" si="0"/>
        <v>2016M11_män_M</v>
      </c>
      <c r="H49">
        <v>22.9</v>
      </c>
      <c r="I49">
        <v>24.3</v>
      </c>
      <c r="J49">
        <v>23.6</v>
      </c>
      <c r="K49">
        <f t="shared" si="1"/>
        <v>0.69999999999999929</v>
      </c>
      <c r="L49">
        <f t="shared" si="2"/>
        <v>-0.70000000000000284</v>
      </c>
      <c r="M49" s="6">
        <f>I49/J49-1</f>
        <v>2.9661016949152463E-2</v>
      </c>
      <c r="N49" s="6">
        <f>H49/J49-1</f>
        <v>-2.9661016949152685E-2</v>
      </c>
      <c r="O49" s="6">
        <f t="shared" si="3"/>
        <v>2.9661016949152512E-2</v>
      </c>
      <c r="P49" s="6">
        <f t="shared" si="4"/>
        <v>-2.9661016949152661E-2</v>
      </c>
      <c r="Q49" t="s">
        <v>74</v>
      </c>
    </row>
    <row r="50" spans="1:17" x14ac:dyDescent="0.3">
      <c r="A50" t="s">
        <v>22</v>
      </c>
      <c r="B50" t="s">
        <v>6</v>
      </c>
      <c r="C50" t="s">
        <v>8</v>
      </c>
      <c r="D50">
        <v>6.2</v>
      </c>
      <c r="E50" s="2">
        <v>42675</v>
      </c>
      <c r="F50">
        <f>IFERROR(IF(B50="män",-1,IF(B50="kvinnor",1,0))*D50,"")</f>
        <v>-6.2</v>
      </c>
      <c r="G50" t="str">
        <f t="shared" si="0"/>
        <v>2016M11_män_C</v>
      </c>
      <c r="H50">
        <v>6.2</v>
      </c>
      <c r="I50">
        <v>8.4</v>
      </c>
      <c r="J50">
        <v>7.3</v>
      </c>
      <c r="K50">
        <f t="shared" si="1"/>
        <v>1.1000000000000005</v>
      </c>
      <c r="L50">
        <f t="shared" si="2"/>
        <v>-1.0999999999999996</v>
      </c>
      <c r="M50" s="6">
        <f>I50/J50-1</f>
        <v>0.15068493150684947</v>
      </c>
      <c r="N50" s="6">
        <f>H50/J50-1</f>
        <v>-0.15068493150684925</v>
      </c>
      <c r="O50" s="6">
        <f t="shared" si="3"/>
        <v>0.15068493150684939</v>
      </c>
      <c r="P50" s="6">
        <f t="shared" si="4"/>
        <v>-0.15068493150684928</v>
      </c>
      <c r="Q50" t="s">
        <v>75</v>
      </c>
    </row>
    <row r="51" spans="1:17" x14ac:dyDescent="0.3">
      <c r="A51" t="s">
        <v>22</v>
      </c>
      <c r="B51" t="s">
        <v>6</v>
      </c>
      <c r="C51" t="s">
        <v>9</v>
      </c>
      <c r="D51">
        <v>4.7</v>
      </c>
      <c r="E51" s="2">
        <v>42675</v>
      </c>
      <c r="F51">
        <f>IFERROR(IF(B51="män",-1,IF(B51="kvinnor",1,0))*D51,"")</f>
        <v>-4.7</v>
      </c>
      <c r="G51" t="str">
        <f t="shared" si="0"/>
        <v>2016M11_män_L</v>
      </c>
      <c r="H51">
        <v>4.7</v>
      </c>
      <c r="I51">
        <v>5.0999999999999996</v>
      </c>
      <c r="J51">
        <v>4.9000000000000004</v>
      </c>
      <c r="K51">
        <f t="shared" si="1"/>
        <v>0.19999999999999929</v>
      </c>
      <c r="L51">
        <f t="shared" si="2"/>
        <v>-0.20000000000000018</v>
      </c>
      <c r="M51" s="6">
        <f>I51/J51-1</f>
        <v>4.0816326530612068E-2</v>
      </c>
      <c r="N51" s="6">
        <f>H51/J51-1</f>
        <v>-4.081632653061229E-2</v>
      </c>
      <c r="O51" s="6">
        <f t="shared" si="3"/>
        <v>4.0816326530612096E-2</v>
      </c>
      <c r="P51" s="6">
        <f t="shared" si="4"/>
        <v>-4.0816326530612276E-2</v>
      </c>
      <c r="Q51" t="s">
        <v>74</v>
      </c>
    </row>
    <row r="52" spans="1:17" x14ac:dyDescent="0.3">
      <c r="A52" t="s">
        <v>22</v>
      </c>
      <c r="B52" t="s">
        <v>6</v>
      </c>
      <c r="C52" t="s">
        <v>10</v>
      </c>
      <c r="D52">
        <v>2.9</v>
      </c>
      <c r="E52" s="2">
        <v>42675</v>
      </c>
      <c r="F52">
        <f>IFERROR(IF(B52="män",-1,IF(B52="kvinnor",1,0))*D52,"")</f>
        <v>-2.9</v>
      </c>
      <c r="G52" t="str">
        <f t="shared" si="0"/>
        <v>2016M11_män_KD</v>
      </c>
      <c r="H52">
        <v>2.9</v>
      </c>
      <c r="I52">
        <v>3.4</v>
      </c>
      <c r="J52">
        <v>3.2</v>
      </c>
      <c r="K52">
        <f t="shared" si="1"/>
        <v>0.19999999999999973</v>
      </c>
      <c r="L52">
        <f t="shared" si="2"/>
        <v>-0.30000000000000027</v>
      </c>
      <c r="M52" s="6">
        <f>I52/J52-1</f>
        <v>6.25E-2</v>
      </c>
      <c r="N52" s="6">
        <f>H52/J52-1</f>
        <v>-9.3750000000000111E-2</v>
      </c>
      <c r="O52" s="6">
        <f t="shared" si="3"/>
        <v>6.2499999999999917E-2</v>
      </c>
      <c r="P52" s="6">
        <f t="shared" si="4"/>
        <v>-9.3750000000000083E-2</v>
      </c>
      <c r="Q52" t="s">
        <v>74</v>
      </c>
    </row>
    <row r="53" spans="1:17" x14ac:dyDescent="0.3">
      <c r="A53" t="s">
        <v>22</v>
      </c>
      <c r="B53" t="s">
        <v>6</v>
      </c>
      <c r="C53" t="s">
        <v>12</v>
      </c>
      <c r="D53">
        <v>3.3</v>
      </c>
      <c r="E53" s="2">
        <v>42675</v>
      </c>
      <c r="F53">
        <f>IFERROR(IF(B53="män",-1,IF(B53="kvinnor",1,0))*D53,"")</f>
        <v>-3.3</v>
      </c>
      <c r="G53" t="str">
        <f t="shared" si="0"/>
        <v>2016M11_män_MP</v>
      </c>
      <c r="H53">
        <v>3.3</v>
      </c>
      <c r="I53">
        <v>6.7</v>
      </c>
      <c r="J53">
        <v>5</v>
      </c>
      <c r="K53">
        <f t="shared" si="1"/>
        <v>1.7000000000000002</v>
      </c>
      <c r="L53">
        <f t="shared" si="2"/>
        <v>-1.7000000000000002</v>
      </c>
      <c r="M53" s="6">
        <f>I53/J53-1</f>
        <v>0.34000000000000008</v>
      </c>
      <c r="N53" s="6">
        <f>H53/J53-1</f>
        <v>-0.34000000000000008</v>
      </c>
      <c r="O53" s="6">
        <f t="shared" si="3"/>
        <v>0.34</v>
      </c>
      <c r="P53" s="6">
        <f t="shared" si="4"/>
        <v>-0.34</v>
      </c>
      <c r="Q53" t="s">
        <v>75</v>
      </c>
    </row>
    <row r="54" spans="1:17" x14ac:dyDescent="0.3">
      <c r="A54" t="s">
        <v>22</v>
      </c>
      <c r="B54" t="s">
        <v>6</v>
      </c>
      <c r="C54" t="s">
        <v>13</v>
      </c>
      <c r="D54">
        <v>27.2</v>
      </c>
      <c r="E54" s="2">
        <v>42675</v>
      </c>
      <c r="F54">
        <f>IFERROR(IF(B54="män",-1,IF(B54="kvinnor",1,0))*D54,"")</f>
        <v>-27.2</v>
      </c>
      <c r="G54" t="str">
        <f t="shared" si="0"/>
        <v>2016M11_män_S</v>
      </c>
      <c r="H54">
        <v>27.2</v>
      </c>
      <c r="I54">
        <v>29.6</v>
      </c>
      <c r="J54">
        <v>28.4</v>
      </c>
      <c r="K54">
        <f t="shared" si="1"/>
        <v>1.2000000000000028</v>
      </c>
      <c r="L54">
        <f t="shared" si="2"/>
        <v>-1.1999999999999993</v>
      </c>
      <c r="M54" s="6">
        <f>I54/J54-1</f>
        <v>4.2253521126760729E-2</v>
      </c>
      <c r="N54" s="6">
        <f>H54/J54-1</f>
        <v>-4.2253521126760507E-2</v>
      </c>
      <c r="O54" s="6">
        <f t="shared" si="3"/>
        <v>4.2253521126760667E-2</v>
      </c>
      <c r="P54" s="6">
        <f t="shared" si="4"/>
        <v>-4.2253521126760542E-2</v>
      </c>
      <c r="Q54" t="s">
        <v>75</v>
      </c>
    </row>
    <row r="55" spans="1:17" x14ac:dyDescent="0.3">
      <c r="A55" t="s">
        <v>22</v>
      </c>
      <c r="B55" t="s">
        <v>6</v>
      </c>
      <c r="C55" t="s">
        <v>14</v>
      </c>
      <c r="D55">
        <v>6.9</v>
      </c>
      <c r="E55" s="2">
        <v>42675</v>
      </c>
      <c r="F55">
        <f>IFERROR(IF(B55="män",-1,IF(B55="kvinnor",1,0))*D55,"")</f>
        <v>-6.9</v>
      </c>
      <c r="G55" t="str">
        <f t="shared" si="0"/>
        <v>2016M11_män_V</v>
      </c>
      <c r="H55">
        <v>6.9</v>
      </c>
      <c r="I55">
        <v>7</v>
      </c>
      <c r="J55">
        <v>7</v>
      </c>
      <c r="K55">
        <f t="shared" si="1"/>
        <v>0</v>
      </c>
      <c r="L55">
        <f t="shared" si="2"/>
        <v>-9.9999999999999645E-2</v>
      </c>
      <c r="M55" s="6">
        <f>I55/J55-1</f>
        <v>0</v>
      </c>
      <c r="N55" s="6">
        <f>H55/J55-1</f>
        <v>-1.4285714285714235E-2</v>
      </c>
      <c r="O55" s="6">
        <f t="shared" si="3"/>
        <v>0</v>
      </c>
      <c r="P55" s="6">
        <f t="shared" si="4"/>
        <v>-1.4285714285714235E-2</v>
      </c>
      <c r="Q55" t="s">
        <v>75</v>
      </c>
    </row>
    <row r="56" spans="1:17" x14ac:dyDescent="0.3">
      <c r="A56" t="s">
        <v>22</v>
      </c>
      <c r="B56" t="s">
        <v>6</v>
      </c>
      <c r="C56" t="s">
        <v>15</v>
      </c>
      <c r="D56">
        <v>23</v>
      </c>
      <c r="E56" s="2">
        <v>42675</v>
      </c>
      <c r="F56">
        <f>IFERROR(IF(B56="män",-1,IF(B56="kvinnor",1,0))*D56,"")</f>
        <v>-23</v>
      </c>
      <c r="G56" t="str">
        <f t="shared" si="0"/>
        <v>2016M11_män_SD</v>
      </c>
      <c r="H56">
        <v>23</v>
      </c>
      <c r="I56">
        <v>12.2</v>
      </c>
      <c r="J56">
        <v>17.600000000000001</v>
      </c>
      <c r="K56">
        <f t="shared" si="1"/>
        <v>-5.4000000000000021</v>
      </c>
      <c r="L56">
        <f t="shared" si="2"/>
        <v>5.3999999999999986</v>
      </c>
      <c r="M56" s="6">
        <f>I56/J56-1</f>
        <v>-0.30681818181818188</v>
      </c>
      <c r="N56" s="6">
        <f>H56/J56-1</f>
        <v>0.30681818181818166</v>
      </c>
      <c r="O56" s="6">
        <f t="shared" si="3"/>
        <v>-0.30681818181818193</v>
      </c>
      <c r="P56" s="6">
        <f t="shared" si="4"/>
        <v>0.30681818181818171</v>
      </c>
      <c r="Q56" t="s">
        <v>74</v>
      </c>
    </row>
    <row r="57" spans="1:17" x14ac:dyDescent="0.3">
      <c r="A57" t="s">
        <v>22</v>
      </c>
      <c r="B57" t="s">
        <v>6</v>
      </c>
      <c r="C57" t="s">
        <v>16</v>
      </c>
      <c r="D57">
        <v>2.8</v>
      </c>
      <c r="E57" s="2">
        <v>42675</v>
      </c>
      <c r="F57">
        <f>IFERROR(IF(B57="män",-1,IF(B57="kvinnor",1,0))*D57,"")</f>
        <v>-2.8</v>
      </c>
      <c r="G57" t="str">
        <f t="shared" si="0"/>
        <v>2016M11_män_övriga</v>
      </c>
      <c r="H57">
        <v>2.8</v>
      </c>
      <c r="I57">
        <v>3.3</v>
      </c>
      <c r="J57">
        <v>3.1</v>
      </c>
      <c r="K57">
        <f t="shared" si="1"/>
        <v>0.19999999999999973</v>
      </c>
      <c r="L57">
        <f t="shared" si="2"/>
        <v>-0.30000000000000027</v>
      </c>
      <c r="M57" s="6">
        <f>I57/J57-1</f>
        <v>6.4516129032258007E-2</v>
      </c>
      <c r="N57" s="6">
        <f>H57/J57-1</f>
        <v>-9.6774193548387233E-2</v>
      </c>
      <c r="O57" s="6">
        <f t="shared" si="3"/>
        <v>6.4516129032257979E-2</v>
      </c>
      <c r="P57" s="6">
        <f t="shared" si="4"/>
        <v>-9.6774193548387177E-2</v>
      </c>
    </row>
    <row r="58" spans="1:17" x14ac:dyDescent="0.3">
      <c r="A58" t="s">
        <v>23</v>
      </c>
      <c r="B58" t="s">
        <v>6</v>
      </c>
      <c r="C58" t="s">
        <v>7</v>
      </c>
      <c r="D58">
        <v>18.8</v>
      </c>
      <c r="E58" s="2">
        <v>42856</v>
      </c>
      <c r="F58">
        <f>IFERROR(IF(B58="män",-1,IF(B58="kvinnor",1,0))*D58,"")</f>
        <v>-18.8</v>
      </c>
      <c r="G58" t="str">
        <f t="shared" si="0"/>
        <v>2017M05_män_M</v>
      </c>
      <c r="H58">
        <v>18.8</v>
      </c>
      <c r="I58">
        <v>18.2</v>
      </c>
      <c r="J58">
        <v>18.5</v>
      </c>
      <c r="K58">
        <f t="shared" si="1"/>
        <v>-0.30000000000000071</v>
      </c>
      <c r="L58">
        <f t="shared" si="2"/>
        <v>0.30000000000000071</v>
      </c>
      <c r="M58" s="6">
        <f>I58/J58-1</f>
        <v>-1.6216216216216273E-2</v>
      </c>
      <c r="N58" s="6">
        <f>H58/J58-1</f>
        <v>1.6216216216216273E-2</v>
      </c>
      <c r="O58" s="6">
        <f t="shared" si="3"/>
        <v>-1.6216216216216255E-2</v>
      </c>
      <c r="P58" s="6">
        <f t="shared" si="4"/>
        <v>1.6216216216216255E-2</v>
      </c>
      <c r="Q58" t="s">
        <v>74</v>
      </c>
    </row>
    <row r="59" spans="1:17" x14ac:dyDescent="0.3">
      <c r="A59" t="s">
        <v>23</v>
      </c>
      <c r="B59" t="s">
        <v>6</v>
      </c>
      <c r="C59" t="s">
        <v>8</v>
      </c>
      <c r="D59">
        <v>10.1</v>
      </c>
      <c r="E59" s="2">
        <v>42856</v>
      </c>
      <c r="F59">
        <f>IFERROR(IF(B59="män",-1,IF(B59="kvinnor",1,0))*D59,"")</f>
        <v>-10.1</v>
      </c>
      <c r="G59" t="str">
        <f t="shared" si="0"/>
        <v>2017M05_män_C</v>
      </c>
      <c r="H59">
        <v>10.1</v>
      </c>
      <c r="I59">
        <v>13.4</v>
      </c>
      <c r="J59">
        <v>11.7</v>
      </c>
      <c r="K59">
        <f t="shared" si="1"/>
        <v>1.7000000000000011</v>
      </c>
      <c r="L59">
        <f t="shared" si="2"/>
        <v>-1.5999999999999996</v>
      </c>
      <c r="M59" s="6">
        <f>I59/J59-1</f>
        <v>0.14529914529914545</v>
      </c>
      <c r="N59" s="6">
        <f>H59/J59-1</f>
        <v>-0.13675213675213671</v>
      </c>
      <c r="O59" s="6">
        <f t="shared" si="3"/>
        <v>0.14529914529914539</v>
      </c>
      <c r="P59" s="6">
        <f t="shared" si="4"/>
        <v>-0.13675213675213674</v>
      </c>
      <c r="Q59" t="s">
        <v>75</v>
      </c>
    </row>
    <row r="60" spans="1:17" x14ac:dyDescent="0.3">
      <c r="A60" t="s">
        <v>23</v>
      </c>
      <c r="B60" t="s">
        <v>6</v>
      </c>
      <c r="C60" t="s">
        <v>9</v>
      </c>
      <c r="D60">
        <v>4.3</v>
      </c>
      <c r="E60" s="2">
        <v>42856</v>
      </c>
      <c r="F60">
        <f>IFERROR(IF(B60="män",-1,IF(B60="kvinnor",1,0))*D60,"")</f>
        <v>-4.3</v>
      </c>
      <c r="G60" t="str">
        <f t="shared" si="0"/>
        <v>2017M05_män_L</v>
      </c>
      <c r="H60">
        <v>4.3</v>
      </c>
      <c r="I60">
        <v>5.7</v>
      </c>
      <c r="J60">
        <v>5</v>
      </c>
      <c r="K60">
        <f t="shared" si="1"/>
        <v>0.70000000000000018</v>
      </c>
      <c r="L60">
        <f t="shared" si="2"/>
        <v>-0.70000000000000018</v>
      </c>
      <c r="M60" s="6">
        <f>I60/J60-1</f>
        <v>0.14000000000000012</v>
      </c>
      <c r="N60" s="6">
        <f>H60/J60-1</f>
        <v>-0.14000000000000001</v>
      </c>
      <c r="O60" s="6">
        <f t="shared" si="3"/>
        <v>0.14000000000000004</v>
      </c>
      <c r="P60" s="6">
        <f t="shared" si="4"/>
        <v>-0.14000000000000004</v>
      </c>
      <c r="Q60" t="s">
        <v>74</v>
      </c>
    </row>
    <row r="61" spans="1:17" x14ac:dyDescent="0.3">
      <c r="A61" t="s">
        <v>23</v>
      </c>
      <c r="B61" t="s">
        <v>6</v>
      </c>
      <c r="C61" t="s">
        <v>10</v>
      </c>
      <c r="D61">
        <v>2.8</v>
      </c>
      <c r="E61" s="2">
        <v>42856</v>
      </c>
      <c r="F61">
        <f>IFERROR(IF(B61="män",-1,IF(B61="kvinnor",1,0))*D61,"")</f>
        <v>-2.8</v>
      </c>
      <c r="G61" t="str">
        <f t="shared" si="0"/>
        <v>2017M05_män_KD</v>
      </c>
      <c r="H61">
        <v>2.8</v>
      </c>
      <c r="I61">
        <v>3.8</v>
      </c>
      <c r="J61">
        <v>3.3</v>
      </c>
      <c r="K61">
        <f t="shared" si="1"/>
        <v>0.5</v>
      </c>
      <c r="L61">
        <f t="shared" si="2"/>
        <v>-0.5</v>
      </c>
      <c r="M61" s="6">
        <f>I61/J61-1</f>
        <v>0.1515151515151516</v>
      </c>
      <c r="N61" s="6">
        <f>H61/J61-1</f>
        <v>-0.15151515151515149</v>
      </c>
      <c r="O61" s="6">
        <f t="shared" si="3"/>
        <v>0.15151515151515152</v>
      </c>
      <c r="P61" s="6">
        <f t="shared" si="4"/>
        <v>-0.15151515151515152</v>
      </c>
      <c r="Q61" t="s">
        <v>74</v>
      </c>
    </row>
    <row r="62" spans="1:17" x14ac:dyDescent="0.3">
      <c r="A62" t="s">
        <v>23</v>
      </c>
      <c r="B62" t="s">
        <v>6</v>
      </c>
      <c r="C62" t="s">
        <v>12</v>
      </c>
      <c r="D62">
        <v>2.8</v>
      </c>
      <c r="E62" s="2">
        <v>42856</v>
      </c>
      <c r="F62">
        <f>IFERROR(IF(B62="män",-1,IF(B62="kvinnor",1,0))*D62,"")</f>
        <v>-2.8</v>
      </c>
      <c r="G62" t="str">
        <f t="shared" ref="G62:G119" si="5">A62&amp;"_"&amp;B62&amp;"_"&amp;C62</f>
        <v>2017M05_män_MP</v>
      </c>
      <c r="H62">
        <v>2.8</v>
      </c>
      <c r="I62">
        <v>6.2</v>
      </c>
      <c r="J62">
        <v>4.5</v>
      </c>
      <c r="K62">
        <f t="shared" si="1"/>
        <v>1.7000000000000002</v>
      </c>
      <c r="L62">
        <f t="shared" si="2"/>
        <v>-1.7000000000000002</v>
      </c>
      <c r="M62" s="6">
        <f>I62/J62-1</f>
        <v>0.37777777777777777</v>
      </c>
      <c r="N62" s="6">
        <f>H62/J62-1</f>
        <v>-0.37777777777777777</v>
      </c>
      <c r="O62" s="6">
        <f t="shared" si="3"/>
        <v>0.37777777777777782</v>
      </c>
      <c r="P62" s="6">
        <f t="shared" si="4"/>
        <v>-0.37777777777777782</v>
      </c>
      <c r="Q62" t="s">
        <v>75</v>
      </c>
    </row>
    <row r="63" spans="1:17" x14ac:dyDescent="0.3">
      <c r="A63" t="s">
        <v>23</v>
      </c>
      <c r="B63" t="s">
        <v>6</v>
      </c>
      <c r="C63" t="s">
        <v>13</v>
      </c>
      <c r="D63">
        <v>29.1</v>
      </c>
      <c r="E63" s="2">
        <v>42856</v>
      </c>
      <c r="F63">
        <f>IFERROR(IF(B63="män",-1,IF(B63="kvinnor",1,0))*D63,"")</f>
        <v>-29.1</v>
      </c>
      <c r="G63" t="str">
        <f t="shared" si="5"/>
        <v>2017M05_män_S</v>
      </c>
      <c r="H63">
        <v>29.1</v>
      </c>
      <c r="I63">
        <v>31.4</v>
      </c>
      <c r="J63">
        <v>30.2</v>
      </c>
      <c r="K63">
        <f t="shared" si="1"/>
        <v>1.1999999999999993</v>
      </c>
      <c r="L63">
        <f t="shared" si="2"/>
        <v>-1.0999999999999979</v>
      </c>
      <c r="M63" s="6">
        <f>I63/J63-1</f>
        <v>3.9735099337748325E-2</v>
      </c>
      <c r="N63" s="6">
        <f>H63/J63-1</f>
        <v>-3.6423841059602613E-2</v>
      </c>
      <c r="O63" s="6">
        <f t="shared" si="3"/>
        <v>3.9735099337748318E-2</v>
      </c>
      <c r="P63" s="6">
        <f t="shared" si="4"/>
        <v>-3.6423841059602578E-2</v>
      </c>
      <c r="Q63" t="s">
        <v>75</v>
      </c>
    </row>
    <row r="64" spans="1:17" x14ac:dyDescent="0.3">
      <c r="A64" t="s">
        <v>23</v>
      </c>
      <c r="B64" t="s">
        <v>6</v>
      </c>
      <c r="C64" t="s">
        <v>14</v>
      </c>
      <c r="D64">
        <v>6</v>
      </c>
      <c r="E64" s="2">
        <v>42856</v>
      </c>
      <c r="F64">
        <f>IFERROR(IF(B64="män",-1,IF(B64="kvinnor",1,0))*D64,"")</f>
        <v>-6</v>
      </c>
      <c r="G64" t="str">
        <f t="shared" si="5"/>
        <v>2017M05_män_V</v>
      </c>
      <c r="H64">
        <v>6</v>
      </c>
      <c r="I64">
        <v>6.8</v>
      </c>
      <c r="J64">
        <v>6.4</v>
      </c>
      <c r="K64">
        <f t="shared" si="1"/>
        <v>0.39999999999999947</v>
      </c>
      <c r="L64">
        <f t="shared" si="2"/>
        <v>-0.40000000000000036</v>
      </c>
      <c r="M64" s="6">
        <f>I64/J64-1</f>
        <v>6.25E-2</v>
      </c>
      <c r="N64" s="6">
        <f>H64/J64-1</f>
        <v>-6.25E-2</v>
      </c>
      <c r="O64" s="6">
        <f t="shared" si="3"/>
        <v>6.2499999999999917E-2</v>
      </c>
      <c r="P64" s="6">
        <f t="shared" si="4"/>
        <v>-6.2500000000000056E-2</v>
      </c>
      <c r="Q64" t="s">
        <v>75</v>
      </c>
    </row>
    <row r="65" spans="1:17" x14ac:dyDescent="0.3">
      <c r="A65" t="s">
        <v>23</v>
      </c>
      <c r="B65" t="s">
        <v>6</v>
      </c>
      <c r="C65" t="s">
        <v>15</v>
      </c>
      <c r="D65">
        <v>24</v>
      </c>
      <c r="E65" s="2">
        <v>42856</v>
      </c>
      <c r="F65">
        <f>IFERROR(IF(B65="män",-1,IF(B65="kvinnor",1,0))*D65,"")</f>
        <v>-24</v>
      </c>
      <c r="G65" t="str">
        <f t="shared" si="5"/>
        <v>2017M05_män_SD</v>
      </c>
      <c r="H65">
        <v>24</v>
      </c>
      <c r="I65">
        <v>11.8</v>
      </c>
      <c r="J65">
        <v>17.899999999999999</v>
      </c>
      <c r="K65">
        <f t="shared" si="1"/>
        <v>-6.0999999999999979</v>
      </c>
      <c r="L65">
        <f t="shared" si="2"/>
        <v>6.1000000000000014</v>
      </c>
      <c r="M65" s="6">
        <f>I65/J65-1</f>
        <v>-0.34078212290502785</v>
      </c>
      <c r="N65" s="6">
        <f>H65/J65-1</f>
        <v>0.34078212290502807</v>
      </c>
      <c r="O65" s="6">
        <f t="shared" si="3"/>
        <v>-0.34078212290502785</v>
      </c>
      <c r="P65" s="6">
        <f t="shared" si="4"/>
        <v>0.34078212290502802</v>
      </c>
      <c r="Q65" t="s">
        <v>74</v>
      </c>
    </row>
    <row r="66" spans="1:17" x14ac:dyDescent="0.3">
      <c r="A66" t="s">
        <v>23</v>
      </c>
      <c r="B66" t="s">
        <v>6</v>
      </c>
      <c r="C66" t="s">
        <v>16</v>
      </c>
      <c r="D66">
        <v>2</v>
      </c>
      <c r="E66" s="2">
        <v>42856</v>
      </c>
      <c r="F66">
        <f>IFERROR(IF(B66="män",-1,IF(B66="kvinnor",1,0))*D66,"")</f>
        <v>-2</v>
      </c>
      <c r="G66" t="str">
        <f t="shared" si="5"/>
        <v>2017M05_män_övriga</v>
      </c>
      <c r="H66">
        <v>2</v>
      </c>
      <c r="I66">
        <v>2.8</v>
      </c>
      <c r="J66">
        <v>2.4</v>
      </c>
      <c r="K66">
        <f t="shared" si="1"/>
        <v>0.39999999999999991</v>
      </c>
      <c r="L66">
        <f t="shared" si="2"/>
        <v>-0.39999999999999991</v>
      </c>
      <c r="M66" s="6">
        <f>I66/J66-1</f>
        <v>0.16666666666666674</v>
      </c>
      <c r="N66" s="6">
        <f>H66/J66-1</f>
        <v>-0.16666666666666663</v>
      </c>
      <c r="O66" s="6">
        <f t="shared" si="3"/>
        <v>0.16666666666666663</v>
      </c>
      <c r="P66" s="6">
        <f t="shared" si="4"/>
        <v>-0.16666666666666663</v>
      </c>
    </row>
    <row r="67" spans="1:17" x14ac:dyDescent="0.3">
      <c r="A67" t="s">
        <v>24</v>
      </c>
      <c r="B67" t="s">
        <v>6</v>
      </c>
      <c r="C67" t="s">
        <v>7</v>
      </c>
      <c r="D67">
        <v>23.3</v>
      </c>
      <c r="E67" s="2">
        <v>43040</v>
      </c>
      <c r="F67">
        <f>IFERROR(IF(B67="män",-1,IF(B67="kvinnor",1,0))*D67,"")</f>
        <v>-23.3</v>
      </c>
      <c r="G67" t="str">
        <f t="shared" si="5"/>
        <v>2017M11_män_M</v>
      </c>
      <c r="H67">
        <v>23.3</v>
      </c>
      <c r="I67">
        <v>20.8</v>
      </c>
      <c r="J67">
        <v>22</v>
      </c>
      <c r="K67">
        <f t="shared" si="1"/>
        <v>-1.1999999999999993</v>
      </c>
      <c r="L67">
        <f t="shared" si="2"/>
        <v>1.3000000000000007</v>
      </c>
      <c r="M67" s="6">
        <f>I67/J67-1</f>
        <v>-5.4545454545454564E-2</v>
      </c>
      <c r="N67" s="6">
        <f>H67/J67-1</f>
        <v>5.9090909090909083E-2</v>
      </c>
      <c r="O67" s="6">
        <f t="shared" si="3"/>
        <v>-5.4545454545454515E-2</v>
      </c>
      <c r="P67" s="6">
        <f t="shared" si="4"/>
        <v>5.9090909090909124E-2</v>
      </c>
      <c r="Q67" t="s">
        <v>74</v>
      </c>
    </row>
    <row r="68" spans="1:17" x14ac:dyDescent="0.3">
      <c r="A68" t="s">
        <v>24</v>
      </c>
      <c r="B68" t="s">
        <v>6</v>
      </c>
      <c r="C68" t="s">
        <v>8</v>
      </c>
      <c r="D68">
        <v>8.1999999999999993</v>
      </c>
      <c r="E68" s="2">
        <v>43040</v>
      </c>
      <c r="F68">
        <f>IFERROR(IF(B68="män",-1,IF(B68="kvinnor",1,0))*D68,"")</f>
        <v>-8.1999999999999993</v>
      </c>
      <c r="G68" t="str">
        <f t="shared" si="5"/>
        <v>2017M11_män_C</v>
      </c>
      <c r="H68">
        <v>8.1999999999999993</v>
      </c>
      <c r="I68">
        <v>10.8</v>
      </c>
      <c r="J68">
        <v>9.5</v>
      </c>
      <c r="K68">
        <f t="shared" si="1"/>
        <v>1.3000000000000007</v>
      </c>
      <c r="L68">
        <f t="shared" si="2"/>
        <v>-1.3000000000000007</v>
      </c>
      <c r="M68" s="6">
        <f>I68/J68-1</f>
        <v>0.13684210526315788</v>
      </c>
      <c r="N68" s="6">
        <f>H68/J68-1</f>
        <v>-0.13684210526315799</v>
      </c>
      <c r="O68" s="6">
        <f t="shared" si="3"/>
        <v>0.13684210526315796</v>
      </c>
      <c r="P68" s="6">
        <f t="shared" si="4"/>
        <v>-0.13684210526315796</v>
      </c>
      <c r="Q68" t="s">
        <v>75</v>
      </c>
    </row>
    <row r="69" spans="1:17" x14ac:dyDescent="0.3">
      <c r="A69" t="s">
        <v>24</v>
      </c>
      <c r="B69" t="s">
        <v>6</v>
      </c>
      <c r="C69" t="s">
        <v>9</v>
      </c>
      <c r="D69">
        <v>3.7</v>
      </c>
      <c r="E69" s="2">
        <v>43040</v>
      </c>
      <c r="F69">
        <f>IFERROR(IF(B69="män",-1,IF(B69="kvinnor",1,0))*D69,"")</f>
        <v>-3.7</v>
      </c>
      <c r="G69" t="str">
        <f t="shared" si="5"/>
        <v>2017M11_män_L</v>
      </c>
      <c r="H69">
        <v>3.7</v>
      </c>
      <c r="I69">
        <v>5.2</v>
      </c>
      <c r="J69">
        <v>4.5</v>
      </c>
      <c r="K69">
        <f t="shared" ref="K69:K132" si="6">I69-J69</f>
        <v>0.70000000000000018</v>
      </c>
      <c r="L69">
        <f t="shared" ref="L69:L132" si="7">H69-J69</f>
        <v>-0.79999999999999982</v>
      </c>
      <c r="M69" s="6">
        <f>I69/J69-1</f>
        <v>0.15555555555555567</v>
      </c>
      <c r="N69" s="6">
        <f>H69/J69-1</f>
        <v>-0.1777777777777777</v>
      </c>
      <c r="O69" s="6">
        <f t="shared" ref="O69:O132" si="8">K69/J69</f>
        <v>0.15555555555555559</v>
      </c>
      <c r="P69" s="6">
        <f t="shared" ref="P69:P132" si="9">L69/J69</f>
        <v>-0.17777777777777773</v>
      </c>
      <c r="Q69" t="s">
        <v>74</v>
      </c>
    </row>
    <row r="70" spans="1:17" x14ac:dyDescent="0.3">
      <c r="A70" t="s">
        <v>24</v>
      </c>
      <c r="B70" t="s">
        <v>6</v>
      </c>
      <c r="C70" t="s">
        <v>10</v>
      </c>
      <c r="D70">
        <v>3.2</v>
      </c>
      <c r="E70" s="2">
        <v>43040</v>
      </c>
      <c r="F70">
        <f>IFERROR(IF(B70="män",-1,IF(B70="kvinnor",1,0))*D70,"")</f>
        <v>-3.2</v>
      </c>
      <c r="G70" t="str">
        <f t="shared" si="5"/>
        <v>2017M11_män_KD</v>
      </c>
      <c r="H70">
        <v>3.2</v>
      </c>
      <c r="I70">
        <v>3.5</v>
      </c>
      <c r="J70">
        <v>3.3</v>
      </c>
      <c r="K70">
        <f t="shared" si="6"/>
        <v>0.20000000000000018</v>
      </c>
      <c r="L70">
        <f t="shared" si="7"/>
        <v>-9.9999999999999645E-2</v>
      </c>
      <c r="M70" s="6">
        <f>I70/J70-1</f>
        <v>6.0606060606060552E-2</v>
      </c>
      <c r="N70" s="6">
        <f>H70/J70-1</f>
        <v>-3.0303030303030165E-2</v>
      </c>
      <c r="O70" s="6">
        <f t="shared" si="8"/>
        <v>6.0606060606060663E-2</v>
      </c>
      <c r="P70" s="6">
        <f t="shared" si="9"/>
        <v>-3.0303030303030196E-2</v>
      </c>
      <c r="Q70" t="s">
        <v>74</v>
      </c>
    </row>
    <row r="71" spans="1:17" x14ac:dyDescent="0.3">
      <c r="A71" t="s">
        <v>24</v>
      </c>
      <c r="B71" t="s">
        <v>6</v>
      </c>
      <c r="C71" t="s">
        <v>12</v>
      </c>
      <c r="D71">
        <v>3.3</v>
      </c>
      <c r="E71" s="2">
        <v>43040</v>
      </c>
      <c r="F71">
        <f>IFERROR(IF(B71="män",-1,IF(B71="kvinnor",1,0))*D71,"")</f>
        <v>-3.3</v>
      </c>
      <c r="G71" t="str">
        <f t="shared" si="5"/>
        <v>2017M11_män_MP</v>
      </c>
      <c r="H71">
        <v>3.3</v>
      </c>
      <c r="I71">
        <v>4.9000000000000004</v>
      </c>
      <c r="J71">
        <v>4.0999999999999996</v>
      </c>
      <c r="K71">
        <f t="shared" si="6"/>
        <v>0.80000000000000071</v>
      </c>
      <c r="L71">
        <f t="shared" si="7"/>
        <v>-0.79999999999999982</v>
      </c>
      <c r="M71" s="6">
        <f>I71/J71-1</f>
        <v>0.19512195121951237</v>
      </c>
      <c r="N71" s="6">
        <f>H71/J71-1</f>
        <v>-0.19512195121951215</v>
      </c>
      <c r="O71" s="6">
        <f t="shared" si="8"/>
        <v>0.1951219512195124</v>
      </c>
      <c r="P71" s="6">
        <f t="shared" si="9"/>
        <v>-0.19512195121951217</v>
      </c>
      <c r="Q71" t="s">
        <v>75</v>
      </c>
    </row>
    <row r="72" spans="1:17" x14ac:dyDescent="0.3">
      <c r="A72" t="s">
        <v>24</v>
      </c>
      <c r="B72" t="s">
        <v>6</v>
      </c>
      <c r="C72" t="s">
        <v>13</v>
      </c>
      <c r="D72">
        <v>29.5</v>
      </c>
      <c r="E72" s="2">
        <v>43040</v>
      </c>
      <c r="F72">
        <f>IFERROR(IF(B72="män",-1,IF(B72="kvinnor",1,0))*D72,"")</f>
        <v>-29.5</v>
      </c>
      <c r="G72" t="str">
        <f t="shared" si="5"/>
        <v>2017M11_män_S</v>
      </c>
      <c r="H72">
        <v>29.5</v>
      </c>
      <c r="I72">
        <v>34</v>
      </c>
      <c r="J72">
        <v>31.8</v>
      </c>
      <c r="K72">
        <f t="shared" si="6"/>
        <v>2.1999999999999993</v>
      </c>
      <c r="L72">
        <f t="shared" si="7"/>
        <v>-2.3000000000000007</v>
      </c>
      <c r="M72" s="6">
        <f>I72/J72-1</f>
        <v>6.9182389937106903E-2</v>
      </c>
      <c r="N72" s="6">
        <f>H72/J72-1</f>
        <v>-7.2327044025157217E-2</v>
      </c>
      <c r="O72" s="6">
        <f t="shared" si="8"/>
        <v>6.9182389937106889E-2</v>
      </c>
      <c r="P72" s="6">
        <f t="shared" si="9"/>
        <v>-7.2327044025157258E-2</v>
      </c>
      <c r="Q72" t="s">
        <v>75</v>
      </c>
    </row>
    <row r="73" spans="1:17" x14ac:dyDescent="0.3">
      <c r="A73" t="s">
        <v>24</v>
      </c>
      <c r="B73" t="s">
        <v>6</v>
      </c>
      <c r="C73" t="s">
        <v>14</v>
      </c>
      <c r="D73">
        <v>5.7</v>
      </c>
      <c r="E73" s="2">
        <v>43040</v>
      </c>
      <c r="F73">
        <f>IFERROR(IF(B73="män",-1,IF(B73="kvinnor",1,0))*D73,"")</f>
        <v>-5.7</v>
      </c>
      <c r="G73" t="str">
        <f t="shared" si="5"/>
        <v>2017M11_män_V</v>
      </c>
      <c r="H73">
        <v>5.7</v>
      </c>
      <c r="I73">
        <v>7.9</v>
      </c>
      <c r="J73">
        <v>6.8</v>
      </c>
      <c r="K73">
        <f t="shared" si="6"/>
        <v>1.1000000000000005</v>
      </c>
      <c r="L73">
        <f t="shared" si="7"/>
        <v>-1.0999999999999996</v>
      </c>
      <c r="M73" s="6">
        <f>I73/J73-1</f>
        <v>0.16176470588235303</v>
      </c>
      <c r="N73" s="6">
        <f>H73/J73-1</f>
        <v>-0.16176470588235292</v>
      </c>
      <c r="O73" s="6">
        <f t="shared" si="8"/>
        <v>0.16176470588235303</v>
      </c>
      <c r="P73" s="6">
        <f t="shared" si="9"/>
        <v>-0.16176470588235289</v>
      </c>
      <c r="Q73" t="s">
        <v>75</v>
      </c>
    </row>
    <row r="74" spans="1:17" x14ac:dyDescent="0.3">
      <c r="A74" t="s">
        <v>24</v>
      </c>
      <c r="B74" t="s">
        <v>6</v>
      </c>
      <c r="C74" t="s">
        <v>15</v>
      </c>
      <c r="D74">
        <v>20.8</v>
      </c>
      <c r="E74" s="2">
        <v>43040</v>
      </c>
      <c r="F74">
        <f>IFERROR(IF(B74="män",-1,IF(B74="kvinnor",1,0))*D74,"")</f>
        <v>-20.8</v>
      </c>
      <c r="G74" t="str">
        <f t="shared" si="5"/>
        <v>2017M11_män_SD</v>
      </c>
      <c r="H74">
        <v>20.8</v>
      </c>
      <c r="I74">
        <v>9.8000000000000007</v>
      </c>
      <c r="J74">
        <v>15.2</v>
      </c>
      <c r="K74">
        <f t="shared" si="6"/>
        <v>-5.3999999999999986</v>
      </c>
      <c r="L74">
        <f t="shared" si="7"/>
        <v>5.6000000000000014</v>
      </c>
      <c r="M74" s="6">
        <f>I74/J74-1</f>
        <v>-0.35526315789473673</v>
      </c>
      <c r="N74" s="6">
        <f>H74/J74-1</f>
        <v>0.36842105263157898</v>
      </c>
      <c r="O74" s="6">
        <f t="shared" si="8"/>
        <v>-0.35526315789473678</v>
      </c>
      <c r="P74" s="6">
        <f t="shared" si="9"/>
        <v>0.36842105263157904</v>
      </c>
      <c r="Q74" t="s">
        <v>74</v>
      </c>
    </row>
    <row r="75" spans="1:17" x14ac:dyDescent="0.3">
      <c r="A75" t="s">
        <v>24</v>
      </c>
      <c r="B75" t="s">
        <v>6</v>
      </c>
      <c r="C75" t="s">
        <v>16</v>
      </c>
      <c r="D75">
        <v>2.4</v>
      </c>
      <c r="E75" s="2">
        <v>43040</v>
      </c>
      <c r="F75">
        <f>IFERROR(IF(B75="män",-1,IF(B75="kvinnor",1,0))*D75,"")</f>
        <v>-2.4</v>
      </c>
      <c r="G75" t="str">
        <f t="shared" si="5"/>
        <v>2017M11_män_övriga</v>
      </c>
      <c r="H75">
        <v>2.4</v>
      </c>
      <c r="I75">
        <v>3</v>
      </c>
      <c r="J75">
        <v>2.7</v>
      </c>
      <c r="K75">
        <f t="shared" si="6"/>
        <v>0.29999999999999982</v>
      </c>
      <c r="L75">
        <f t="shared" si="7"/>
        <v>-0.30000000000000027</v>
      </c>
      <c r="M75" s="6">
        <f>I75/J75-1</f>
        <v>0.11111111111111094</v>
      </c>
      <c r="N75" s="6">
        <f>H75/J75-1</f>
        <v>-0.11111111111111116</v>
      </c>
      <c r="O75" s="6">
        <f t="shared" si="8"/>
        <v>0.11111111111111104</v>
      </c>
      <c r="P75" s="6">
        <f t="shared" si="9"/>
        <v>-0.1111111111111112</v>
      </c>
    </row>
    <row r="76" spans="1:17" x14ac:dyDescent="0.3">
      <c r="A76" t="s">
        <v>25</v>
      </c>
      <c r="B76" t="s">
        <v>6</v>
      </c>
      <c r="C76" t="s">
        <v>7</v>
      </c>
      <c r="D76">
        <v>24.6</v>
      </c>
      <c r="E76" s="2">
        <v>43221</v>
      </c>
      <c r="F76">
        <f>IFERROR(IF(B76="män",-1,IF(B76="kvinnor",1,0))*D76,"")</f>
        <v>-24.6</v>
      </c>
      <c r="G76" t="str">
        <f t="shared" si="5"/>
        <v>2018M05_män_M</v>
      </c>
      <c r="H76">
        <v>24.6</v>
      </c>
      <c r="I76">
        <v>19.8</v>
      </c>
      <c r="J76">
        <v>22.2</v>
      </c>
      <c r="K76">
        <f t="shared" si="6"/>
        <v>-2.3999999999999986</v>
      </c>
      <c r="L76">
        <f t="shared" si="7"/>
        <v>2.4000000000000021</v>
      </c>
      <c r="M76" s="6">
        <f>I76/J76-1</f>
        <v>-0.108108108108108</v>
      </c>
      <c r="N76" s="6">
        <f>H76/J76-1</f>
        <v>0.10810810810810811</v>
      </c>
      <c r="O76" s="6">
        <f t="shared" si="8"/>
        <v>-0.10810810810810804</v>
      </c>
      <c r="P76" s="6">
        <f t="shared" si="9"/>
        <v>0.10810810810810821</v>
      </c>
      <c r="Q76" t="s">
        <v>74</v>
      </c>
    </row>
    <row r="77" spans="1:17" x14ac:dyDescent="0.3">
      <c r="A77" t="s">
        <v>25</v>
      </c>
      <c r="B77" t="s">
        <v>6</v>
      </c>
      <c r="C77" t="s">
        <v>8</v>
      </c>
      <c r="D77">
        <v>7</v>
      </c>
      <c r="E77" s="2">
        <v>43221</v>
      </c>
      <c r="F77">
        <f>IFERROR(IF(B77="män",-1,IF(B77="kvinnor",1,0))*D77,"")</f>
        <v>-7</v>
      </c>
      <c r="G77" t="str">
        <f t="shared" si="5"/>
        <v>2018M05_män_C</v>
      </c>
      <c r="H77">
        <v>7</v>
      </c>
      <c r="I77">
        <v>10.6</v>
      </c>
      <c r="J77">
        <v>8.8000000000000007</v>
      </c>
      <c r="K77">
        <f t="shared" si="6"/>
        <v>1.7999999999999989</v>
      </c>
      <c r="L77">
        <f t="shared" si="7"/>
        <v>-1.8000000000000007</v>
      </c>
      <c r="M77" s="6">
        <f>I77/J77-1</f>
        <v>0.20454545454545436</v>
      </c>
      <c r="N77" s="6">
        <f>H77/J77-1</f>
        <v>-0.20454545454545459</v>
      </c>
      <c r="O77" s="6">
        <f t="shared" si="8"/>
        <v>0.20454545454545442</v>
      </c>
      <c r="P77" s="6">
        <f t="shared" si="9"/>
        <v>-0.20454545454545461</v>
      </c>
      <c r="Q77" t="s">
        <v>75</v>
      </c>
    </row>
    <row r="78" spans="1:17" x14ac:dyDescent="0.3">
      <c r="A78" t="s">
        <v>25</v>
      </c>
      <c r="B78" t="s">
        <v>6</v>
      </c>
      <c r="C78" t="s">
        <v>9</v>
      </c>
      <c r="D78">
        <v>4.4000000000000004</v>
      </c>
      <c r="E78" s="2">
        <v>43221</v>
      </c>
      <c r="F78">
        <f>IFERROR(IF(B78="män",-1,IF(B78="kvinnor",1,0))*D78,"")</f>
        <v>-4.4000000000000004</v>
      </c>
      <c r="G78" t="str">
        <f t="shared" si="5"/>
        <v>2018M05_män_L</v>
      </c>
      <c r="H78">
        <v>4.4000000000000004</v>
      </c>
      <c r="I78">
        <v>5.3</v>
      </c>
      <c r="J78">
        <v>4.9000000000000004</v>
      </c>
      <c r="K78">
        <f t="shared" si="6"/>
        <v>0.39999999999999947</v>
      </c>
      <c r="L78">
        <f t="shared" si="7"/>
        <v>-0.5</v>
      </c>
      <c r="M78" s="6">
        <f>I78/J78-1</f>
        <v>8.1632653061224358E-2</v>
      </c>
      <c r="N78" s="6">
        <f>H78/J78-1</f>
        <v>-0.10204081632653061</v>
      </c>
      <c r="O78" s="6">
        <f t="shared" si="8"/>
        <v>8.1632653061224372E-2</v>
      </c>
      <c r="P78" s="6">
        <f t="shared" si="9"/>
        <v>-0.1020408163265306</v>
      </c>
      <c r="Q78" t="s">
        <v>74</v>
      </c>
    </row>
    <row r="79" spans="1:17" x14ac:dyDescent="0.3">
      <c r="A79" t="s">
        <v>25</v>
      </c>
      <c r="B79" t="s">
        <v>6</v>
      </c>
      <c r="C79" t="s">
        <v>10</v>
      </c>
      <c r="D79">
        <v>2.8</v>
      </c>
      <c r="E79" s="2">
        <v>43221</v>
      </c>
      <c r="F79">
        <f>IFERROR(IF(B79="män",-1,IF(B79="kvinnor",1,0))*D79,"")</f>
        <v>-2.8</v>
      </c>
      <c r="G79" t="str">
        <f t="shared" si="5"/>
        <v>2018M05_män_KD</v>
      </c>
      <c r="H79">
        <v>2.8</v>
      </c>
      <c r="I79">
        <v>3.2</v>
      </c>
      <c r="J79">
        <v>3</v>
      </c>
      <c r="K79">
        <f t="shared" si="6"/>
        <v>0.20000000000000018</v>
      </c>
      <c r="L79">
        <f t="shared" si="7"/>
        <v>-0.20000000000000018</v>
      </c>
      <c r="M79" s="6">
        <f>I79/J79-1</f>
        <v>6.6666666666666652E-2</v>
      </c>
      <c r="N79" s="6">
        <f>H79/J79-1</f>
        <v>-6.6666666666666763E-2</v>
      </c>
      <c r="O79" s="6">
        <f t="shared" si="8"/>
        <v>6.6666666666666721E-2</v>
      </c>
      <c r="P79" s="6">
        <f t="shared" si="9"/>
        <v>-6.6666666666666721E-2</v>
      </c>
      <c r="Q79" t="s">
        <v>74</v>
      </c>
    </row>
    <row r="80" spans="1:17" x14ac:dyDescent="0.3">
      <c r="A80" t="s">
        <v>25</v>
      </c>
      <c r="B80" t="s">
        <v>6</v>
      </c>
      <c r="C80" t="s">
        <v>12</v>
      </c>
      <c r="D80">
        <v>2.6</v>
      </c>
      <c r="E80" s="2">
        <v>43221</v>
      </c>
      <c r="F80">
        <f>IFERROR(IF(B80="män",-1,IF(B80="kvinnor",1,0))*D80,"")</f>
        <v>-2.6</v>
      </c>
      <c r="G80" t="str">
        <f t="shared" si="5"/>
        <v>2018M05_män_MP</v>
      </c>
      <c r="H80">
        <v>2.6</v>
      </c>
      <c r="I80">
        <v>5.7</v>
      </c>
      <c r="J80">
        <v>4.2</v>
      </c>
      <c r="K80">
        <f t="shared" si="6"/>
        <v>1.5</v>
      </c>
      <c r="L80">
        <f t="shared" si="7"/>
        <v>-1.6</v>
      </c>
      <c r="M80" s="6">
        <f>I80/J80-1</f>
        <v>0.35714285714285721</v>
      </c>
      <c r="N80" s="6">
        <f>H80/J80-1</f>
        <v>-0.38095238095238093</v>
      </c>
      <c r="O80" s="6">
        <f t="shared" si="8"/>
        <v>0.35714285714285715</v>
      </c>
      <c r="P80" s="6">
        <f t="shared" si="9"/>
        <v>-0.38095238095238093</v>
      </c>
      <c r="Q80" t="s">
        <v>75</v>
      </c>
    </row>
    <row r="81" spans="1:17" x14ac:dyDescent="0.3">
      <c r="A81" t="s">
        <v>25</v>
      </c>
      <c r="B81" t="s">
        <v>6</v>
      </c>
      <c r="C81" t="s">
        <v>13</v>
      </c>
      <c r="D81">
        <v>24.5</v>
      </c>
      <c r="E81" s="2">
        <v>43221</v>
      </c>
      <c r="F81">
        <f>IFERROR(IF(B81="män",-1,IF(B81="kvinnor",1,0))*D81,"")</f>
        <v>-24.5</v>
      </c>
      <c r="G81" t="str">
        <f t="shared" si="5"/>
        <v>2018M05_män_S</v>
      </c>
      <c r="H81">
        <v>24.5</v>
      </c>
      <c r="I81">
        <v>31.1</v>
      </c>
      <c r="J81">
        <v>27.9</v>
      </c>
      <c r="K81">
        <f t="shared" si="6"/>
        <v>3.2000000000000028</v>
      </c>
      <c r="L81">
        <f t="shared" si="7"/>
        <v>-3.3999999999999986</v>
      </c>
      <c r="M81" s="6">
        <f>I81/J81-1</f>
        <v>0.11469534050179231</v>
      </c>
      <c r="N81" s="6">
        <f>H81/J81-1</f>
        <v>-0.12186379928315405</v>
      </c>
      <c r="O81" s="6">
        <f t="shared" si="8"/>
        <v>0.11469534050179223</v>
      </c>
      <c r="P81" s="6">
        <f t="shared" si="9"/>
        <v>-0.12186379928315408</v>
      </c>
      <c r="Q81" t="s">
        <v>75</v>
      </c>
    </row>
    <row r="82" spans="1:17" x14ac:dyDescent="0.3">
      <c r="A82" t="s">
        <v>25</v>
      </c>
      <c r="B82" t="s">
        <v>6</v>
      </c>
      <c r="C82" t="s">
        <v>14</v>
      </c>
      <c r="D82">
        <v>6.4</v>
      </c>
      <c r="E82" s="2">
        <v>43221</v>
      </c>
      <c r="F82">
        <f>IFERROR(IF(B82="män",-1,IF(B82="kvinnor",1,0))*D82,"")</f>
        <v>-6.4</v>
      </c>
      <c r="G82" t="str">
        <f t="shared" si="5"/>
        <v>2018M05_män_V</v>
      </c>
      <c r="H82">
        <v>6.4</v>
      </c>
      <c r="I82">
        <v>8.4</v>
      </c>
      <c r="J82">
        <v>7.4</v>
      </c>
      <c r="K82">
        <f t="shared" si="6"/>
        <v>1</v>
      </c>
      <c r="L82">
        <f t="shared" si="7"/>
        <v>-1</v>
      </c>
      <c r="M82" s="6">
        <f>I82/J82-1</f>
        <v>0.13513513513513509</v>
      </c>
      <c r="N82" s="6">
        <f>H82/J82-1</f>
        <v>-0.13513513513513509</v>
      </c>
      <c r="O82" s="6">
        <f t="shared" si="8"/>
        <v>0.13513513513513511</v>
      </c>
      <c r="P82" s="6">
        <f t="shared" si="9"/>
        <v>-0.13513513513513511</v>
      </c>
      <c r="Q82" t="s">
        <v>75</v>
      </c>
    </row>
    <row r="83" spans="1:17" x14ac:dyDescent="0.3">
      <c r="A83" t="s">
        <v>25</v>
      </c>
      <c r="B83" t="s">
        <v>6</v>
      </c>
      <c r="C83" t="s">
        <v>15</v>
      </c>
      <c r="D83">
        <v>25.1</v>
      </c>
      <c r="E83" s="2">
        <v>43221</v>
      </c>
      <c r="F83">
        <f>IFERROR(IF(B83="män",-1,IF(B83="kvinnor",1,0))*D83,"")</f>
        <v>-25.1</v>
      </c>
      <c r="G83" t="str">
        <f t="shared" si="5"/>
        <v>2018M05_män_SD</v>
      </c>
      <c r="H83">
        <v>25.1</v>
      </c>
      <c r="I83">
        <v>12.7</v>
      </c>
      <c r="J83">
        <v>18.8</v>
      </c>
      <c r="K83">
        <f t="shared" si="6"/>
        <v>-6.1000000000000014</v>
      </c>
      <c r="L83">
        <f t="shared" si="7"/>
        <v>6.3000000000000007</v>
      </c>
      <c r="M83" s="6">
        <f>I83/J83-1</f>
        <v>-0.32446808510638303</v>
      </c>
      <c r="N83" s="6">
        <f>H83/J83-1</f>
        <v>0.33510638297872353</v>
      </c>
      <c r="O83" s="6">
        <f t="shared" si="8"/>
        <v>-0.32446808510638303</v>
      </c>
      <c r="P83" s="6">
        <f t="shared" si="9"/>
        <v>0.33510638297872342</v>
      </c>
      <c r="Q83" t="s">
        <v>74</v>
      </c>
    </row>
    <row r="84" spans="1:17" x14ac:dyDescent="0.3">
      <c r="A84" t="s">
        <v>25</v>
      </c>
      <c r="B84" t="s">
        <v>6</v>
      </c>
      <c r="C84" t="s">
        <v>16</v>
      </c>
      <c r="D84">
        <v>2.7</v>
      </c>
      <c r="E84" s="2">
        <v>43221</v>
      </c>
      <c r="F84">
        <f>IFERROR(IF(B84="män",-1,IF(B84="kvinnor",1,0))*D84,"")</f>
        <v>-2.7</v>
      </c>
      <c r="G84" t="str">
        <f t="shared" si="5"/>
        <v>2018M05_män_övriga</v>
      </c>
      <c r="H84">
        <v>2.7</v>
      </c>
      <c r="I84">
        <v>3.1</v>
      </c>
      <c r="J84">
        <v>2.9</v>
      </c>
      <c r="K84">
        <f t="shared" si="6"/>
        <v>0.20000000000000018</v>
      </c>
      <c r="L84">
        <f t="shared" si="7"/>
        <v>-0.19999999999999973</v>
      </c>
      <c r="M84" s="6">
        <f>I84/J84-1</f>
        <v>6.8965517241379448E-2</v>
      </c>
      <c r="N84" s="6">
        <f>H84/J84-1</f>
        <v>-6.8965517241379226E-2</v>
      </c>
      <c r="O84" s="6">
        <f t="shared" si="8"/>
        <v>6.8965517241379379E-2</v>
      </c>
      <c r="P84" s="6">
        <f t="shared" si="9"/>
        <v>-6.8965517241379226E-2</v>
      </c>
    </row>
    <row r="85" spans="1:17" x14ac:dyDescent="0.3">
      <c r="A85" t="s">
        <v>26</v>
      </c>
      <c r="B85" t="s">
        <v>6</v>
      </c>
      <c r="C85" t="s">
        <v>7</v>
      </c>
      <c r="D85">
        <v>21.2</v>
      </c>
      <c r="E85" s="2">
        <v>43405</v>
      </c>
      <c r="F85">
        <f>IFERROR(IF(B85="män",-1,IF(B85="kvinnor",1,0))*D85,"")</f>
        <v>-21.2</v>
      </c>
      <c r="G85" t="str">
        <f t="shared" si="5"/>
        <v>2018M11_män_M</v>
      </c>
      <c r="H85">
        <v>21.2</v>
      </c>
      <c r="I85">
        <v>18</v>
      </c>
      <c r="J85">
        <v>19.600000000000001</v>
      </c>
      <c r="K85">
        <f t="shared" si="6"/>
        <v>-1.6000000000000014</v>
      </c>
      <c r="L85">
        <f t="shared" si="7"/>
        <v>1.5999999999999979</v>
      </c>
      <c r="M85" s="6">
        <f>I85/J85-1</f>
        <v>-8.163265306122458E-2</v>
      </c>
      <c r="N85" s="6">
        <f>H85/J85-1</f>
        <v>8.1632653061224358E-2</v>
      </c>
      <c r="O85" s="6">
        <f t="shared" si="8"/>
        <v>-8.1632653061224553E-2</v>
      </c>
      <c r="P85" s="6">
        <f t="shared" si="9"/>
        <v>8.1632653061224372E-2</v>
      </c>
      <c r="Q85" t="s">
        <v>74</v>
      </c>
    </row>
    <row r="86" spans="1:17" x14ac:dyDescent="0.3">
      <c r="A86" t="s">
        <v>26</v>
      </c>
      <c r="B86" t="s">
        <v>6</v>
      </c>
      <c r="C86" t="s">
        <v>8</v>
      </c>
      <c r="D86">
        <v>6.7</v>
      </c>
      <c r="E86" s="2">
        <v>43405</v>
      </c>
      <c r="F86">
        <f>IFERROR(IF(B86="män",-1,IF(B86="kvinnor",1,0))*D86,"")</f>
        <v>-6.7</v>
      </c>
      <c r="G86" t="str">
        <f t="shared" si="5"/>
        <v>2018M11_män_C</v>
      </c>
      <c r="H86">
        <v>6.7</v>
      </c>
      <c r="I86">
        <v>10.4</v>
      </c>
      <c r="J86">
        <v>8.6</v>
      </c>
      <c r="K86">
        <f t="shared" si="6"/>
        <v>1.8000000000000007</v>
      </c>
      <c r="L86">
        <f t="shared" si="7"/>
        <v>-1.8999999999999995</v>
      </c>
      <c r="M86" s="6">
        <f>I86/J86-1</f>
        <v>0.2093023255813955</v>
      </c>
      <c r="N86" s="6">
        <f>H86/J86-1</f>
        <v>-0.22093023255813948</v>
      </c>
      <c r="O86" s="6">
        <f t="shared" si="8"/>
        <v>0.20930232558139544</v>
      </c>
      <c r="P86" s="6">
        <f t="shared" si="9"/>
        <v>-0.22093023255813948</v>
      </c>
      <c r="Q86" t="s">
        <v>75</v>
      </c>
    </row>
    <row r="87" spans="1:17" x14ac:dyDescent="0.3">
      <c r="A87" t="s">
        <v>26</v>
      </c>
      <c r="B87" t="s">
        <v>6</v>
      </c>
      <c r="C87" t="s">
        <v>9</v>
      </c>
      <c r="D87">
        <v>3.6</v>
      </c>
      <c r="E87" s="2">
        <v>43405</v>
      </c>
      <c r="F87">
        <f>IFERROR(IF(B87="män",-1,IF(B87="kvinnor",1,0))*D87,"")</f>
        <v>-3.6</v>
      </c>
      <c r="G87" t="str">
        <f t="shared" si="5"/>
        <v>2018M11_män_L</v>
      </c>
      <c r="H87">
        <v>3.6</v>
      </c>
      <c r="I87">
        <v>5</v>
      </c>
      <c r="J87">
        <v>4.3</v>
      </c>
      <c r="K87">
        <f t="shared" si="6"/>
        <v>0.70000000000000018</v>
      </c>
      <c r="L87">
        <f t="shared" si="7"/>
        <v>-0.69999999999999973</v>
      </c>
      <c r="M87" s="6">
        <f>I87/J87-1</f>
        <v>0.16279069767441867</v>
      </c>
      <c r="N87" s="6">
        <f>H87/J87-1</f>
        <v>-0.16279069767441856</v>
      </c>
      <c r="O87" s="6">
        <f t="shared" si="8"/>
        <v>0.16279069767441864</v>
      </c>
      <c r="P87" s="6">
        <f t="shared" si="9"/>
        <v>-0.16279069767441856</v>
      </c>
      <c r="Q87" t="s">
        <v>74</v>
      </c>
    </row>
    <row r="88" spans="1:17" x14ac:dyDescent="0.3">
      <c r="A88" t="s">
        <v>26</v>
      </c>
      <c r="B88" t="s">
        <v>6</v>
      </c>
      <c r="C88" t="s">
        <v>10</v>
      </c>
      <c r="D88">
        <v>5.3</v>
      </c>
      <c r="E88" s="2">
        <v>43405</v>
      </c>
      <c r="F88">
        <f>IFERROR(IF(B88="män",-1,IF(B88="kvinnor",1,0))*D88,"")</f>
        <v>-5.3</v>
      </c>
      <c r="G88" t="str">
        <f t="shared" si="5"/>
        <v>2018M11_män_KD</v>
      </c>
      <c r="H88">
        <v>5.3</v>
      </c>
      <c r="I88">
        <v>5.5</v>
      </c>
      <c r="J88">
        <v>5.4</v>
      </c>
      <c r="K88">
        <f t="shared" si="6"/>
        <v>9.9999999999999645E-2</v>
      </c>
      <c r="L88">
        <f t="shared" si="7"/>
        <v>-0.10000000000000053</v>
      </c>
      <c r="M88" s="6">
        <f>I88/J88-1</f>
        <v>1.8518518518518379E-2</v>
      </c>
      <c r="N88" s="6">
        <f>H88/J88-1</f>
        <v>-1.8518518518518601E-2</v>
      </c>
      <c r="O88" s="6">
        <f t="shared" si="8"/>
        <v>1.8518518518518452E-2</v>
      </c>
      <c r="P88" s="6">
        <f t="shared" si="9"/>
        <v>-1.8518518518518615E-2</v>
      </c>
      <c r="Q88" t="s">
        <v>74</v>
      </c>
    </row>
    <row r="89" spans="1:17" x14ac:dyDescent="0.3">
      <c r="A89" t="s">
        <v>26</v>
      </c>
      <c r="B89" t="s">
        <v>6</v>
      </c>
      <c r="C89" t="s">
        <v>12</v>
      </c>
      <c r="D89">
        <v>2.9</v>
      </c>
      <c r="E89" s="2">
        <v>43405</v>
      </c>
      <c r="F89">
        <f>IFERROR(IF(B89="män",-1,IF(B89="kvinnor",1,0))*D89,"")</f>
        <v>-2.9</v>
      </c>
      <c r="G89" t="str">
        <f t="shared" si="5"/>
        <v>2018M11_män_MP</v>
      </c>
      <c r="H89">
        <v>2.9</v>
      </c>
      <c r="I89">
        <v>5.0999999999999996</v>
      </c>
      <c r="J89">
        <v>4</v>
      </c>
      <c r="K89">
        <f t="shared" si="6"/>
        <v>1.0999999999999996</v>
      </c>
      <c r="L89">
        <f t="shared" si="7"/>
        <v>-1.1000000000000001</v>
      </c>
      <c r="M89" s="6">
        <f>I89/J89-1</f>
        <v>0.27499999999999991</v>
      </c>
      <c r="N89" s="6">
        <f>H89/J89-1</f>
        <v>-0.27500000000000002</v>
      </c>
      <c r="O89" s="6">
        <f t="shared" si="8"/>
        <v>0.27499999999999991</v>
      </c>
      <c r="P89" s="6">
        <f t="shared" si="9"/>
        <v>-0.27500000000000002</v>
      </c>
      <c r="Q89" t="s">
        <v>75</v>
      </c>
    </row>
    <row r="90" spans="1:17" x14ac:dyDescent="0.3">
      <c r="A90" t="s">
        <v>26</v>
      </c>
      <c r="B90" t="s">
        <v>6</v>
      </c>
      <c r="C90" t="s">
        <v>13</v>
      </c>
      <c r="D90">
        <v>26.4</v>
      </c>
      <c r="E90" s="2">
        <v>43405</v>
      </c>
      <c r="F90">
        <f>IFERROR(IF(B90="män",-1,IF(B90="kvinnor",1,0))*D90,"")</f>
        <v>-26.4</v>
      </c>
      <c r="G90" t="str">
        <f t="shared" si="5"/>
        <v>2018M11_män_S</v>
      </c>
      <c r="H90">
        <v>26.4</v>
      </c>
      <c r="I90">
        <v>34.200000000000003</v>
      </c>
      <c r="J90">
        <v>30.3</v>
      </c>
      <c r="K90">
        <f t="shared" si="6"/>
        <v>3.9000000000000021</v>
      </c>
      <c r="L90">
        <f t="shared" si="7"/>
        <v>-3.9000000000000021</v>
      </c>
      <c r="M90" s="6">
        <f>I90/J90-1</f>
        <v>0.12871287128712883</v>
      </c>
      <c r="N90" s="6">
        <f>H90/J90-1</f>
        <v>-0.12871287128712883</v>
      </c>
      <c r="O90" s="6">
        <f t="shared" si="8"/>
        <v>0.12871287128712877</v>
      </c>
      <c r="P90" s="6">
        <f t="shared" si="9"/>
        <v>-0.12871287128712877</v>
      </c>
      <c r="Q90" t="s">
        <v>75</v>
      </c>
    </row>
    <row r="91" spans="1:17" x14ac:dyDescent="0.3">
      <c r="A91" t="s">
        <v>26</v>
      </c>
      <c r="B91" t="s">
        <v>6</v>
      </c>
      <c r="C91" t="s">
        <v>14</v>
      </c>
      <c r="D91">
        <v>6.9</v>
      </c>
      <c r="E91" s="2">
        <v>43405</v>
      </c>
      <c r="F91">
        <f>IFERROR(IF(B91="män",-1,IF(B91="kvinnor",1,0))*D91,"")</f>
        <v>-6.9</v>
      </c>
      <c r="G91" t="str">
        <f t="shared" si="5"/>
        <v>2018M11_män_V</v>
      </c>
      <c r="H91">
        <v>6.9</v>
      </c>
      <c r="I91">
        <v>8.6999999999999993</v>
      </c>
      <c r="J91">
        <v>7.8</v>
      </c>
      <c r="K91">
        <f t="shared" si="6"/>
        <v>0.89999999999999947</v>
      </c>
      <c r="L91">
        <f t="shared" si="7"/>
        <v>-0.89999999999999947</v>
      </c>
      <c r="M91" s="6">
        <f>I91/J91-1</f>
        <v>0.11538461538461542</v>
      </c>
      <c r="N91" s="6">
        <f>H91/J91-1</f>
        <v>-0.11538461538461531</v>
      </c>
      <c r="O91" s="6">
        <f t="shared" si="8"/>
        <v>0.11538461538461532</v>
      </c>
      <c r="P91" s="6">
        <f t="shared" si="9"/>
        <v>-0.11538461538461532</v>
      </c>
      <c r="Q91" t="s">
        <v>75</v>
      </c>
    </row>
    <row r="92" spans="1:17" x14ac:dyDescent="0.3">
      <c r="A92" t="s">
        <v>26</v>
      </c>
      <c r="B92" t="s">
        <v>6</v>
      </c>
      <c r="C92" t="s">
        <v>15</v>
      </c>
      <c r="D92">
        <v>25.5</v>
      </c>
      <c r="E92" s="2">
        <v>43405</v>
      </c>
      <c r="F92">
        <f>IFERROR(IF(B92="män",-1,IF(B92="kvinnor",1,0))*D92,"")</f>
        <v>-25.5</v>
      </c>
      <c r="G92" t="str">
        <f t="shared" si="5"/>
        <v>2018M11_män_SD</v>
      </c>
      <c r="H92">
        <v>25.5</v>
      </c>
      <c r="I92">
        <v>11.7</v>
      </c>
      <c r="J92">
        <v>18.600000000000001</v>
      </c>
      <c r="K92">
        <f t="shared" si="6"/>
        <v>-6.9000000000000021</v>
      </c>
      <c r="L92">
        <f t="shared" si="7"/>
        <v>6.8999999999999986</v>
      </c>
      <c r="M92" s="6">
        <f>I92/J92-1</f>
        <v>-0.37096774193548399</v>
      </c>
      <c r="N92" s="6">
        <f>H92/J92-1</f>
        <v>0.37096774193548376</v>
      </c>
      <c r="O92" s="6">
        <f t="shared" si="8"/>
        <v>-0.37096774193548393</v>
      </c>
      <c r="P92" s="6">
        <f t="shared" si="9"/>
        <v>0.37096774193548376</v>
      </c>
      <c r="Q92" t="s">
        <v>74</v>
      </c>
    </row>
    <row r="93" spans="1:17" x14ac:dyDescent="0.3">
      <c r="A93" t="s">
        <v>26</v>
      </c>
      <c r="B93" t="s">
        <v>6</v>
      </c>
      <c r="C93" t="s">
        <v>16</v>
      </c>
      <c r="D93">
        <v>1.4</v>
      </c>
      <c r="E93" s="2">
        <v>43405</v>
      </c>
      <c r="F93">
        <f>IFERROR(IF(B93="män",-1,IF(B93="kvinnor",1,0))*D93,"")</f>
        <v>-1.4</v>
      </c>
      <c r="G93" t="str">
        <f t="shared" si="5"/>
        <v>2018M11_män_övriga</v>
      </c>
      <c r="H93">
        <v>1.4</v>
      </c>
      <c r="I93">
        <v>1.3</v>
      </c>
      <c r="J93">
        <v>1.4</v>
      </c>
      <c r="K93">
        <f t="shared" si="6"/>
        <v>-9.9999999999999867E-2</v>
      </c>
      <c r="L93">
        <f t="shared" si="7"/>
        <v>0</v>
      </c>
      <c r="M93" s="6">
        <f>I93/J93-1</f>
        <v>-7.1428571428571286E-2</v>
      </c>
      <c r="N93" s="6">
        <f>H93/J93-1</f>
        <v>0</v>
      </c>
      <c r="O93" s="6">
        <f t="shared" si="8"/>
        <v>-7.1428571428571341E-2</v>
      </c>
      <c r="P93" s="6">
        <f t="shared" si="9"/>
        <v>0</v>
      </c>
    </row>
    <row r="94" spans="1:17" x14ac:dyDescent="0.3">
      <c r="A94" t="s">
        <v>27</v>
      </c>
      <c r="B94" t="s">
        <v>6</v>
      </c>
      <c r="C94" t="s">
        <v>7</v>
      </c>
      <c r="D94">
        <v>19.399999999999999</v>
      </c>
      <c r="E94" s="2">
        <v>43586</v>
      </c>
      <c r="F94">
        <f>IFERROR(IF(B94="män",-1,IF(B94="kvinnor",1,0))*D94,"")</f>
        <v>-19.399999999999999</v>
      </c>
      <c r="G94" t="str">
        <f t="shared" si="5"/>
        <v>2019M05_män_M</v>
      </c>
      <c r="H94">
        <v>19.399999999999999</v>
      </c>
      <c r="I94">
        <v>14.3</v>
      </c>
      <c r="J94">
        <v>16.899999999999999</v>
      </c>
      <c r="K94">
        <f t="shared" si="6"/>
        <v>-2.5999999999999979</v>
      </c>
      <c r="L94">
        <f t="shared" si="7"/>
        <v>2.5</v>
      </c>
      <c r="M94" s="6">
        <f>I94/J94-1</f>
        <v>-0.15384615384615374</v>
      </c>
      <c r="N94" s="6">
        <f>H94/J94-1</f>
        <v>0.14792899408284033</v>
      </c>
      <c r="O94" s="6">
        <f t="shared" si="8"/>
        <v>-0.15384615384615374</v>
      </c>
      <c r="P94" s="6">
        <f t="shared" si="9"/>
        <v>0.14792899408284024</v>
      </c>
      <c r="Q94" t="s">
        <v>74</v>
      </c>
    </row>
    <row r="95" spans="1:17" x14ac:dyDescent="0.3">
      <c r="A95" t="s">
        <v>27</v>
      </c>
      <c r="B95" t="s">
        <v>6</v>
      </c>
      <c r="C95" t="s">
        <v>8</v>
      </c>
      <c r="D95">
        <v>5.8</v>
      </c>
      <c r="E95" s="2">
        <v>43586</v>
      </c>
      <c r="F95">
        <f>IFERROR(IF(B95="män",-1,IF(B95="kvinnor",1,0))*D95,"")</f>
        <v>-5.8</v>
      </c>
      <c r="G95" t="str">
        <f t="shared" si="5"/>
        <v>2019M05_män_C</v>
      </c>
      <c r="H95">
        <v>5.8</v>
      </c>
      <c r="I95">
        <v>8.9</v>
      </c>
      <c r="J95">
        <v>7.3</v>
      </c>
      <c r="K95">
        <f t="shared" si="6"/>
        <v>1.6000000000000005</v>
      </c>
      <c r="L95">
        <f t="shared" si="7"/>
        <v>-1.5</v>
      </c>
      <c r="M95" s="6">
        <f>I95/J95-1</f>
        <v>0.21917808219178081</v>
      </c>
      <c r="N95" s="6">
        <f>H95/J95-1</f>
        <v>-0.20547945205479456</v>
      </c>
      <c r="O95" s="6">
        <f t="shared" si="8"/>
        <v>0.21917808219178089</v>
      </c>
      <c r="P95" s="6">
        <f t="shared" si="9"/>
        <v>-0.20547945205479454</v>
      </c>
      <c r="Q95" t="s">
        <v>75</v>
      </c>
    </row>
    <row r="96" spans="1:17" x14ac:dyDescent="0.3">
      <c r="A96" t="s">
        <v>27</v>
      </c>
      <c r="B96" t="s">
        <v>6</v>
      </c>
      <c r="C96" t="s">
        <v>9</v>
      </c>
      <c r="D96">
        <v>2.9</v>
      </c>
      <c r="E96" s="2">
        <v>43586</v>
      </c>
      <c r="F96">
        <f>IFERROR(IF(B96="män",-1,IF(B96="kvinnor",1,0))*D96,"")</f>
        <v>-2.9</v>
      </c>
      <c r="G96" t="str">
        <f t="shared" si="5"/>
        <v>2019M05_män_L</v>
      </c>
      <c r="H96">
        <v>2.9</v>
      </c>
      <c r="I96">
        <v>3.6</v>
      </c>
      <c r="J96">
        <v>3.2</v>
      </c>
      <c r="K96">
        <f t="shared" si="6"/>
        <v>0.39999999999999991</v>
      </c>
      <c r="L96">
        <f t="shared" si="7"/>
        <v>-0.30000000000000027</v>
      </c>
      <c r="M96" s="6">
        <f>I96/J96-1</f>
        <v>0.125</v>
      </c>
      <c r="N96" s="6">
        <f>H96/J96-1</f>
        <v>-9.3750000000000111E-2</v>
      </c>
      <c r="O96" s="6">
        <f t="shared" si="8"/>
        <v>0.12499999999999997</v>
      </c>
      <c r="P96" s="6">
        <f t="shared" si="9"/>
        <v>-9.3750000000000083E-2</v>
      </c>
      <c r="Q96" t="s">
        <v>74</v>
      </c>
    </row>
    <row r="97" spans="1:17" x14ac:dyDescent="0.3">
      <c r="A97" t="s">
        <v>27</v>
      </c>
      <c r="B97" t="s">
        <v>6</v>
      </c>
      <c r="C97" t="s">
        <v>10</v>
      </c>
      <c r="D97">
        <v>12.8</v>
      </c>
      <c r="E97" s="2">
        <v>43586</v>
      </c>
      <c r="F97">
        <f>IFERROR(IF(B97="män",-1,IF(B97="kvinnor",1,0))*D97,"")</f>
        <v>-12.8</v>
      </c>
      <c r="G97" t="str">
        <f t="shared" si="5"/>
        <v>2019M05_män_KD</v>
      </c>
      <c r="H97">
        <v>12.8</v>
      </c>
      <c r="I97">
        <v>12.4</v>
      </c>
      <c r="J97">
        <v>12.6</v>
      </c>
      <c r="K97">
        <f t="shared" si="6"/>
        <v>-0.19999999999999929</v>
      </c>
      <c r="L97">
        <f t="shared" si="7"/>
        <v>0.20000000000000107</v>
      </c>
      <c r="M97" s="6">
        <f>I97/J97-1</f>
        <v>-1.5873015873015817E-2</v>
      </c>
      <c r="N97" s="6">
        <f>H97/J97-1</f>
        <v>1.5873015873016039E-2</v>
      </c>
      <c r="O97" s="6">
        <f t="shared" si="8"/>
        <v>-1.5873015873015817E-2</v>
      </c>
      <c r="P97" s="6">
        <f t="shared" si="9"/>
        <v>1.5873015873015959E-2</v>
      </c>
      <c r="Q97" t="s">
        <v>74</v>
      </c>
    </row>
    <row r="98" spans="1:17" x14ac:dyDescent="0.3">
      <c r="A98" t="s">
        <v>27</v>
      </c>
      <c r="B98" t="s">
        <v>6</v>
      </c>
      <c r="C98" t="s">
        <v>12</v>
      </c>
      <c r="D98">
        <v>4.5999999999999996</v>
      </c>
      <c r="E98" s="2">
        <v>43586</v>
      </c>
      <c r="F98">
        <f>IFERROR(IF(B98="män",-1,IF(B98="kvinnor",1,0))*D98,"")</f>
        <v>-4.5999999999999996</v>
      </c>
      <c r="G98" t="str">
        <f t="shared" si="5"/>
        <v>2019M05_män_MP</v>
      </c>
      <c r="H98">
        <v>4.5999999999999996</v>
      </c>
      <c r="I98">
        <v>6.9</v>
      </c>
      <c r="J98">
        <v>5.7</v>
      </c>
      <c r="K98">
        <f t="shared" si="6"/>
        <v>1.2000000000000002</v>
      </c>
      <c r="L98">
        <f t="shared" si="7"/>
        <v>-1.1000000000000005</v>
      </c>
      <c r="M98" s="6">
        <f>I98/J98-1</f>
        <v>0.21052631578947367</v>
      </c>
      <c r="N98" s="6">
        <f>H98/J98-1</f>
        <v>-0.19298245614035092</v>
      </c>
      <c r="O98" s="6">
        <f t="shared" si="8"/>
        <v>0.2105263157894737</v>
      </c>
      <c r="P98" s="6">
        <f t="shared" si="9"/>
        <v>-0.19298245614035098</v>
      </c>
      <c r="Q98" t="s">
        <v>75</v>
      </c>
    </row>
    <row r="99" spans="1:17" x14ac:dyDescent="0.3">
      <c r="A99" t="s">
        <v>27</v>
      </c>
      <c r="B99" t="s">
        <v>6</v>
      </c>
      <c r="C99" t="s">
        <v>13</v>
      </c>
      <c r="D99">
        <v>22.8</v>
      </c>
      <c r="E99" s="2">
        <v>43586</v>
      </c>
      <c r="F99">
        <f>IFERROR(IF(B99="män",-1,IF(B99="kvinnor",1,0))*D99,"")</f>
        <v>-22.8</v>
      </c>
      <c r="G99" t="str">
        <f t="shared" si="5"/>
        <v>2019M05_män_S</v>
      </c>
      <c r="H99">
        <v>22.8</v>
      </c>
      <c r="I99">
        <v>31.6</v>
      </c>
      <c r="J99">
        <v>27.2</v>
      </c>
      <c r="K99">
        <f t="shared" si="6"/>
        <v>4.4000000000000021</v>
      </c>
      <c r="L99">
        <f t="shared" si="7"/>
        <v>-4.3999999999999986</v>
      </c>
      <c r="M99" s="6">
        <f>I99/J99-1</f>
        <v>0.16176470588235303</v>
      </c>
      <c r="N99" s="6">
        <f>H99/J99-1</f>
        <v>-0.16176470588235292</v>
      </c>
      <c r="O99" s="6">
        <f t="shared" si="8"/>
        <v>0.16176470588235303</v>
      </c>
      <c r="P99" s="6">
        <f t="shared" si="9"/>
        <v>-0.16176470588235289</v>
      </c>
      <c r="Q99" t="s">
        <v>75</v>
      </c>
    </row>
    <row r="100" spans="1:17" x14ac:dyDescent="0.3">
      <c r="A100" t="s">
        <v>27</v>
      </c>
      <c r="B100" t="s">
        <v>6</v>
      </c>
      <c r="C100" t="s">
        <v>14</v>
      </c>
      <c r="D100">
        <v>6.8</v>
      </c>
      <c r="E100" s="2">
        <v>43586</v>
      </c>
      <c r="F100">
        <f>IFERROR(IF(B100="män",-1,IF(B100="kvinnor",1,0))*D100,"")</f>
        <v>-6.8</v>
      </c>
      <c r="G100" t="str">
        <f t="shared" si="5"/>
        <v>2019M05_män_V</v>
      </c>
      <c r="H100">
        <v>6.8</v>
      </c>
      <c r="I100">
        <v>9.6</v>
      </c>
      <c r="J100">
        <v>8.1999999999999993</v>
      </c>
      <c r="K100">
        <f t="shared" si="6"/>
        <v>1.4000000000000004</v>
      </c>
      <c r="L100">
        <f t="shared" si="7"/>
        <v>-1.3999999999999995</v>
      </c>
      <c r="M100" s="6">
        <f>I100/J100-1</f>
        <v>0.17073170731707332</v>
      </c>
      <c r="N100" s="6">
        <f>H100/J100-1</f>
        <v>-0.1707317073170731</v>
      </c>
      <c r="O100" s="6">
        <f t="shared" si="8"/>
        <v>0.17073170731707324</v>
      </c>
      <c r="P100" s="6">
        <f t="shared" si="9"/>
        <v>-0.17073170731707313</v>
      </c>
      <c r="Q100" t="s">
        <v>75</v>
      </c>
    </row>
    <row r="101" spans="1:17" x14ac:dyDescent="0.3">
      <c r="A101" t="s">
        <v>27</v>
      </c>
      <c r="B101" t="s">
        <v>6</v>
      </c>
      <c r="C101" t="s">
        <v>15</v>
      </c>
      <c r="D101">
        <v>23.2</v>
      </c>
      <c r="E101" s="2">
        <v>43586</v>
      </c>
      <c r="F101">
        <f>IFERROR(IF(B101="män",-1,IF(B101="kvinnor",1,0))*D101,"")</f>
        <v>-23.2</v>
      </c>
      <c r="G101" t="str">
        <f t="shared" si="5"/>
        <v>2019M05_män_SD</v>
      </c>
      <c r="H101">
        <v>23.2</v>
      </c>
      <c r="I101">
        <v>11.7</v>
      </c>
      <c r="J101">
        <v>17.399999999999999</v>
      </c>
      <c r="K101">
        <f t="shared" si="6"/>
        <v>-5.6999999999999993</v>
      </c>
      <c r="L101">
        <f t="shared" si="7"/>
        <v>5.8000000000000007</v>
      </c>
      <c r="M101" s="6">
        <f>I101/J101-1</f>
        <v>-0.32758620689655171</v>
      </c>
      <c r="N101" s="6">
        <f>H101/J101-1</f>
        <v>0.33333333333333348</v>
      </c>
      <c r="O101" s="6">
        <f t="shared" si="8"/>
        <v>-0.32758620689655171</v>
      </c>
      <c r="P101" s="6">
        <f t="shared" si="9"/>
        <v>0.33333333333333343</v>
      </c>
      <c r="Q101" t="s">
        <v>74</v>
      </c>
    </row>
    <row r="102" spans="1:17" x14ac:dyDescent="0.3">
      <c r="A102" t="s">
        <v>27</v>
      </c>
      <c r="B102" t="s">
        <v>6</v>
      </c>
      <c r="C102" t="s">
        <v>16</v>
      </c>
      <c r="D102">
        <v>1.8</v>
      </c>
      <c r="E102" s="2">
        <v>43586</v>
      </c>
      <c r="F102">
        <f>IFERROR(IF(B102="män",-1,IF(B102="kvinnor",1,0))*D102,"")</f>
        <v>-1.8</v>
      </c>
      <c r="G102" t="str">
        <f t="shared" si="5"/>
        <v>2019M05_män_övriga</v>
      </c>
      <c r="H102">
        <v>1.8</v>
      </c>
      <c r="I102">
        <v>1</v>
      </c>
      <c r="J102">
        <v>1.4</v>
      </c>
      <c r="K102">
        <f t="shared" si="6"/>
        <v>-0.39999999999999991</v>
      </c>
      <c r="L102">
        <f t="shared" si="7"/>
        <v>0.40000000000000013</v>
      </c>
      <c r="M102" s="6">
        <f>I102/J102-1</f>
        <v>-0.2857142857142857</v>
      </c>
      <c r="N102" s="6">
        <f>H102/J102-1</f>
        <v>0.28571428571428581</v>
      </c>
      <c r="O102" s="6">
        <f t="shared" si="8"/>
        <v>-0.28571428571428564</v>
      </c>
      <c r="P102" s="6">
        <f t="shared" si="9"/>
        <v>0.28571428571428581</v>
      </c>
    </row>
    <row r="103" spans="1:17" x14ac:dyDescent="0.3">
      <c r="A103" t="s">
        <v>28</v>
      </c>
      <c r="B103" t="s">
        <v>6</v>
      </c>
      <c r="C103" t="s">
        <v>7</v>
      </c>
      <c r="D103">
        <v>20.5</v>
      </c>
      <c r="E103" s="2">
        <v>43770</v>
      </c>
      <c r="F103">
        <f>IFERROR(IF(B103="män",-1,IF(B103="kvinnor",1,0))*D103,"")</f>
        <v>-20.5</v>
      </c>
      <c r="G103" t="str">
        <f t="shared" si="5"/>
        <v>2019M11_män_M</v>
      </c>
      <c r="H103">
        <v>20.5</v>
      </c>
      <c r="I103">
        <v>16.3</v>
      </c>
      <c r="J103">
        <v>18.399999999999999</v>
      </c>
      <c r="K103">
        <f t="shared" si="6"/>
        <v>-2.0999999999999979</v>
      </c>
      <c r="L103">
        <f t="shared" si="7"/>
        <v>2.1000000000000014</v>
      </c>
      <c r="M103" s="6">
        <f>I103/J103-1</f>
        <v>-0.11413043478260854</v>
      </c>
      <c r="N103" s="6">
        <f>H103/J103-1</f>
        <v>0.11413043478260887</v>
      </c>
      <c r="O103" s="6">
        <f t="shared" si="8"/>
        <v>-0.11413043478260859</v>
      </c>
      <c r="P103" s="6">
        <f t="shared" si="9"/>
        <v>0.11413043478260879</v>
      </c>
      <c r="Q103" t="s">
        <v>74</v>
      </c>
    </row>
    <row r="104" spans="1:17" x14ac:dyDescent="0.3">
      <c r="A104" t="s">
        <v>28</v>
      </c>
      <c r="B104" t="s">
        <v>6</v>
      </c>
      <c r="C104" t="s">
        <v>8</v>
      </c>
      <c r="D104">
        <v>5.6</v>
      </c>
      <c r="E104" s="2">
        <v>43770</v>
      </c>
      <c r="F104">
        <f>IFERROR(IF(B104="män",-1,IF(B104="kvinnor",1,0))*D104,"")</f>
        <v>-5.6</v>
      </c>
      <c r="G104" t="str">
        <f t="shared" si="5"/>
        <v>2019M11_män_C</v>
      </c>
      <c r="H104">
        <v>5.6</v>
      </c>
      <c r="I104">
        <v>9.1</v>
      </c>
      <c r="J104">
        <v>7.4</v>
      </c>
      <c r="K104">
        <f t="shared" si="6"/>
        <v>1.6999999999999993</v>
      </c>
      <c r="L104">
        <f t="shared" si="7"/>
        <v>-1.8000000000000007</v>
      </c>
      <c r="M104" s="6">
        <f>I104/J104-1</f>
        <v>0.2297297297297296</v>
      </c>
      <c r="N104" s="6">
        <f>H104/J104-1</f>
        <v>-0.24324324324324331</v>
      </c>
      <c r="O104" s="6">
        <f t="shared" si="8"/>
        <v>0.22972972972972963</v>
      </c>
      <c r="P104" s="6">
        <f t="shared" si="9"/>
        <v>-0.24324324324324334</v>
      </c>
      <c r="Q104" t="s">
        <v>75</v>
      </c>
    </row>
    <row r="105" spans="1:17" x14ac:dyDescent="0.3">
      <c r="A105" t="s">
        <v>28</v>
      </c>
      <c r="B105" t="s">
        <v>6</v>
      </c>
      <c r="C105" t="s">
        <v>9</v>
      </c>
      <c r="D105">
        <v>3.4</v>
      </c>
      <c r="E105" s="2">
        <v>43770</v>
      </c>
      <c r="F105">
        <f>IFERROR(IF(B105="män",-1,IF(B105="kvinnor",1,0))*D105,"")</f>
        <v>-3.4</v>
      </c>
      <c r="G105" t="str">
        <f t="shared" si="5"/>
        <v>2019M11_män_L</v>
      </c>
      <c r="H105">
        <v>3.4</v>
      </c>
      <c r="I105">
        <v>4.2</v>
      </c>
      <c r="J105">
        <v>3.8</v>
      </c>
      <c r="K105">
        <f t="shared" si="6"/>
        <v>0.40000000000000036</v>
      </c>
      <c r="L105">
        <f t="shared" si="7"/>
        <v>-0.39999999999999991</v>
      </c>
      <c r="M105" s="6">
        <f>I105/J105-1</f>
        <v>0.10526315789473695</v>
      </c>
      <c r="N105" s="6">
        <f>H105/J105-1</f>
        <v>-0.10526315789473684</v>
      </c>
      <c r="O105" s="6">
        <f t="shared" si="8"/>
        <v>0.10526315789473695</v>
      </c>
      <c r="P105" s="6">
        <f t="shared" si="9"/>
        <v>-0.10526315789473682</v>
      </c>
      <c r="Q105" t="s">
        <v>74</v>
      </c>
    </row>
    <row r="106" spans="1:17" x14ac:dyDescent="0.3">
      <c r="A106" t="s">
        <v>28</v>
      </c>
      <c r="B106" t="s">
        <v>6</v>
      </c>
      <c r="C106" t="s">
        <v>10</v>
      </c>
      <c r="D106">
        <v>6.6</v>
      </c>
      <c r="E106" s="2">
        <v>43770</v>
      </c>
      <c r="F106">
        <f>IFERROR(IF(B106="män",-1,IF(B106="kvinnor",1,0))*D106,"")</f>
        <v>-6.6</v>
      </c>
      <c r="G106" t="str">
        <f t="shared" si="5"/>
        <v>2019M11_män_KD</v>
      </c>
      <c r="H106">
        <v>6.6</v>
      </c>
      <c r="I106">
        <v>7.1</v>
      </c>
      <c r="J106">
        <v>6.8</v>
      </c>
      <c r="K106">
        <f t="shared" si="6"/>
        <v>0.29999999999999982</v>
      </c>
      <c r="L106">
        <f t="shared" si="7"/>
        <v>-0.20000000000000018</v>
      </c>
      <c r="M106" s="6">
        <f>I106/J106-1</f>
        <v>4.4117647058823595E-2</v>
      </c>
      <c r="N106" s="6">
        <f>H106/J106-1</f>
        <v>-2.9411764705882359E-2</v>
      </c>
      <c r="O106" s="6">
        <f t="shared" si="8"/>
        <v>4.4117647058823505E-2</v>
      </c>
      <c r="P106" s="6">
        <f t="shared" si="9"/>
        <v>-2.941176470588238E-2</v>
      </c>
      <c r="Q106" t="s">
        <v>74</v>
      </c>
    </row>
    <row r="107" spans="1:17" x14ac:dyDescent="0.3">
      <c r="A107" t="s">
        <v>28</v>
      </c>
      <c r="B107" t="s">
        <v>6</v>
      </c>
      <c r="C107" t="s">
        <v>12</v>
      </c>
      <c r="D107">
        <v>3.9</v>
      </c>
      <c r="E107" s="2">
        <v>43770</v>
      </c>
      <c r="F107">
        <f>IFERROR(IF(B107="män",-1,IF(B107="kvinnor",1,0))*D107,"")</f>
        <v>-3.9</v>
      </c>
      <c r="G107" t="str">
        <f t="shared" si="5"/>
        <v>2019M11_män_MP</v>
      </c>
      <c r="H107">
        <v>3.9</v>
      </c>
      <c r="I107">
        <v>6.5</v>
      </c>
      <c r="J107">
        <v>5.2</v>
      </c>
      <c r="K107">
        <f t="shared" si="6"/>
        <v>1.2999999999999998</v>
      </c>
      <c r="L107">
        <f t="shared" si="7"/>
        <v>-1.3000000000000003</v>
      </c>
      <c r="M107" s="6">
        <f>I107/J107-1</f>
        <v>0.25</v>
      </c>
      <c r="N107" s="6">
        <f>H107/J107-1</f>
        <v>-0.25</v>
      </c>
      <c r="O107" s="6">
        <f t="shared" si="8"/>
        <v>0.24999999999999994</v>
      </c>
      <c r="P107" s="6">
        <f t="shared" si="9"/>
        <v>-0.25000000000000006</v>
      </c>
      <c r="Q107" t="s">
        <v>75</v>
      </c>
    </row>
    <row r="108" spans="1:17" x14ac:dyDescent="0.3">
      <c r="A108" t="s">
        <v>28</v>
      </c>
      <c r="B108" t="s">
        <v>6</v>
      </c>
      <c r="C108" t="s">
        <v>13</v>
      </c>
      <c r="D108">
        <v>21.8</v>
      </c>
      <c r="E108" s="2">
        <v>43770</v>
      </c>
      <c r="F108">
        <f>IFERROR(IF(B108="män",-1,IF(B108="kvinnor",1,0))*D108,"")</f>
        <v>-21.8</v>
      </c>
      <c r="G108" t="str">
        <f t="shared" si="5"/>
        <v>2019M11_män_S</v>
      </c>
      <c r="H108">
        <v>21.8</v>
      </c>
      <c r="I108">
        <v>28.2</v>
      </c>
      <c r="J108">
        <v>25</v>
      </c>
      <c r="K108">
        <f t="shared" si="6"/>
        <v>3.1999999999999993</v>
      </c>
      <c r="L108">
        <f t="shared" si="7"/>
        <v>-3.1999999999999993</v>
      </c>
      <c r="M108" s="6">
        <f>I108/J108-1</f>
        <v>0.12799999999999989</v>
      </c>
      <c r="N108" s="6">
        <f>H108/J108-1</f>
        <v>-0.128</v>
      </c>
      <c r="O108" s="6">
        <f t="shared" si="8"/>
        <v>0.12799999999999997</v>
      </c>
      <c r="P108" s="6">
        <f t="shared" si="9"/>
        <v>-0.12799999999999997</v>
      </c>
      <c r="Q108" t="s">
        <v>75</v>
      </c>
    </row>
    <row r="109" spans="1:17" x14ac:dyDescent="0.3">
      <c r="A109" t="s">
        <v>28</v>
      </c>
      <c r="B109" t="s">
        <v>6</v>
      </c>
      <c r="C109" t="s">
        <v>14</v>
      </c>
      <c r="D109">
        <v>6.8</v>
      </c>
      <c r="E109" s="2">
        <v>43770</v>
      </c>
      <c r="F109">
        <f>IFERROR(IF(B109="män",-1,IF(B109="kvinnor",1,0))*D109,"")</f>
        <v>-6.8</v>
      </c>
      <c r="G109" t="str">
        <f t="shared" si="5"/>
        <v>2019M11_män_V</v>
      </c>
      <c r="H109">
        <v>6.8</v>
      </c>
      <c r="I109">
        <v>10.3</v>
      </c>
      <c r="J109">
        <v>8.6</v>
      </c>
      <c r="K109">
        <f t="shared" si="6"/>
        <v>1.7000000000000011</v>
      </c>
      <c r="L109">
        <f t="shared" si="7"/>
        <v>-1.7999999999999998</v>
      </c>
      <c r="M109" s="6">
        <f>I109/J109-1</f>
        <v>0.19767441860465129</v>
      </c>
      <c r="N109" s="6">
        <f>H109/J109-1</f>
        <v>-0.20930232558139539</v>
      </c>
      <c r="O109" s="6">
        <f t="shared" si="8"/>
        <v>0.19767441860465129</v>
      </c>
      <c r="P109" s="6">
        <f t="shared" si="9"/>
        <v>-0.20930232558139533</v>
      </c>
      <c r="Q109" t="s">
        <v>75</v>
      </c>
    </row>
    <row r="110" spans="1:17" x14ac:dyDescent="0.3">
      <c r="A110" t="s">
        <v>28</v>
      </c>
      <c r="B110" t="s">
        <v>6</v>
      </c>
      <c r="C110" t="s">
        <v>15</v>
      </c>
      <c r="D110">
        <v>29.1</v>
      </c>
      <c r="E110" s="2">
        <v>43770</v>
      </c>
      <c r="F110">
        <f>IFERROR(IF(B110="män",-1,IF(B110="kvinnor",1,0))*D110,"")</f>
        <v>-29.1</v>
      </c>
      <c r="G110" t="str">
        <f t="shared" si="5"/>
        <v>2019M11_män_SD</v>
      </c>
      <c r="H110">
        <v>29.1</v>
      </c>
      <c r="I110">
        <v>16.399999999999999</v>
      </c>
      <c r="J110">
        <v>22.7</v>
      </c>
      <c r="K110">
        <f t="shared" si="6"/>
        <v>-6.3000000000000007</v>
      </c>
      <c r="L110">
        <f t="shared" si="7"/>
        <v>6.4000000000000021</v>
      </c>
      <c r="M110" s="6">
        <f>I110/J110-1</f>
        <v>-0.27753303964757714</v>
      </c>
      <c r="N110" s="6">
        <f>H110/J110-1</f>
        <v>0.28193832599118962</v>
      </c>
      <c r="O110" s="6">
        <f t="shared" si="8"/>
        <v>-0.27753303964757714</v>
      </c>
      <c r="P110" s="6">
        <f t="shared" si="9"/>
        <v>0.28193832599118951</v>
      </c>
      <c r="Q110" t="s">
        <v>74</v>
      </c>
    </row>
    <row r="111" spans="1:17" x14ac:dyDescent="0.3">
      <c r="A111" t="s">
        <v>28</v>
      </c>
      <c r="B111" t="s">
        <v>6</v>
      </c>
      <c r="C111" t="s">
        <v>16</v>
      </c>
      <c r="D111">
        <v>2.2000000000000002</v>
      </c>
      <c r="E111" s="2">
        <v>43770</v>
      </c>
      <c r="F111">
        <f>IFERROR(IF(B111="män",-1,IF(B111="kvinnor",1,0))*D111,"")</f>
        <v>-2.2000000000000002</v>
      </c>
      <c r="G111" t="str">
        <f t="shared" si="5"/>
        <v>2019M11_män_övriga</v>
      </c>
      <c r="H111">
        <v>2.2000000000000002</v>
      </c>
      <c r="I111">
        <v>1.9</v>
      </c>
      <c r="J111">
        <v>2</v>
      </c>
      <c r="K111">
        <f t="shared" si="6"/>
        <v>-0.10000000000000009</v>
      </c>
      <c r="L111">
        <f t="shared" si="7"/>
        <v>0.20000000000000018</v>
      </c>
      <c r="M111" s="6">
        <f>I111/J111-1</f>
        <v>-5.0000000000000044E-2</v>
      </c>
      <c r="N111" s="6">
        <f>H111/J111-1</f>
        <v>0.10000000000000009</v>
      </c>
      <c r="O111" s="6">
        <f t="shared" si="8"/>
        <v>-5.0000000000000044E-2</v>
      </c>
      <c r="P111" s="6">
        <f t="shared" si="9"/>
        <v>0.10000000000000009</v>
      </c>
    </row>
    <row r="112" spans="1:17" x14ac:dyDescent="0.3">
      <c r="A112" t="s">
        <v>29</v>
      </c>
      <c r="B112" t="s">
        <v>6</v>
      </c>
      <c r="C112" t="s">
        <v>7</v>
      </c>
      <c r="D112">
        <v>21.9</v>
      </c>
      <c r="E112" s="2">
        <v>43952</v>
      </c>
      <c r="F112">
        <f>IFERROR(IF(B112="män",-1,IF(B112="kvinnor",1,0))*D112,"")</f>
        <v>-21.9</v>
      </c>
      <c r="G112" t="str">
        <f t="shared" si="5"/>
        <v>2020M05_män_M</v>
      </c>
      <c r="H112">
        <v>21.9</v>
      </c>
      <c r="I112">
        <v>18.3</v>
      </c>
      <c r="J112">
        <v>20.100000000000001</v>
      </c>
      <c r="K112">
        <f t="shared" si="6"/>
        <v>-1.8000000000000007</v>
      </c>
      <c r="L112">
        <f t="shared" si="7"/>
        <v>1.7999999999999972</v>
      </c>
      <c r="M112" s="6">
        <f>I112/J112-1</f>
        <v>-8.9552238805970186E-2</v>
      </c>
      <c r="N112" s="6">
        <f>H112/J112-1</f>
        <v>8.9552238805969964E-2</v>
      </c>
      <c r="O112" s="6">
        <f t="shared" si="8"/>
        <v>-8.9552238805970172E-2</v>
      </c>
      <c r="P112" s="6">
        <f t="shared" si="9"/>
        <v>8.9552238805970005E-2</v>
      </c>
      <c r="Q112" t="s">
        <v>74</v>
      </c>
    </row>
    <row r="113" spans="1:17" x14ac:dyDescent="0.3">
      <c r="A113" t="s">
        <v>29</v>
      </c>
      <c r="B113" t="s">
        <v>6</v>
      </c>
      <c r="C113" t="s">
        <v>8</v>
      </c>
      <c r="D113">
        <v>5.3</v>
      </c>
      <c r="E113" s="2">
        <v>43952</v>
      </c>
      <c r="F113">
        <f>IFERROR(IF(B113="män",-1,IF(B113="kvinnor",1,0))*D113,"")</f>
        <v>-5.3</v>
      </c>
      <c r="G113" t="str">
        <f t="shared" si="5"/>
        <v>2020M05_män_C</v>
      </c>
      <c r="H113">
        <v>5.3</v>
      </c>
      <c r="I113">
        <v>6.7</v>
      </c>
      <c r="J113">
        <v>6</v>
      </c>
      <c r="K113">
        <f t="shared" si="6"/>
        <v>0.70000000000000018</v>
      </c>
      <c r="L113">
        <f t="shared" si="7"/>
        <v>-0.70000000000000018</v>
      </c>
      <c r="M113" s="6">
        <f>I113/J113-1</f>
        <v>0.1166666666666667</v>
      </c>
      <c r="N113" s="6">
        <f>H113/J113-1</f>
        <v>-0.1166666666666667</v>
      </c>
      <c r="O113" s="6">
        <f t="shared" si="8"/>
        <v>0.1166666666666667</v>
      </c>
      <c r="P113" s="6">
        <f t="shared" si="9"/>
        <v>-0.1166666666666667</v>
      </c>
      <c r="Q113" t="s">
        <v>75</v>
      </c>
    </row>
    <row r="114" spans="1:17" x14ac:dyDescent="0.3">
      <c r="A114" t="s">
        <v>29</v>
      </c>
      <c r="B114" t="s">
        <v>6</v>
      </c>
      <c r="C114" t="s">
        <v>9</v>
      </c>
      <c r="D114">
        <v>3.3</v>
      </c>
      <c r="E114" s="2">
        <v>43952</v>
      </c>
      <c r="F114">
        <f>IFERROR(IF(B114="män",-1,IF(B114="kvinnor",1,0))*D114,"")</f>
        <v>-3.3</v>
      </c>
      <c r="G114" t="str">
        <f t="shared" si="5"/>
        <v>2020M05_män_L</v>
      </c>
      <c r="H114">
        <v>3.3</v>
      </c>
      <c r="I114">
        <v>3.3</v>
      </c>
      <c r="J114">
        <v>3.3</v>
      </c>
      <c r="K114">
        <f t="shared" si="6"/>
        <v>0</v>
      </c>
      <c r="L114">
        <f t="shared" si="7"/>
        <v>0</v>
      </c>
      <c r="M114" s="6">
        <f>I114/J114-1</f>
        <v>0</v>
      </c>
      <c r="N114" s="6">
        <f>H114/J114-1</f>
        <v>0</v>
      </c>
      <c r="O114" s="6">
        <f t="shared" si="8"/>
        <v>0</v>
      </c>
      <c r="P114" s="6">
        <f t="shared" si="9"/>
        <v>0</v>
      </c>
      <c r="Q114" t="s">
        <v>74</v>
      </c>
    </row>
    <row r="115" spans="1:17" x14ac:dyDescent="0.3">
      <c r="A115" t="s">
        <v>29</v>
      </c>
      <c r="B115" t="s">
        <v>6</v>
      </c>
      <c r="C115" t="s">
        <v>10</v>
      </c>
      <c r="D115">
        <v>6.6</v>
      </c>
      <c r="E115" s="2">
        <v>43952</v>
      </c>
      <c r="F115">
        <f>IFERROR(IF(B115="män",-1,IF(B115="kvinnor",1,0))*D115,"")</f>
        <v>-6.6</v>
      </c>
      <c r="G115" t="str">
        <f t="shared" si="5"/>
        <v>2020M05_män_KD</v>
      </c>
      <c r="H115">
        <v>6.6</v>
      </c>
      <c r="I115">
        <v>6.2</v>
      </c>
      <c r="J115">
        <v>6.4</v>
      </c>
      <c r="K115">
        <f t="shared" si="6"/>
        <v>-0.20000000000000018</v>
      </c>
      <c r="L115">
        <f t="shared" si="7"/>
        <v>0.19999999999999929</v>
      </c>
      <c r="M115" s="6">
        <f>I115/J115-1</f>
        <v>-3.125E-2</v>
      </c>
      <c r="N115" s="6">
        <f>H115/J115-1</f>
        <v>3.1249999999999778E-2</v>
      </c>
      <c r="O115" s="6">
        <f t="shared" si="8"/>
        <v>-3.1250000000000028E-2</v>
      </c>
      <c r="P115" s="6">
        <f t="shared" si="9"/>
        <v>3.1249999999999889E-2</v>
      </c>
      <c r="Q115" t="s">
        <v>74</v>
      </c>
    </row>
    <row r="116" spans="1:17" x14ac:dyDescent="0.3">
      <c r="A116" t="s">
        <v>29</v>
      </c>
      <c r="B116" t="s">
        <v>6</v>
      </c>
      <c r="C116" t="s">
        <v>12</v>
      </c>
      <c r="D116">
        <v>2.2999999999999998</v>
      </c>
      <c r="E116" s="2">
        <v>43952</v>
      </c>
      <c r="F116">
        <f>IFERROR(IF(B116="män",-1,IF(B116="kvinnor",1,0))*D116,"")</f>
        <v>-2.2999999999999998</v>
      </c>
      <c r="G116" t="str">
        <f t="shared" si="5"/>
        <v>2020M05_män_MP</v>
      </c>
      <c r="H116">
        <v>2.2999999999999998</v>
      </c>
      <c r="I116">
        <v>5.9</v>
      </c>
      <c r="J116">
        <v>4.0999999999999996</v>
      </c>
      <c r="K116">
        <f t="shared" si="6"/>
        <v>1.8000000000000007</v>
      </c>
      <c r="L116">
        <f t="shared" si="7"/>
        <v>-1.7999999999999998</v>
      </c>
      <c r="M116" s="6">
        <f>I116/J116-1</f>
        <v>0.43902439024390261</v>
      </c>
      <c r="N116" s="6">
        <f>H116/J116-1</f>
        <v>-0.43902439024390238</v>
      </c>
      <c r="O116" s="6">
        <f t="shared" si="8"/>
        <v>0.43902439024390266</v>
      </c>
      <c r="P116" s="6">
        <f t="shared" si="9"/>
        <v>-0.43902439024390244</v>
      </c>
      <c r="Q116" t="s">
        <v>75</v>
      </c>
    </row>
    <row r="117" spans="1:17" x14ac:dyDescent="0.3">
      <c r="A117" t="s">
        <v>29</v>
      </c>
      <c r="B117" t="s">
        <v>6</v>
      </c>
      <c r="C117" t="s">
        <v>13</v>
      </c>
      <c r="D117">
        <v>28.6</v>
      </c>
      <c r="E117" s="2">
        <v>43952</v>
      </c>
      <c r="F117">
        <f>IFERROR(IF(B117="män",-1,IF(B117="kvinnor",1,0))*D117,"")</f>
        <v>-28.6</v>
      </c>
      <c r="G117" t="str">
        <f t="shared" si="5"/>
        <v>2020M05_män_S</v>
      </c>
      <c r="H117">
        <v>28.6</v>
      </c>
      <c r="I117">
        <v>38.799999999999997</v>
      </c>
      <c r="J117">
        <v>33.700000000000003</v>
      </c>
      <c r="K117">
        <f t="shared" si="6"/>
        <v>5.0999999999999943</v>
      </c>
      <c r="L117">
        <f t="shared" si="7"/>
        <v>-5.1000000000000014</v>
      </c>
      <c r="M117" s="6">
        <f>I117/J117-1</f>
        <v>0.15133531157270008</v>
      </c>
      <c r="N117" s="6">
        <f>H117/J117-1</f>
        <v>-0.1513353115727003</v>
      </c>
      <c r="O117" s="6">
        <f t="shared" si="8"/>
        <v>0.15133531157270011</v>
      </c>
      <c r="P117" s="6">
        <f t="shared" si="9"/>
        <v>-0.15133531157270033</v>
      </c>
      <c r="Q117" t="s">
        <v>75</v>
      </c>
    </row>
    <row r="118" spans="1:17" x14ac:dyDescent="0.3">
      <c r="A118" t="s">
        <v>29</v>
      </c>
      <c r="B118" t="s">
        <v>6</v>
      </c>
      <c r="C118" t="s">
        <v>14</v>
      </c>
      <c r="D118">
        <v>7.7</v>
      </c>
      <c r="E118" s="2">
        <v>43952</v>
      </c>
      <c r="F118">
        <f>IFERROR(IF(B118="män",-1,IF(B118="kvinnor",1,0))*D118,"")</f>
        <v>-7.7</v>
      </c>
      <c r="G118" t="str">
        <f t="shared" si="5"/>
        <v>2020M05_män_V</v>
      </c>
      <c r="H118">
        <v>7.7</v>
      </c>
      <c r="I118">
        <v>8.6</v>
      </c>
      <c r="J118">
        <v>8.1999999999999993</v>
      </c>
      <c r="K118">
        <f t="shared" si="6"/>
        <v>0.40000000000000036</v>
      </c>
      <c r="L118">
        <f t="shared" si="7"/>
        <v>-0.49999999999999911</v>
      </c>
      <c r="M118" s="6">
        <f>I118/J118-1</f>
        <v>4.8780487804878092E-2</v>
      </c>
      <c r="N118" s="6">
        <f>H118/J118-1</f>
        <v>-6.0975609756097504E-2</v>
      </c>
      <c r="O118" s="6">
        <f t="shared" si="8"/>
        <v>4.8780487804878099E-2</v>
      </c>
      <c r="P118" s="6">
        <f t="shared" si="9"/>
        <v>-6.0975609756097456E-2</v>
      </c>
      <c r="Q118" t="s">
        <v>75</v>
      </c>
    </row>
    <row r="119" spans="1:17" x14ac:dyDescent="0.3">
      <c r="A119" t="s">
        <v>29</v>
      </c>
      <c r="B119" t="s">
        <v>6</v>
      </c>
      <c r="C119" t="s">
        <v>15</v>
      </c>
      <c r="D119">
        <v>23.1</v>
      </c>
      <c r="E119" s="2">
        <v>43952</v>
      </c>
      <c r="F119">
        <f>IFERROR(IF(B119="män",-1,IF(B119="kvinnor",1,0))*D119,"")</f>
        <v>-23.1</v>
      </c>
      <c r="G119" t="str">
        <f t="shared" si="5"/>
        <v>2020M05_män_SD</v>
      </c>
      <c r="H119">
        <v>23.1</v>
      </c>
      <c r="I119">
        <v>11.1</v>
      </c>
      <c r="J119">
        <v>17.100000000000001</v>
      </c>
      <c r="K119">
        <f t="shared" si="6"/>
        <v>-6.0000000000000018</v>
      </c>
      <c r="L119">
        <f t="shared" si="7"/>
        <v>6</v>
      </c>
      <c r="M119" s="6">
        <f>I119/J119-1</f>
        <v>-0.35087719298245623</v>
      </c>
      <c r="N119" s="6">
        <f>H119/J119-1</f>
        <v>0.35087719298245612</v>
      </c>
      <c r="O119" s="6">
        <f t="shared" si="8"/>
        <v>-0.35087719298245623</v>
      </c>
      <c r="P119" s="6">
        <f t="shared" si="9"/>
        <v>0.35087719298245612</v>
      </c>
      <c r="Q119" t="s">
        <v>74</v>
      </c>
    </row>
    <row r="120" spans="1:17" x14ac:dyDescent="0.3">
      <c r="A120" t="s">
        <v>29</v>
      </c>
      <c r="B120" t="s">
        <v>6</v>
      </c>
      <c r="C120" t="s">
        <v>16</v>
      </c>
      <c r="D120">
        <v>1.2</v>
      </c>
      <c r="E120" s="2">
        <v>43952</v>
      </c>
      <c r="F120">
        <f>IFERROR(IF(B120="män",-1,IF(B120="kvinnor",1,0))*D120,"")</f>
        <v>-1.2</v>
      </c>
      <c r="G120" t="str">
        <f t="shared" ref="G120:G177" si="10">A120&amp;"_"&amp;B120&amp;"_"&amp;C120</f>
        <v>2020M05_män_övriga</v>
      </c>
      <c r="H120">
        <v>1.2</v>
      </c>
      <c r="I120">
        <v>1</v>
      </c>
      <c r="J120">
        <v>1.1000000000000001</v>
      </c>
      <c r="K120">
        <f t="shared" si="6"/>
        <v>-0.10000000000000009</v>
      </c>
      <c r="L120">
        <f t="shared" si="7"/>
        <v>9.9999999999999867E-2</v>
      </c>
      <c r="M120" s="6">
        <f>I120/J120-1</f>
        <v>-9.0909090909090939E-2</v>
      </c>
      <c r="N120" s="6">
        <f>H120/J120-1</f>
        <v>9.0909090909090828E-2</v>
      </c>
      <c r="O120" s="6">
        <f t="shared" si="8"/>
        <v>-9.0909090909090981E-2</v>
      </c>
      <c r="P120" s="6">
        <f t="shared" si="9"/>
        <v>9.0909090909090787E-2</v>
      </c>
    </row>
    <row r="121" spans="1:17" x14ac:dyDescent="0.3">
      <c r="A121" t="s">
        <v>30</v>
      </c>
      <c r="B121" t="s">
        <v>6</v>
      </c>
      <c r="C121" t="s">
        <v>7</v>
      </c>
      <c r="D121">
        <v>23.2</v>
      </c>
      <c r="E121" s="2">
        <v>44136</v>
      </c>
      <c r="F121">
        <f>IFERROR(IF(B121="män",-1,IF(B121="kvinnor",1,0))*D121,"")</f>
        <v>-23.2</v>
      </c>
      <c r="G121" t="str">
        <f t="shared" si="10"/>
        <v>2020M11_män_M</v>
      </c>
      <c r="H121">
        <v>23.2</v>
      </c>
      <c r="I121">
        <v>21</v>
      </c>
      <c r="J121">
        <v>22.1</v>
      </c>
      <c r="K121">
        <f t="shared" si="6"/>
        <v>-1.1000000000000014</v>
      </c>
      <c r="L121">
        <f t="shared" si="7"/>
        <v>1.0999999999999979</v>
      </c>
      <c r="M121" s="6">
        <f>I121/J121-1</f>
        <v>-4.9773755656108642E-2</v>
      </c>
      <c r="N121" s="6">
        <f>H121/J121-1</f>
        <v>4.977375565610842E-2</v>
      </c>
      <c r="O121" s="6">
        <f t="shared" si="8"/>
        <v>-4.9773755656108656E-2</v>
      </c>
      <c r="P121" s="6">
        <f t="shared" si="9"/>
        <v>4.9773755656108497E-2</v>
      </c>
      <c r="Q121" t="s">
        <v>74</v>
      </c>
    </row>
    <row r="122" spans="1:17" x14ac:dyDescent="0.3">
      <c r="A122" t="s">
        <v>30</v>
      </c>
      <c r="B122" t="s">
        <v>6</v>
      </c>
      <c r="C122" t="s">
        <v>8</v>
      </c>
      <c r="D122">
        <v>6.6</v>
      </c>
      <c r="E122" s="2">
        <v>44136</v>
      </c>
      <c r="F122">
        <f>IFERROR(IF(B122="män",-1,IF(B122="kvinnor",1,0))*D122,"")</f>
        <v>-6.6</v>
      </c>
      <c r="G122" t="str">
        <f t="shared" si="10"/>
        <v>2020M11_män_C</v>
      </c>
      <c r="H122">
        <v>6.6</v>
      </c>
      <c r="I122">
        <v>8.5</v>
      </c>
      <c r="J122">
        <v>7.6</v>
      </c>
      <c r="K122">
        <f t="shared" si="6"/>
        <v>0.90000000000000036</v>
      </c>
      <c r="L122">
        <f t="shared" si="7"/>
        <v>-1</v>
      </c>
      <c r="M122" s="6">
        <f>I122/J122-1</f>
        <v>0.11842105263157898</v>
      </c>
      <c r="N122" s="6">
        <f>H122/J122-1</f>
        <v>-0.13157894736842102</v>
      </c>
      <c r="O122" s="6">
        <f t="shared" si="8"/>
        <v>0.118421052631579</v>
      </c>
      <c r="P122" s="6">
        <f t="shared" si="9"/>
        <v>-0.13157894736842105</v>
      </c>
      <c r="Q122" t="s">
        <v>75</v>
      </c>
    </row>
    <row r="123" spans="1:17" x14ac:dyDescent="0.3">
      <c r="A123" t="s">
        <v>30</v>
      </c>
      <c r="B123" t="s">
        <v>6</v>
      </c>
      <c r="C123" t="s">
        <v>9</v>
      </c>
      <c r="D123">
        <v>3.3</v>
      </c>
      <c r="E123" s="2">
        <v>44136</v>
      </c>
      <c r="F123">
        <f>IFERROR(IF(B123="män",-1,IF(B123="kvinnor",1,0))*D123,"")</f>
        <v>-3.3</v>
      </c>
      <c r="G123" t="str">
        <f t="shared" si="10"/>
        <v>2020M11_män_L</v>
      </c>
      <c r="H123">
        <v>3.3</v>
      </c>
      <c r="I123">
        <v>2.7</v>
      </c>
      <c r="J123">
        <v>3</v>
      </c>
      <c r="K123">
        <f t="shared" si="6"/>
        <v>-0.29999999999999982</v>
      </c>
      <c r="L123">
        <f t="shared" si="7"/>
        <v>0.29999999999999982</v>
      </c>
      <c r="M123" s="6">
        <f>I123/J123-1</f>
        <v>-9.9999999999999978E-2</v>
      </c>
      <c r="N123" s="6">
        <f>H123/J123-1</f>
        <v>9.9999999999999867E-2</v>
      </c>
      <c r="O123" s="6">
        <f t="shared" si="8"/>
        <v>-9.9999999999999936E-2</v>
      </c>
      <c r="P123" s="6">
        <f t="shared" si="9"/>
        <v>9.9999999999999936E-2</v>
      </c>
      <c r="Q123" t="s">
        <v>74</v>
      </c>
    </row>
    <row r="124" spans="1:17" x14ac:dyDescent="0.3">
      <c r="A124" t="s">
        <v>30</v>
      </c>
      <c r="B124" t="s">
        <v>6</v>
      </c>
      <c r="C124" t="s">
        <v>10</v>
      </c>
      <c r="D124">
        <v>5.3</v>
      </c>
      <c r="E124" s="2">
        <v>44136</v>
      </c>
      <c r="F124">
        <f>IFERROR(IF(B124="män",-1,IF(B124="kvinnor",1,0))*D124,"")</f>
        <v>-5.3</v>
      </c>
      <c r="G124" t="str">
        <f t="shared" si="10"/>
        <v>2020M11_män_KD</v>
      </c>
      <c r="H124">
        <v>5.3</v>
      </c>
      <c r="I124">
        <v>5.4</v>
      </c>
      <c r="J124">
        <v>5.4</v>
      </c>
      <c r="K124">
        <f t="shared" si="6"/>
        <v>0</v>
      </c>
      <c r="L124">
        <f t="shared" si="7"/>
        <v>-0.10000000000000053</v>
      </c>
      <c r="M124" s="6">
        <f>I124/J124-1</f>
        <v>0</v>
      </c>
      <c r="N124" s="6">
        <f>H124/J124-1</f>
        <v>-1.8518518518518601E-2</v>
      </c>
      <c r="O124" s="6">
        <f t="shared" si="8"/>
        <v>0</v>
      </c>
      <c r="P124" s="6">
        <f t="shared" si="9"/>
        <v>-1.8518518518518615E-2</v>
      </c>
      <c r="Q124" t="s">
        <v>74</v>
      </c>
    </row>
    <row r="125" spans="1:17" x14ac:dyDescent="0.3">
      <c r="A125" t="s">
        <v>30</v>
      </c>
      <c r="B125" t="s">
        <v>6</v>
      </c>
      <c r="C125" t="s">
        <v>12</v>
      </c>
      <c r="D125">
        <v>1.8</v>
      </c>
      <c r="E125" s="2">
        <v>44136</v>
      </c>
      <c r="F125">
        <f>IFERROR(IF(B125="män",-1,IF(B125="kvinnor",1,0))*D125,"")</f>
        <v>-1.8</v>
      </c>
      <c r="G125" t="str">
        <f t="shared" si="10"/>
        <v>2020M11_män_MP</v>
      </c>
      <c r="H125">
        <v>1.8</v>
      </c>
      <c r="I125">
        <v>6.7</v>
      </c>
      <c r="J125">
        <v>4.2</v>
      </c>
      <c r="K125">
        <f t="shared" si="6"/>
        <v>2.5</v>
      </c>
      <c r="L125">
        <f t="shared" si="7"/>
        <v>-2.4000000000000004</v>
      </c>
      <c r="M125" s="6">
        <f>I125/J125-1</f>
        <v>0.59523809523809512</v>
      </c>
      <c r="N125" s="6">
        <f>H125/J125-1</f>
        <v>-0.5714285714285714</v>
      </c>
      <c r="O125" s="6">
        <f t="shared" si="8"/>
        <v>0.59523809523809523</v>
      </c>
      <c r="P125" s="6">
        <f t="shared" si="9"/>
        <v>-0.57142857142857151</v>
      </c>
      <c r="Q125" t="s">
        <v>75</v>
      </c>
    </row>
    <row r="126" spans="1:17" x14ac:dyDescent="0.3">
      <c r="A126" t="s">
        <v>30</v>
      </c>
      <c r="B126" t="s">
        <v>6</v>
      </c>
      <c r="C126" t="s">
        <v>13</v>
      </c>
      <c r="D126">
        <v>25.2</v>
      </c>
      <c r="E126" s="2">
        <v>44136</v>
      </c>
      <c r="F126">
        <f>IFERROR(IF(B126="män",-1,IF(B126="kvinnor",1,0))*D126,"")</f>
        <v>-25.2</v>
      </c>
      <c r="G126" t="str">
        <f t="shared" si="10"/>
        <v>2020M11_män_S</v>
      </c>
      <c r="H126">
        <v>25.2</v>
      </c>
      <c r="I126">
        <v>33.5</v>
      </c>
      <c r="J126">
        <v>29.4</v>
      </c>
      <c r="K126">
        <f t="shared" si="6"/>
        <v>4.1000000000000014</v>
      </c>
      <c r="L126">
        <f t="shared" si="7"/>
        <v>-4.1999999999999993</v>
      </c>
      <c r="M126" s="6">
        <f>I126/J126-1</f>
        <v>0.13945578231292521</v>
      </c>
      <c r="N126" s="6">
        <f>H126/J126-1</f>
        <v>-0.14285714285714279</v>
      </c>
      <c r="O126" s="6">
        <f t="shared" si="8"/>
        <v>0.13945578231292521</v>
      </c>
      <c r="P126" s="6">
        <f t="shared" si="9"/>
        <v>-0.14285714285714285</v>
      </c>
      <c r="Q126" t="s">
        <v>75</v>
      </c>
    </row>
    <row r="127" spans="1:17" x14ac:dyDescent="0.3">
      <c r="A127" t="s">
        <v>30</v>
      </c>
      <c r="B127" t="s">
        <v>6</v>
      </c>
      <c r="C127" t="s">
        <v>14</v>
      </c>
      <c r="D127">
        <v>8.1999999999999993</v>
      </c>
      <c r="E127" s="2">
        <v>44136</v>
      </c>
      <c r="F127">
        <f>IFERROR(IF(B127="män",-1,IF(B127="kvinnor",1,0))*D127,"")</f>
        <v>-8.1999999999999993</v>
      </c>
      <c r="G127" t="str">
        <f t="shared" si="10"/>
        <v>2020M11_män_V</v>
      </c>
      <c r="H127">
        <v>8.1999999999999993</v>
      </c>
      <c r="I127">
        <v>10.4</v>
      </c>
      <c r="J127">
        <v>9.3000000000000007</v>
      </c>
      <c r="K127">
        <f t="shared" si="6"/>
        <v>1.0999999999999996</v>
      </c>
      <c r="L127">
        <f t="shared" si="7"/>
        <v>-1.1000000000000014</v>
      </c>
      <c r="M127" s="6">
        <f>I127/J127-1</f>
        <v>0.11827956989247301</v>
      </c>
      <c r="N127" s="6">
        <f>H127/J127-1</f>
        <v>-0.11827956989247324</v>
      </c>
      <c r="O127" s="6">
        <f t="shared" si="8"/>
        <v>0.11827956989247307</v>
      </c>
      <c r="P127" s="6">
        <f t="shared" si="9"/>
        <v>-0.11827956989247326</v>
      </c>
      <c r="Q127" t="s">
        <v>75</v>
      </c>
    </row>
    <row r="128" spans="1:17" x14ac:dyDescent="0.3">
      <c r="A128" t="s">
        <v>30</v>
      </c>
      <c r="B128" t="s">
        <v>6</v>
      </c>
      <c r="C128" t="s">
        <v>15</v>
      </c>
      <c r="D128">
        <v>24.4</v>
      </c>
      <c r="E128" s="2">
        <v>44136</v>
      </c>
      <c r="F128">
        <f>IFERROR(IF(B128="män",-1,IF(B128="kvinnor",1,0))*D128,"")</f>
        <v>-24.4</v>
      </c>
      <c r="G128" t="str">
        <f t="shared" si="10"/>
        <v>2020M11_män_SD</v>
      </c>
      <c r="H128">
        <v>24.4</v>
      </c>
      <c r="I128">
        <v>10.8</v>
      </c>
      <c r="J128">
        <v>17.600000000000001</v>
      </c>
      <c r="K128">
        <f t="shared" si="6"/>
        <v>-6.8000000000000007</v>
      </c>
      <c r="L128">
        <f t="shared" si="7"/>
        <v>6.7999999999999972</v>
      </c>
      <c r="M128" s="6">
        <f>I128/J128-1</f>
        <v>-0.38636363636363635</v>
      </c>
      <c r="N128" s="6">
        <f>H128/J128-1</f>
        <v>0.38636363636363624</v>
      </c>
      <c r="O128" s="6">
        <f t="shared" si="8"/>
        <v>-0.38636363636363635</v>
      </c>
      <c r="P128" s="6">
        <f t="shared" si="9"/>
        <v>0.38636363636363619</v>
      </c>
      <c r="Q128" t="s">
        <v>74</v>
      </c>
    </row>
    <row r="129" spans="1:17" x14ac:dyDescent="0.3">
      <c r="A129" t="s">
        <v>30</v>
      </c>
      <c r="B129" t="s">
        <v>6</v>
      </c>
      <c r="C129" t="s">
        <v>16</v>
      </c>
      <c r="D129">
        <v>2</v>
      </c>
      <c r="E129" s="2">
        <v>44136</v>
      </c>
      <c r="F129">
        <f>IFERROR(IF(B129="män",-1,IF(B129="kvinnor",1,0))*D129,"")</f>
        <v>-2</v>
      </c>
      <c r="G129" t="str">
        <f t="shared" si="10"/>
        <v>2020M11_män_övriga</v>
      </c>
      <c r="H129">
        <v>2</v>
      </c>
      <c r="I129">
        <v>1</v>
      </c>
      <c r="J129">
        <v>1.5</v>
      </c>
      <c r="K129">
        <f t="shared" si="6"/>
        <v>-0.5</v>
      </c>
      <c r="L129">
        <f t="shared" si="7"/>
        <v>0.5</v>
      </c>
      <c r="M129" s="6">
        <f>I129/J129-1</f>
        <v>-0.33333333333333337</v>
      </c>
      <c r="N129" s="6">
        <f>H129/J129-1</f>
        <v>0.33333333333333326</v>
      </c>
      <c r="O129" s="6">
        <f t="shared" si="8"/>
        <v>-0.33333333333333331</v>
      </c>
      <c r="P129" s="6">
        <f t="shared" si="9"/>
        <v>0.33333333333333331</v>
      </c>
    </row>
    <row r="130" spans="1:17" x14ac:dyDescent="0.3">
      <c r="A130" t="s">
        <v>31</v>
      </c>
      <c r="B130" t="s">
        <v>6</v>
      </c>
      <c r="C130" t="s">
        <v>7</v>
      </c>
      <c r="D130">
        <v>22.5</v>
      </c>
      <c r="E130" s="2">
        <v>44317</v>
      </c>
      <c r="F130">
        <f>IFERROR(IF(B130="män",-1,IF(B130="kvinnor",1,0))*D130,"")</f>
        <v>-22.5</v>
      </c>
      <c r="G130" t="str">
        <f t="shared" si="10"/>
        <v>2021M05_män_M</v>
      </c>
      <c r="H130">
        <v>22.5</v>
      </c>
      <c r="I130">
        <v>22.3</v>
      </c>
      <c r="J130">
        <v>22.4</v>
      </c>
      <c r="K130">
        <f t="shared" si="6"/>
        <v>-9.9999999999997868E-2</v>
      </c>
      <c r="L130">
        <f t="shared" si="7"/>
        <v>0.10000000000000142</v>
      </c>
      <c r="M130" s="6">
        <f>I130/J130-1</f>
        <v>-4.4642857142855874E-3</v>
      </c>
      <c r="N130" s="6">
        <f>H130/J130-1</f>
        <v>4.4642857142858094E-3</v>
      </c>
      <c r="O130" s="6">
        <f t="shared" si="8"/>
        <v>-4.4642857142856195E-3</v>
      </c>
      <c r="P130" s="6">
        <f t="shared" si="9"/>
        <v>4.4642857142857782E-3</v>
      </c>
      <c r="Q130" t="s">
        <v>74</v>
      </c>
    </row>
    <row r="131" spans="1:17" x14ac:dyDescent="0.3">
      <c r="A131" t="s">
        <v>31</v>
      </c>
      <c r="B131" t="s">
        <v>6</v>
      </c>
      <c r="C131" t="s">
        <v>8</v>
      </c>
      <c r="D131">
        <v>8.5</v>
      </c>
      <c r="E131" s="2">
        <v>44317</v>
      </c>
      <c r="F131">
        <f>IFERROR(IF(B131="män",-1,IF(B131="kvinnor",1,0))*D131,"")</f>
        <v>-8.5</v>
      </c>
      <c r="G131" t="str">
        <f t="shared" si="10"/>
        <v>2021M05_män_C</v>
      </c>
      <c r="H131">
        <v>8.5</v>
      </c>
      <c r="I131">
        <v>10.5</v>
      </c>
      <c r="J131">
        <v>9.5</v>
      </c>
      <c r="K131">
        <f t="shared" si="6"/>
        <v>1</v>
      </c>
      <c r="L131">
        <f t="shared" si="7"/>
        <v>-1</v>
      </c>
      <c r="M131" s="6">
        <f>I131/J131-1</f>
        <v>0.10526315789473695</v>
      </c>
      <c r="N131" s="6">
        <f>H131/J131-1</f>
        <v>-0.10526315789473684</v>
      </c>
      <c r="O131" s="6">
        <f t="shared" si="8"/>
        <v>0.10526315789473684</v>
      </c>
      <c r="P131" s="6">
        <f t="shared" si="9"/>
        <v>-0.10526315789473684</v>
      </c>
      <c r="Q131" t="s">
        <v>75</v>
      </c>
    </row>
    <row r="132" spans="1:17" x14ac:dyDescent="0.3">
      <c r="A132" t="s">
        <v>31</v>
      </c>
      <c r="B132" t="s">
        <v>6</v>
      </c>
      <c r="C132" t="s">
        <v>9</v>
      </c>
      <c r="D132">
        <v>2.5</v>
      </c>
      <c r="E132" s="2">
        <v>44317</v>
      </c>
      <c r="F132">
        <f>IFERROR(IF(B132="män",-1,IF(B132="kvinnor",1,0))*D132,"")</f>
        <v>-2.5</v>
      </c>
      <c r="G132" t="str">
        <f t="shared" si="10"/>
        <v>2021M05_män_L</v>
      </c>
      <c r="H132">
        <v>2.5</v>
      </c>
      <c r="I132">
        <v>2.5</v>
      </c>
      <c r="J132">
        <v>2.5</v>
      </c>
      <c r="K132">
        <f t="shared" si="6"/>
        <v>0</v>
      </c>
      <c r="L132">
        <f t="shared" si="7"/>
        <v>0</v>
      </c>
      <c r="M132" s="6">
        <f>I132/J132-1</f>
        <v>0</v>
      </c>
      <c r="N132" s="6">
        <f>H132/J132-1</f>
        <v>0</v>
      </c>
      <c r="O132" s="6">
        <f t="shared" si="8"/>
        <v>0</v>
      </c>
      <c r="P132" s="6">
        <f t="shared" si="9"/>
        <v>0</v>
      </c>
      <c r="Q132" t="s">
        <v>74</v>
      </c>
    </row>
    <row r="133" spans="1:17" x14ac:dyDescent="0.3">
      <c r="A133" t="s">
        <v>31</v>
      </c>
      <c r="B133" t="s">
        <v>6</v>
      </c>
      <c r="C133" t="s">
        <v>10</v>
      </c>
      <c r="D133">
        <v>4.4000000000000004</v>
      </c>
      <c r="E133" s="2">
        <v>44317</v>
      </c>
      <c r="F133">
        <f>IFERROR(IF(B133="män",-1,IF(B133="kvinnor",1,0))*D133,"")</f>
        <v>-4.4000000000000004</v>
      </c>
      <c r="G133" t="str">
        <f t="shared" si="10"/>
        <v>2021M05_män_KD</v>
      </c>
      <c r="H133">
        <v>4.4000000000000004</v>
      </c>
      <c r="I133">
        <v>4.5999999999999996</v>
      </c>
      <c r="J133">
        <v>4.5</v>
      </c>
      <c r="K133">
        <f t="shared" ref="K133:K196" si="11">I133-J133</f>
        <v>9.9999999999999645E-2</v>
      </c>
      <c r="L133">
        <f t="shared" ref="L133:L196" si="12">H133-J133</f>
        <v>-9.9999999999999645E-2</v>
      </c>
      <c r="M133" s="6">
        <f>I133/J133-1</f>
        <v>2.2222222222222143E-2</v>
      </c>
      <c r="N133" s="6">
        <f>H133/J133-1</f>
        <v>-2.2222222222222143E-2</v>
      </c>
      <c r="O133" s="6">
        <f t="shared" ref="O133:O196" si="13">K133/J133</f>
        <v>2.2222222222222143E-2</v>
      </c>
      <c r="P133" s="6">
        <f t="shared" ref="P133:P196" si="14">L133/J133</f>
        <v>-2.2222222222222143E-2</v>
      </c>
      <c r="Q133" t="s">
        <v>74</v>
      </c>
    </row>
    <row r="134" spans="1:17" x14ac:dyDescent="0.3">
      <c r="A134" t="s">
        <v>31</v>
      </c>
      <c r="B134" t="s">
        <v>6</v>
      </c>
      <c r="C134" t="s">
        <v>12</v>
      </c>
      <c r="D134">
        <v>2.9</v>
      </c>
      <c r="E134" s="2">
        <v>44317</v>
      </c>
      <c r="F134">
        <f>IFERROR(IF(B134="män",-1,IF(B134="kvinnor",1,0))*D134,"")</f>
        <v>-2.9</v>
      </c>
      <c r="G134" t="str">
        <f t="shared" si="10"/>
        <v>2021M05_män_MP</v>
      </c>
      <c r="H134">
        <v>2.9</v>
      </c>
      <c r="I134">
        <v>4.7</v>
      </c>
      <c r="J134">
        <v>3.8</v>
      </c>
      <c r="K134">
        <f t="shared" si="11"/>
        <v>0.90000000000000036</v>
      </c>
      <c r="L134">
        <f t="shared" si="12"/>
        <v>-0.89999999999999991</v>
      </c>
      <c r="M134" s="6">
        <f>I134/J134-1</f>
        <v>0.23684210526315796</v>
      </c>
      <c r="N134" s="6">
        <f>H134/J134-1</f>
        <v>-0.23684210526315785</v>
      </c>
      <c r="O134" s="6">
        <f t="shared" si="13"/>
        <v>0.23684210526315799</v>
      </c>
      <c r="P134" s="6">
        <f t="shared" si="14"/>
        <v>-0.23684210526315788</v>
      </c>
      <c r="Q134" t="s">
        <v>75</v>
      </c>
    </row>
    <row r="135" spans="1:17" x14ac:dyDescent="0.3">
      <c r="A135" t="s">
        <v>31</v>
      </c>
      <c r="B135" t="s">
        <v>6</v>
      </c>
      <c r="C135" t="s">
        <v>13</v>
      </c>
      <c r="D135">
        <v>23.8</v>
      </c>
      <c r="E135" s="2">
        <v>44317</v>
      </c>
      <c r="F135">
        <f>IFERROR(IF(B135="män",-1,IF(B135="kvinnor",1,0))*D135,"")</f>
        <v>-23.8</v>
      </c>
      <c r="G135" t="str">
        <f t="shared" si="10"/>
        <v>2021M05_män_S</v>
      </c>
      <c r="H135">
        <v>23.8</v>
      </c>
      <c r="I135">
        <v>32.5</v>
      </c>
      <c r="J135">
        <v>28.2</v>
      </c>
      <c r="K135">
        <f t="shared" si="11"/>
        <v>4.3000000000000007</v>
      </c>
      <c r="L135">
        <f t="shared" si="12"/>
        <v>-4.3999999999999986</v>
      </c>
      <c r="M135" s="6">
        <f>I135/J135-1</f>
        <v>0.15248226950354615</v>
      </c>
      <c r="N135" s="6">
        <f>H135/J135-1</f>
        <v>-0.15602836879432624</v>
      </c>
      <c r="O135" s="6">
        <f t="shared" si="13"/>
        <v>0.15248226950354613</v>
      </c>
      <c r="P135" s="6">
        <f t="shared" si="14"/>
        <v>-0.15602836879432619</v>
      </c>
      <c r="Q135" t="s">
        <v>75</v>
      </c>
    </row>
    <row r="136" spans="1:17" x14ac:dyDescent="0.3">
      <c r="A136" t="s">
        <v>31</v>
      </c>
      <c r="B136" t="s">
        <v>6</v>
      </c>
      <c r="C136" t="s">
        <v>14</v>
      </c>
      <c r="D136">
        <v>6.7</v>
      </c>
      <c r="E136" s="2">
        <v>44317</v>
      </c>
      <c r="F136">
        <f>IFERROR(IF(B136="män",-1,IF(B136="kvinnor",1,0))*D136,"")</f>
        <v>-6.7</v>
      </c>
      <c r="G136" t="str">
        <f t="shared" si="10"/>
        <v>2021M05_män_V</v>
      </c>
      <c r="H136">
        <v>6.7</v>
      </c>
      <c r="I136">
        <v>11.1</v>
      </c>
      <c r="J136">
        <v>8.9</v>
      </c>
      <c r="K136">
        <f t="shared" si="11"/>
        <v>2.1999999999999993</v>
      </c>
      <c r="L136">
        <f t="shared" si="12"/>
        <v>-2.2000000000000002</v>
      </c>
      <c r="M136" s="6">
        <f>I136/J136-1</f>
        <v>0.24719101123595499</v>
      </c>
      <c r="N136" s="6">
        <f>H136/J136-1</f>
        <v>-0.2471910112359551</v>
      </c>
      <c r="O136" s="6">
        <f t="shared" si="13"/>
        <v>0.24719101123595497</v>
      </c>
      <c r="P136" s="6">
        <f t="shared" si="14"/>
        <v>-0.24719101123595508</v>
      </c>
      <c r="Q136" t="s">
        <v>75</v>
      </c>
    </row>
    <row r="137" spans="1:17" x14ac:dyDescent="0.3">
      <c r="A137" t="s">
        <v>31</v>
      </c>
      <c r="B137" t="s">
        <v>6</v>
      </c>
      <c r="C137" t="s">
        <v>15</v>
      </c>
      <c r="D137">
        <v>26.9</v>
      </c>
      <c r="E137" s="2">
        <v>44317</v>
      </c>
      <c r="F137">
        <f>IFERROR(IF(B137="män",-1,IF(B137="kvinnor",1,0))*D137,"")</f>
        <v>-26.9</v>
      </c>
      <c r="G137" t="str">
        <f t="shared" si="10"/>
        <v>2021M05_män_SD</v>
      </c>
      <c r="H137">
        <v>26.9</v>
      </c>
      <c r="I137">
        <v>10.8</v>
      </c>
      <c r="J137">
        <v>18.899999999999999</v>
      </c>
      <c r="K137">
        <f t="shared" si="11"/>
        <v>-8.0999999999999979</v>
      </c>
      <c r="L137">
        <f t="shared" si="12"/>
        <v>8</v>
      </c>
      <c r="M137" s="6">
        <f>I137/J137-1</f>
        <v>-0.42857142857142849</v>
      </c>
      <c r="N137" s="6">
        <f>H137/J137-1</f>
        <v>0.42328042328042326</v>
      </c>
      <c r="O137" s="6">
        <f t="shared" si="13"/>
        <v>-0.42857142857142849</v>
      </c>
      <c r="P137" s="6">
        <f t="shared" si="14"/>
        <v>0.42328042328042331</v>
      </c>
      <c r="Q137" t="s">
        <v>74</v>
      </c>
    </row>
    <row r="138" spans="1:17" x14ac:dyDescent="0.3">
      <c r="A138" t="s">
        <v>31</v>
      </c>
      <c r="B138" t="s">
        <v>6</v>
      </c>
      <c r="C138" t="s">
        <v>16</v>
      </c>
      <c r="D138">
        <v>1.8</v>
      </c>
      <c r="E138" s="2">
        <v>44317</v>
      </c>
      <c r="F138">
        <f>IFERROR(IF(B138="män",-1,IF(B138="kvinnor",1,0))*D138,"")</f>
        <v>-1.8</v>
      </c>
      <c r="G138" t="str">
        <f t="shared" si="10"/>
        <v>2021M05_män_övriga</v>
      </c>
      <c r="H138">
        <v>1.8</v>
      </c>
      <c r="I138">
        <v>0.9</v>
      </c>
      <c r="J138">
        <v>1.4</v>
      </c>
      <c r="K138">
        <f t="shared" si="11"/>
        <v>-0.49999999999999989</v>
      </c>
      <c r="L138">
        <f t="shared" si="12"/>
        <v>0.40000000000000013</v>
      </c>
      <c r="M138" s="6">
        <f>I138/J138-1</f>
        <v>-0.3571428571428571</v>
      </c>
      <c r="N138" s="6">
        <f>H138/J138-1</f>
        <v>0.28571428571428581</v>
      </c>
      <c r="O138" s="6">
        <f t="shared" si="13"/>
        <v>-0.3571428571428571</v>
      </c>
      <c r="P138" s="6">
        <f t="shared" si="14"/>
        <v>0.28571428571428581</v>
      </c>
    </row>
    <row r="139" spans="1:17" x14ac:dyDescent="0.3">
      <c r="A139" t="s">
        <v>32</v>
      </c>
      <c r="B139" t="s">
        <v>6</v>
      </c>
      <c r="C139" t="s">
        <v>7</v>
      </c>
      <c r="D139">
        <v>22.4</v>
      </c>
      <c r="E139" s="2">
        <v>44501</v>
      </c>
      <c r="F139">
        <f>IFERROR(IF(B139="män",-1,IF(B139="kvinnor",1,0))*D139,"")</f>
        <v>-22.4</v>
      </c>
      <c r="G139" t="str">
        <f t="shared" si="10"/>
        <v>2021M11_män_M</v>
      </c>
      <c r="H139">
        <v>22.4</v>
      </c>
      <c r="I139">
        <v>23.1</v>
      </c>
      <c r="J139">
        <v>22.7</v>
      </c>
      <c r="K139">
        <f t="shared" si="11"/>
        <v>0.40000000000000213</v>
      </c>
      <c r="L139">
        <f t="shared" si="12"/>
        <v>-0.30000000000000071</v>
      </c>
      <c r="M139" s="6">
        <f>I139/J139-1</f>
        <v>1.7621145374449476E-2</v>
      </c>
      <c r="N139" s="6">
        <f>H139/J139-1</f>
        <v>-1.3215859030836996E-2</v>
      </c>
      <c r="O139" s="6">
        <f t="shared" si="13"/>
        <v>1.7621145374449435E-2</v>
      </c>
      <c r="P139" s="6">
        <f t="shared" si="14"/>
        <v>-1.3215859030837036E-2</v>
      </c>
      <c r="Q139" t="s">
        <v>74</v>
      </c>
    </row>
    <row r="140" spans="1:17" x14ac:dyDescent="0.3">
      <c r="A140" t="s">
        <v>32</v>
      </c>
      <c r="B140" t="s">
        <v>6</v>
      </c>
      <c r="C140" t="s">
        <v>8</v>
      </c>
      <c r="D140">
        <v>7.1</v>
      </c>
      <c r="E140" s="2">
        <v>44501</v>
      </c>
      <c r="F140">
        <f>IFERROR(IF(B140="män",-1,IF(B140="kvinnor",1,0))*D140,"")</f>
        <v>-7.1</v>
      </c>
      <c r="G140" t="str">
        <f t="shared" si="10"/>
        <v>2021M11_män_C</v>
      </c>
      <c r="H140">
        <v>7.1</v>
      </c>
      <c r="I140">
        <v>9.6</v>
      </c>
      <c r="J140">
        <v>8.4</v>
      </c>
      <c r="K140">
        <f t="shared" si="11"/>
        <v>1.1999999999999993</v>
      </c>
      <c r="L140">
        <f t="shared" si="12"/>
        <v>-1.3000000000000007</v>
      </c>
      <c r="M140" s="6">
        <f>I140/J140-1</f>
        <v>0.14285714285714279</v>
      </c>
      <c r="N140" s="6">
        <f>H140/J140-1</f>
        <v>-0.15476190476190488</v>
      </c>
      <c r="O140" s="6">
        <f t="shared" si="13"/>
        <v>0.14285714285714277</v>
      </c>
      <c r="P140" s="6">
        <f t="shared" si="14"/>
        <v>-0.15476190476190485</v>
      </c>
      <c r="Q140" t="s">
        <v>75</v>
      </c>
    </row>
    <row r="141" spans="1:17" x14ac:dyDescent="0.3">
      <c r="A141" t="s">
        <v>32</v>
      </c>
      <c r="B141" t="s">
        <v>6</v>
      </c>
      <c r="C141" t="s">
        <v>9</v>
      </c>
      <c r="D141">
        <v>2.6</v>
      </c>
      <c r="E141" s="2">
        <v>44501</v>
      </c>
      <c r="F141">
        <f>IFERROR(IF(B141="män",-1,IF(B141="kvinnor",1,0))*D141,"")</f>
        <v>-2.6</v>
      </c>
      <c r="G141" t="str">
        <f t="shared" si="10"/>
        <v>2021M11_män_L</v>
      </c>
      <c r="H141">
        <v>2.6</v>
      </c>
      <c r="I141">
        <v>2.4</v>
      </c>
      <c r="J141">
        <v>2.5</v>
      </c>
      <c r="K141">
        <f t="shared" si="11"/>
        <v>-0.10000000000000009</v>
      </c>
      <c r="L141">
        <f t="shared" si="12"/>
        <v>0.10000000000000009</v>
      </c>
      <c r="M141" s="6">
        <f>I141/J141-1</f>
        <v>-4.0000000000000036E-2</v>
      </c>
      <c r="N141" s="6">
        <f>H141/J141-1</f>
        <v>4.0000000000000036E-2</v>
      </c>
      <c r="O141" s="6">
        <f t="shared" si="13"/>
        <v>-4.0000000000000036E-2</v>
      </c>
      <c r="P141" s="6">
        <f t="shared" si="14"/>
        <v>4.0000000000000036E-2</v>
      </c>
      <c r="Q141" t="s">
        <v>74</v>
      </c>
    </row>
    <row r="142" spans="1:17" x14ac:dyDescent="0.3">
      <c r="A142" t="s">
        <v>32</v>
      </c>
      <c r="B142" t="s">
        <v>6</v>
      </c>
      <c r="C142" t="s">
        <v>10</v>
      </c>
      <c r="D142">
        <v>4.8</v>
      </c>
      <c r="E142" s="2">
        <v>44501</v>
      </c>
      <c r="F142">
        <f>IFERROR(IF(B142="män",-1,IF(B142="kvinnor",1,0))*D142,"")</f>
        <v>-4.8</v>
      </c>
      <c r="G142" t="str">
        <f t="shared" si="10"/>
        <v>2021M11_män_KD</v>
      </c>
      <c r="H142">
        <v>4.8</v>
      </c>
      <c r="I142">
        <v>4.4000000000000004</v>
      </c>
      <c r="J142">
        <v>4.5999999999999996</v>
      </c>
      <c r="K142">
        <f t="shared" si="11"/>
        <v>-0.19999999999999929</v>
      </c>
      <c r="L142">
        <f t="shared" si="12"/>
        <v>0.20000000000000018</v>
      </c>
      <c r="M142" s="6">
        <f>I142/J142-1</f>
        <v>-4.3478260869565077E-2</v>
      </c>
      <c r="N142" s="6">
        <f>H142/J142-1</f>
        <v>4.3478260869565188E-2</v>
      </c>
      <c r="O142" s="6">
        <f t="shared" si="13"/>
        <v>-4.3478260869565064E-2</v>
      </c>
      <c r="P142" s="6">
        <f t="shared" si="14"/>
        <v>4.3478260869565258E-2</v>
      </c>
      <c r="Q142" t="s">
        <v>74</v>
      </c>
    </row>
    <row r="143" spans="1:17" x14ac:dyDescent="0.3">
      <c r="A143" t="s">
        <v>32</v>
      </c>
      <c r="B143" t="s">
        <v>6</v>
      </c>
      <c r="C143" t="s">
        <v>12</v>
      </c>
      <c r="D143">
        <v>3.2</v>
      </c>
      <c r="E143" s="2">
        <v>44501</v>
      </c>
      <c r="F143">
        <f>IFERROR(IF(B143="män",-1,IF(B143="kvinnor",1,0))*D143,"")</f>
        <v>-3.2</v>
      </c>
      <c r="G143" t="str">
        <f t="shared" si="10"/>
        <v>2021M11_män_MP</v>
      </c>
      <c r="H143">
        <v>3.2</v>
      </c>
      <c r="I143">
        <v>4.5999999999999996</v>
      </c>
      <c r="J143">
        <v>3.9</v>
      </c>
      <c r="K143">
        <f t="shared" si="11"/>
        <v>0.69999999999999973</v>
      </c>
      <c r="L143">
        <f t="shared" si="12"/>
        <v>-0.69999999999999973</v>
      </c>
      <c r="M143" s="6">
        <f>I143/J143-1</f>
        <v>0.17948717948717952</v>
      </c>
      <c r="N143" s="6">
        <f>H143/J143-1</f>
        <v>-0.1794871794871794</v>
      </c>
      <c r="O143" s="6">
        <f t="shared" si="13"/>
        <v>0.17948717948717943</v>
      </c>
      <c r="P143" s="6">
        <f t="shared" si="14"/>
        <v>-0.17948717948717943</v>
      </c>
      <c r="Q143" t="s">
        <v>75</v>
      </c>
    </row>
    <row r="144" spans="1:17" x14ac:dyDescent="0.3">
      <c r="A144" t="s">
        <v>32</v>
      </c>
      <c r="B144" t="s">
        <v>6</v>
      </c>
      <c r="C144" t="s">
        <v>13</v>
      </c>
      <c r="D144">
        <v>24.3</v>
      </c>
      <c r="E144" s="2">
        <v>44501</v>
      </c>
      <c r="F144">
        <f>IFERROR(IF(B144="män",-1,IF(B144="kvinnor",1,0))*D144,"")</f>
        <v>-24.3</v>
      </c>
      <c r="G144" t="str">
        <f t="shared" si="10"/>
        <v>2021M11_män_S</v>
      </c>
      <c r="H144">
        <v>24.3</v>
      </c>
      <c r="I144">
        <v>33.700000000000003</v>
      </c>
      <c r="J144">
        <v>29.1</v>
      </c>
      <c r="K144">
        <f t="shared" si="11"/>
        <v>4.6000000000000014</v>
      </c>
      <c r="L144">
        <f t="shared" si="12"/>
        <v>-4.8000000000000007</v>
      </c>
      <c r="M144" s="6">
        <f>I144/J144-1</f>
        <v>0.15807560137457055</v>
      </c>
      <c r="N144" s="6">
        <f>H144/J144-1</f>
        <v>-0.16494845360824739</v>
      </c>
      <c r="O144" s="6">
        <f t="shared" si="13"/>
        <v>0.1580756013745705</v>
      </c>
      <c r="P144" s="6">
        <f t="shared" si="14"/>
        <v>-0.16494845360824745</v>
      </c>
      <c r="Q144" t="s">
        <v>75</v>
      </c>
    </row>
    <row r="145" spans="1:17" x14ac:dyDescent="0.3">
      <c r="A145" t="s">
        <v>32</v>
      </c>
      <c r="B145" t="s">
        <v>6</v>
      </c>
      <c r="C145" t="s">
        <v>14</v>
      </c>
      <c r="D145">
        <v>8.4</v>
      </c>
      <c r="E145" s="2">
        <v>44501</v>
      </c>
      <c r="F145">
        <f>IFERROR(IF(B145="män",-1,IF(B145="kvinnor",1,0))*D145,"")</f>
        <v>-8.4</v>
      </c>
      <c r="G145" t="str">
        <f t="shared" si="10"/>
        <v>2021M11_män_V</v>
      </c>
      <c r="H145">
        <v>8.4</v>
      </c>
      <c r="I145">
        <v>10</v>
      </c>
      <c r="J145">
        <v>9.1999999999999993</v>
      </c>
      <c r="K145">
        <f t="shared" si="11"/>
        <v>0.80000000000000071</v>
      </c>
      <c r="L145">
        <f t="shared" si="12"/>
        <v>-0.79999999999999893</v>
      </c>
      <c r="M145" s="6">
        <f>I145/J145-1</f>
        <v>8.6956521739130599E-2</v>
      </c>
      <c r="N145" s="6">
        <f>H145/J145-1</f>
        <v>-8.6956521739130377E-2</v>
      </c>
      <c r="O145" s="6">
        <f t="shared" si="13"/>
        <v>8.6956521739130516E-2</v>
      </c>
      <c r="P145" s="6">
        <f t="shared" si="14"/>
        <v>-8.6956521739130321E-2</v>
      </c>
      <c r="Q145" t="s">
        <v>75</v>
      </c>
    </row>
    <row r="146" spans="1:17" x14ac:dyDescent="0.3">
      <c r="A146" t="s">
        <v>32</v>
      </c>
      <c r="B146" t="s">
        <v>6</v>
      </c>
      <c r="C146" t="s">
        <v>15</v>
      </c>
      <c r="D146">
        <v>25.6</v>
      </c>
      <c r="E146" s="2">
        <v>44501</v>
      </c>
      <c r="F146">
        <f>IFERROR(IF(B146="män",-1,IF(B146="kvinnor",1,0))*D146,"")</f>
        <v>-25.6</v>
      </c>
      <c r="G146" t="str">
        <f t="shared" si="10"/>
        <v>2021M11_män_SD</v>
      </c>
      <c r="H146">
        <v>25.6</v>
      </c>
      <c r="I146">
        <v>11.7</v>
      </c>
      <c r="J146">
        <v>18.600000000000001</v>
      </c>
      <c r="K146">
        <f t="shared" si="11"/>
        <v>-6.9000000000000021</v>
      </c>
      <c r="L146">
        <f t="shared" si="12"/>
        <v>7</v>
      </c>
      <c r="M146" s="6">
        <f>I146/J146-1</f>
        <v>-0.37096774193548399</v>
      </c>
      <c r="N146" s="6">
        <f>H146/J146-1</f>
        <v>0.37634408602150526</v>
      </c>
      <c r="O146" s="6">
        <f t="shared" si="13"/>
        <v>-0.37096774193548393</v>
      </c>
      <c r="P146" s="6">
        <f t="shared" si="14"/>
        <v>0.37634408602150538</v>
      </c>
      <c r="Q146" t="s">
        <v>74</v>
      </c>
    </row>
    <row r="147" spans="1:17" x14ac:dyDescent="0.3">
      <c r="A147" t="s">
        <v>32</v>
      </c>
      <c r="B147" t="s">
        <v>6</v>
      </c>
      <c r="C147" t="s">
        <v>16</v>
      </c>
      <c r="D147">
        <v>1.5</v>
      </c>
      <c r="E147" s="2">
        <v>44501</v>
      </c>
      <c r="F147">
        <f>IFERROR(IF(B147="män",-1,IF(B147="kvinnor",1,0))*D147,"")</f>
        <v>-1.5</v>
      </c>
      <c r="G147" t="str">
        <f t="shared" si="10"/>
        <v>2021M11_män_övriga</v>
      </c>
      <c r="H147">
        <v>1.5</v>
      </c>
      <c r="I147">
        <v>0.7</v>
      </c>
      <c r="J147">
        <v>1.1000000000000001</v>
      </c>
      <c r="K147">
        <f t="shared" si="11"/>
        <v>-0.40000000000000013</v>
      </c>
      <c r="L147">
        <f t="shared" si="12"/>
        <v>0.39999999999999991</v>
      </c>
      <c r="M147" s="6">
        <f>I147/J147-1</f>
        <v>-0.36363636363636376</v>
      </c>
      <c r="N147" s="6">
        <f>H147/J147-1</f>
        <v>0.36363636363636354</v>
      </c>
      <c r="O147" s="6">
        <f t="shared" si="13"/>
        <v>-0.3636363636363637</v>
      </c>
      <c r="P147" s="6">
        <f t="shared" si="14"/>
        <v>0.36363636363636354</v>
      </c>
    </row>
    <row r="148" spans="1:17" x14ac:dyDescent="0.3">
      <c r="A148" t="s">
        <v>33</v>
      </c>
      <c r="B148" t="s">
        <v>6</v>
      </c>
      <c r="C148" t="s">
        <v>7</v>
      </c>
      <c r="D148">
        <v>22.7</v>
      </c>
      <c r="E148" s="2">
        <v>44682</v>
      </c>
      <c r="F148">
        <f>IFERROR(IF(B148="män",-1,IF(B148="kvinnor",1,0))*D148,"")</f>
        <v>-22.7</v>
      </c>
      <c r="G148" t="str">
        <f t="shared" si="10"/>
        <v>2022M05_män_M</v>
      </c>
      <c r="H148">
        <v>22.7</v>
      </c>
      <c r="I148">
        <v>20</v>
      </c>
      <c r="J148">
        <v>21.3</v>
      </c>
      <c r="K148">
        <f t="shared" si="11"/>
        <v>-1.3000000000000007</v>
      </c>
      <c r="L148">
        <f t="shared" si="12"/>
        <v>1.3999999999999986</v>
      </c>
      <c r="M148" s="6">
        <f>I148/J148-1</f>
        <v>-6.1032863849765251E-2</v>
      </c>
      <c r="N148" s="6">
        <f>H148/J148-1</f>
        <v>6.572769953051627E-2</v>
      </c>
      <c r="O148" s="6">
        <f t="shared" si="13"/>
        <v>-6.1032863849765293E-2</v>
      </c>
      <c r="P148" s="6">
        <f t="shared" si="14"/>
        <v>6.5727699530516367E-2</v>
      </c>
      <c r="Q148" t="s">
        <v>74</v>
      </c>
    </row>
    <row r="149" spans="1:17" x14ac:dyDescent="0.3">
      <c r="A149" t="s">
        <v>33</v>
      </c>
      <c r="B149" t="s">
        <v>6</v>
      </c>
      <c r="C149" t="s">
        <v>8</v>
      </c>
      <c r="D149">
        <v>5.5</v>
      </c>
      <c r="E149" s="2">
        <v>44682</v>
      </c>
      <c r="F149">
        <f>IFERROR(IF(B149="män",-1,IF(B149="kvinnor",1,0))*D149,"")</f>
        <v>-5.5</v>
      </c>
      <c r="G149" t="str">
        <f t="shared" si="10"/>
        <v>2022M05_män_C</v>
      </c>
      <c r="H149">
        <v>5.5</v>
      </c>
      <c r="I149">
        <v>7.9</v>
      </c>
      <c r="J149">
        <v>6.7</v>
      </c>
      <c r="K149">
        <f t="shared" si="11"/>
        <v>1.2000000000000002</v>
      </c>
      <c r="L149">
        <f t="shared" si="12"/>
        <v>-1.2000000000000002</v>
      </c>
      <c r="M149" s="6">
        <f>I149/J149-1</f>
        <v>0.17910447761194037</v>
      </c>
      <c r="N149" s="6">
        <f>H149/J149-1</f>
        <v>-0.17910447761194037</v>
      </c>
      <c r="O149" s="6">
        <f t="shared" si="13"/>
        <v>0.17910447761194032</v>
      </c>
      <c r="P149" s="6">
        <f t="shared" si="14"/>
        <v>-0.17910447761194032</v>
      </c>
      <c r="Q149" t="s">
        <v>75</v>
      </c>
    </row>
    <row r="150" spans="1:17" x14ac:dyDescent="0.3">
      <c r="A150" t="s">
        <v>33</v>
      </c>
      <c r="B150" t="s">
        <v>6</v>
      </c>
      <c r="C150" t="s">
        <v>9</v>
      </c>
      <c r="D150">
        <v>3.2</v>
      </c>
      <c r="E150" s="2">
        <v>44682</v>
      </c>
      <c r="F150">
        <f>IFERROR(IF(B150="män",-1,IF(B150="kvinnor",1,0))*D150,"")</f>
        <v>-3.2</v>
      </c>
      <c r="G150" t="str">
        <f t="shared" si="10"/>
        <v>2022M05_män_L</v>
      </c>
      <c r="H150">
        <v>3.2</v>
      </c>
      <c r="I150">
        <v>3.6</v>
      </c>
      <c r="J150">
        <v>3.4</v>
      </c>
      <c r="K150">
        <f t="shared" si="11"/>
        <v>0.20000000000000018</v>
      </c>
      <c r="L150">
        <f t="shared" si="12"/>
        <v>-0.19999999999999973</v>
      </c>
      <c r="M150" s="6">
        <f>I150/J150-1</f>
        <v>5.8823529411764719E-2</v>
      </c>
      <c r="N150" s="6">
        <f>H150/J150-1</f>
        <v>-5.8823529411764608E-2</v>
      </c>
      <c r="O150" s="6">
        <f t="shared" si="13"/>
        <v>5.8823529411764761E-2</v>
      </c>
      <c r="P150" s="6">
        <f t="shared" si="14"/>
        <v>-5.8823529411764629E-2</v>
      </c>
      <c r="Q150" t="s">
        <v>74</v>
      </c>
    </row>
    <row r="151" spans="1:17" x14ac:dyDescent="0.3">
      <c r="A151" t="s">
        <v>33</v>
      </c>
      <c r="B151" t="s">
        <v>6</v>
      </c>
      <c r="C151" t="s">
        <v>10</v>
      </c>
      <c r="D151">
        <v>4.8</v>
      </c>
      <c r="E151" s="2">
        <v>44682</v>
      </c>
      <c r="F151">
        <f>IFERROR(IF(B151="män",-1,IF(B151="kvinnor",1,0))*D151,"")</f>
        <v>-4.8</v>
      </c>
      <c r="G151" t="str">
        <f t="shared" si="10"/>
        <v>2022M05_män_KD</v>
      </c>
      <c r="H151">
        <v>4.8</v>
      </c>
      <c r="I151">
        <v>5.5</v>
      </c>
      <c r="J151">
        <v>5.2</v>
      </c>
      <c r="K151">
        <f t="shared" si="11"/>
        <v>0.29999999999999982</v>
      </c>
      <c r="L151">
        <f t="shared" si="12"/>
        <v>-0.40000000000000036</v>
      </c>
      <c r="M151" s="6">
        <f>I151/J151-1</f>
        <v>5.7692307692307709E-2</v>
      </c>
      <c r="N151" s="6">
        <f>H151/J151-1</f>
        <v>-7.6923076923076983E-2</v>
      </c>
      <c r="O151" s="6">
        <f t="shared" si="13"/>
        <v>5.7692307692307654E-2</v>
      </c>
      <c r="P151" s="6">
        <f t="shared" si="14"/>
        <v>-7.6923076923076983E-2</v>
      </c>
      <c r="Q151" t="s">
        <v>74</v>
      </c>
    </row>
    <row r="152" spans="1:17" x14ac:dyDescent="0.3">
      <c r="A152" t="s">
        <v>33</v>
      </c>
      <c r="B152" t="s">
        <v>6</v>
      </c>
      <c r="C152" t="s">
        <v>12</v>
      </c>
      <c r="D152">
        <v>2.9</v>
      </c>
      <c r="E152" s="2">
        <v>44682</v>
      </c>
      <c r="F152">
        <f>IFERROR(IF(B152="män",-1,IF(B152="kvinnor",1,0))*D152,"")</f>
        <v>-2.9</v>
      </c>
      <c r="G152" t="str">
        <f t="shared" si="10"/>
        <v>2022M05_män_MP</v>
      </c>
      <c r="H152">
        <v>2.9</v>
      </c>
      <c r="I152">
        <v>3.7</v>
      </c>
      <c r="J152">
        <v>3.3</v>
      </c>
      <c r="K152">
        <f t="shared" si="11"/>
        <v>0.40000000000000036</v>
      </c>
      <c r="L152">
        <f t="shared" si="12"/>
        <v>-0.39999999999999991</v>
      </c>
      <c r="M152" s="6">
        <f>I152/J152-1</f>
        <v>0.12121212121212133</v>
      </c>
      <c r="N152" s="6">
        <f>H152/J152-1</f>
        <v>-0.12121212121212122</v>
      </c>
      <c r="O152" s="6">
        <f t="shared" si="13"/>
        <v>0.12121212121212133</v>
      </c>
      <c r="P152" s="6">
        <f t="shared" si="14"/>
        <v>-0.12121212121212119</v>
      </c>
      <c r="Q152" t="s">
        <v>75</v>
      </c>
    </row>
    <row r="153" spans="1:17" x14ac:dyDescent="0.3">
      <c r="A153" t="s">
        <v>33</v>
      </c>
      <c r="B153" t="s">
        <v>6</v>
      </c>
      <c r="C153" t="s">
        <v>13</v>
      </c>
      <c r="D153">
        <v>28.2</v>
      </c>
      <c r="E153" s="2">
        <v>44682</v>
      </c>
      <c r="F153">
        <f>IFERROR(IF(B153="män",-1,IF(B153="kvinnor",1,0))*D153,"")</f>
        <v>-28.2</v>
      </c>
      <c r="G153" t="str">
        <f t="shared" si="10"/>
        <v>2022M05_män_S</v>
      </c>
      <c r="H153">
        <v>28.2</v>
      </c>
      <c r="I153">
        <v>38.200000000000003</v>
      </c>
      <c r="J153">
        <v>33.299999999999997</v>
      </c>
      <c r="K153">
        <f t="shared" si="11"/>
        <v>4.9000000000000057</v>
      </c>
      <c r="L153">
        <f t="shared" si="12"/>
        <v>-5.0999999999999979</v>
      </c>
      <c r="M153" s="6">
        <f>I153/J153-1</f>
        <v>0.14714714714714727</v>
      </c>
      <c r="N153" s="6">
        <f>H153/J153-1</f>
        <v>-0.15315315315315314</v>
      </c>
      <c r="O153" s="6">
        <f t="shared" si="13"/>
        <v>0.14714714714714733</v>
      </c>
      <c r="P153" s="6">
        <f t="shared" si="14"/>
        <v>-0.15315315315315312</v>
      </c>
      <c r="Q153" t="s">
        <v>75</v>
      </c>
    </row>
    <row r="154" spans="1:17" x14ac:dyDescent="0.3">
      <c r="A154" t="s">
        <v>33</v>
      </c>
      <c r="B154" t="s">
        <v>6</v>
      </c>
      <c r="C154" t="s">
        <v>14</v>
      </c>
      <c r="D154">
        <v>7.1</v>
      </c>
      <c r="E154" s="2">
        <v>44682</v>
      </c>
      <c r="F154">
        <f>IFERROR(IF(B154="män",-1,IF(B154="kvinnor",1,0))*D154,"")</f>
        <v>-7.1</v>
      </c>
      <c r="G154" t="str">
        <f t="shared" si="10"/>
        <v>2022M05_män_V</v>
      </c>
      <c r="H154">
        <v>7.1</v>
      </c>
      <c r="I154">
        <v>8.5</v>
      </c>
      <c r="J154">
        <v>7.8</v>
      </c>
      <c r="K154">
        <f t="shared" si="11"/>
        <v>0.70000000000000018</v>
      </c>
      <c r="L154">
        <f t="shared" si="12"/>
        <v>-0.70000000000000018</v>
      </c>
      <c r="M154" s="6">
        <f>I154/J154-1</f>
        <v>8.9743589743589869E-2</v>
      </c>
      <c r="N154" s="6">
        <f>H154/J154-1</f>
        <v>-8.9743589743589758E-2</v>
      </c>
      <c r="O154" s="6">
        <f t="shared" si="13"/>
        <v>8.9743589743589772E-2</v>
      </c>
      <c r="P154" s="6">
        <f t="shared" si="14"/>
        <v>-8.9743589743589772E-2</v>
      </c>
      <c r="Q154" t="s">
        <v>75</v>
      </c>
    </row>
    <row r="155" spans="1:17" x14ac:dyDescent="0.3">
      <c r="A155" t="s">
        <v>33</v>
      </c>
      <c r="B155" t="s">
        <v>6</v>
      </c>
      <c r="C155" t="s">
        <v>15</v>
      </c>
      <c r="D155">
        <v>23.1</v>
      </c>
      <c r="E155" s="2">
        <v>44682</v>
      </c>
      <c r="F155">
        <f>IFERROR(IF(B155="män",-1,IF(B155="kvinnor",1,0))*D155,"")</f>
        <v>-23.1</v>
      </c>
      <c r="G155" t="str">
        <f t="shared" si="10"/>
        <v>2022M05_män_SD</v>
      </c>
      <c r="H155">
        <v>23.1</v>
      </c>
      <c r="I155">
        <v>11.1</v>
      </c>
      <c r="J155">
        <v>17</v>
      </c>
      <c r="K155">
        <f t="shared" si="11"/>
        <v>-5.9</v>
      </c>
      <c r="L155">
        <f t="shared" si="12"/>
        <v>6.1000000000000014</v>
      </c>
      <c r="M155" s="6">
        <f>I155/J155-1</f>
        <v>-0.34705882352941175</v>
      </c>
      <c r="N155" s="6">
        <f>H155/J155-1</f>
        <v>0.35882352941176476</v>
      </c>
      <c r="O155" s="6">
        <f t="shared" si="13"/>
        <v>-0.34705882352941181</v>
      </c>
      <c r="P155" s="6">
        <f t="shared" si="14"/>
        <v>0.35882352941176476</v>
      </c>
      <c r="Q155" t="s">
        <v>74</v>
      </c>
    </row>
    <row r="156" spans="1:17" x14ac:dyDescent="0.3">
      <c r="A156" t="s">
        <v>33</v>
      </c>
      <c r="B156" t="s">
        <v>6</v>
      </c>
      <c r="C156" t="s">
        <v>16</v>
      </c>
      <c r="D156">
        <v>2.5</v>
      </c>
      <c r="E156" s="2">
        <v>44682</v>
      </c>
      <c r="F156">
        <f>IFERROR(IF(B156="män",-1,IF(B156="kvinnor",1,0))*D156,"")</f>
        <v>-2.5</v>
      </c>
      <c r="G156" t="str">
        <f t="shared" si="10"/>
        <v>2022M05_män_övriga</v>
      </c>
      <c r="H156">
        <v>2.5</v>
      </c>
      <c r="I156">
        <v>1.5</v>
      </c>
      <c r="J156">
        <v>2</v>
      </c>
      <c r="K156">
        <f t="shared" si="11"/>
        <v>-0.5</v>
      </c>
      <c r="L156">
        <f t="shared" si="12"/>
        <v>0.5</v>
      </c>
      <c r="M156" s="6">
        <f>I156/J156-1</f>
        <v>-0.25</v>
      </c>
      <c r="N156" s="6">
        <f>H156/J156-1</f>
        <v>0.25</v>
      </c>
      <c r="O156" s="6">
        <f t="shared" si="13"/>
        <v>-0.25</v>
      </c>
      <c r="P156" s="6">
        <f t="shared" si="14"/>
        <v>0.25</v>
      </c>
    </row>
    <row r="157" spans="1:17" x14ac:dyDescent="0.3">
      <c r="A157" t="s">
        <v>34</v>
      </c>
      <c r="B157" t="s">
        <v>6</v>
      </c>
      <c r="C157" t="s">
        <v>7</v>
      </c>
      <c r="D157">
        <v>20.9</v>
      </c>
      <c r="E157" s="2">
        <v>44866</v>
      </c>
      <c r="F157">
        <f>IFERROR(IF(B157="män",-1,IF(B157="kvinnor",1,0))*D157,"")</f>
        <v>-20.9</v>
      </c>
      <c r="G157" t="str">
        <f t="shared" si="10"/>
        <v>2022M11_män_M</v>
      </c>
      <c r="H157">
        <v>20.9</v>
      </c>
      <c r="I157">
        <v>16.899999999999999</v>
      </c>
      <c r="J157">
        <v>18.899999999999999</v>
      </c>
      <c r="K157">
        <f t="shared" si="11"/>
        <v>-2</v>
      </c>
      <c r="L157">
        <f t="shared" si="12"/>
        <v>2</v>
      </c>
      <c r="M157" s="6">
        <f>I157/J157-1</f>
        <v>-0.10582010582010581</v>
      </c>
      <c r="N157" s="6">
        <f>H157/J157-1</f>
        <v>0.10582010582010581</v>
      </c>
      <c r="O157" s="6">
        <f t="shared" si="13"/>
        <v>-0.10582010582010583</v>
      </c>
      <c r="P157" s="6">
        <f t="shared" si="14"/>
        <v>0.10582010582010583</v>
      </c>
      <c r="Q157" t="s">
        <v>74</v>
      </c>
    </row>
    <row r="158" spans="1:17" x14ac:dyDescent="0.3">
      <c r="A158" t="s">
        <v>34</v>
      </c>
      <c r="B158" t="s">
        <v>6</v>
      </c>
      <c r="C158" t="s">
        <v>8</v>
      </c>
      <c r="D158">
        <v>4.3</v>
      </c>
      <c r="E158" s="2">
        <v>44866</v>
      </c>
      <c r="F158">
        <f>IFERROR(IF(B158="män",-1,IF(B158="kvinnor",1,0))*D158,"")</f>
        <v>-4.3</v>
      </c>
      <c r="G158" t="str">
        <f t="shared" si="10"/>
        <v>2022M11_män_C</v>
      </c>
      <c r="H158">
        <v>4.3</v>
      </c>
      <c r="I158">
        <v>6.5</v>
      </c>
      <c r="J158">
        <v>5.4</v>
      </c>
      <c r="K158">
        <f t="shared" si="11"/>
        <v>1.0999999999999996</v>
      </c>
      <c r="L158">
        <f t="shared" si="12"/>
        <v>-1.1000000000000005</v>
      </c>
      <c r="M158" s="6">
        <f>I158/J158-1</f>
        <v>0.20370370370370372</v>
      </c>
      <c r="N158" s="6">
        <f>H158/J158-1</f>
        <v>-0.20370370370370383</v>
      </c>
      <c r="O158" s="6">
        <f t="shared" si="13"/>
        <v>0.20370370370370364</v>
      </c>
      <c r="P158" s="6">
        <f t="shared" si="14"/>
        <v>-0.20370370370370378</v>
      </c>
      <c r="Q158" t="s">
        <v>75</v>
      </c>
    </row>
    <row r="159" spans="1:17" x14ac:dyDescent="0.3">
      <c r="A159" t="s">
        <v>34</v>
      </c>
      <c r="B159" t="s">
        <v>6</v>
      </c>
      <c r="C159" t="s">
        <v>9</v>
      </c>
      <c r="D159">
        <v>4.5999999999999996</v>
      </c>
      <c r="E159" s="2">
        <v>44866</v>
      </c>
      <c r="F159">
        <f>IFERROR(IF(B159="män",-1,IF(B159="kvinnor",1,0))*D159,"")</f>
        <v>-4.5999999999999996</v>
      </c>
      <c r="G159" t="str">
        <f t="shared" si="10"/>
        <v>2022M11_män_L</v>
      </c>
      <c r="H159">
        <v>4.5999999999999996</v>
      </c>
      <c r="I159">
        <v>3.6</v>
      </c>
      <c r="J159">
        <v>4.0999999999999996</v>
      </c>
      <c r="K159">
        <f t="shared" si="11"/>
        <v>-0.49999999999999956</v>
      </c>
      <c r="L159">
        <f t="shared" si="12"/>
        <v>0.5</v>
      </c>
      <c r="M159" s="6">
        <f>I159/J159-1</f>
        <v>-0.12195121951219501</v>
      </c>
      <c r="N159" s="6">
        <f>H159/J159-1</f>
        <v>0.12195121951219523</v>
      </c>
      <c r="O159" s="6">
        <f t="shared" si="13"/>
        <v>-0.12195121951219502</v>
      </c>
      <c r="P159" s="6">
        <f t="shared" si="14"/>
        <v>0.12195121951219513</v>
      </c>
      <c r="Q159" t="s">
        <v>74</v>
      </c>
    </row>
    <row r="160" spans="1:17" x14ac:dyDescent="0.3">
      <c r="A160" t="s">
        <v>34</v>
      </c>
      <c r="B160" t="s">
        <v>6</v>
      </c>
      <c r="C160" t="s">
        <v>10</v>
      </c>
      <c r="D160">
        <v>4.5999999999999996</v>
      </c>
      <c r="E160" s="2">
        <v>44866</v>
      </c>
      <c r="F160">
        <f>IFERROR(IF(B160="män",-1,IF(B160="kvinnor",1,0))*D160,"")</f>
        <v>-4.5999999999999996</v>
      </c>
      <c r="G160" t="str">
        <f t="shared" si="10"/>
        <v>2022M11_män_KD</v>
      </c>
      <c r="H160">
        <v>4.5999999999999996</v>
      </c>
      <c r="I160">
        <v>5.3</v>
      </c>
      <c r="J160">
        <v>4.9000000000000004</v>
      </c>
      <c r="K160">
        <f t="shared" si="11"/>
        <v>0.39999999999999947</v>
      </c>
      <c r="L160">
        <f t="shared" si="12"/>
        <v>-0.30000000000000071</v>
      </c>
      <c r="M160" s="6">
        <f>I160/J160-1</f>
        <v>8.1632653061224358E-2</v>
      </c>
      <c r="N160" s="6">
        <f>H160/J160-1</f>
        <v>-6.1224489795918546E-2</v>
      </c>
      <c r="O160" s="6">
        <f t="shared" si="13"/>
        <v>8.1632653061224372E-2</v>
      </c>
      <c r="P160" s="6">
        <f t="shared" si="14"/>
        <v>-6.1224489795918505E-2</v>
      </c>
      <c r="Q160" t="s">
        <v>74</v>
      </c>
    </row>
    <row r="161" spans="1:17" x14ac:dyDescent="0.3">
      <c r="A161" t="s">
        <v>34</v>
      </c>
      <c r="B161" t="s">
        <v>6</v>
      </c>
      <c r="C161" t="s">
        <v>12</v>
      </c>
      <c r="D161">
        <v>3.3</v>
      </c>
      <c r="E161" s="2">
        <v>44866</v>
      </c>
      <c r="F161">
        <f>IFERROR(IF(B161="män",-1,IF(B161="kvinnor",1,0))*D161,"")</f>
        <v>-3.3</v>
      </c>
      <c r="G161" t="str">
        <f t="shared" si="10"/>
        <v>2022M11_män_MP</v>
      </c>
      <c r="H161">
        <v>3.3</v>
      </c>
      <c r="I161">
        <v>5.5</v>
      </c>
      <c r="J161">
        <v>4.4000000000000004</v>
      </c>
      <c r="K161">
        <f t="shared" si="11"/>
        <v>1.0999999999999996</v>
      </c>
      <c r="L161">
        <f t="shared" si="12"/>
        <v>-1.1000000000000005</v>
      </c>
      <c r="M161" s="6">
        <f>I161/J161-1</f>
        <v>0.25</v>
      </c>
      <c r="N161" s="6">
        <f>H161/J161-1</f>
        <v>-0.25000000000000011</v>
      </c>
      <c r="O161" s="6">
        <f t="shared" si="13"/>
        <v>0.24999999999999989</v>
      </c>
      <c r="P161" s="6">
        <f t="shared" si="14"/>
        <v>-0.25000000000000011</v>
      </c>
      <c r="Q161" t="s">
        <v>75</v>
      </c>
    </row>
    <row r="162" spans="1:17" x14ac:dyDescent="0.3">
      <c r="A162" t="s">
        <v>34</v>
      </c>
      <c r="B162" t="s">
        <v>6</v>
      </c>
      <c r="C162" t="s">
        <v>13</v>
      </c>
      <c r="D162">
        <v>29</v>
      </c>
      <c r="E162" s="2">
        <v>44866</v>
      </c>
      <c r="F162">
        <f>IFERROR(IF(B162="män",-1,IF(B162="kvinnor",1,0))*D162,"")</f>
        <v>-29</v>
      </c>
      <c r="G162" t="str">
        <f t="shared" si="10"/>
        <v>2022M11_män_S</v>
      </c>
      <c r="H162">
        <v>29</v>
      </c>
      <c r="I162">
        <v>40.200000000000003</v>
      </c>
      <c r="J162">
        <v>34.6</v>
      </c>
      <c r="K162">
        <f t="shared" si="11"/>
        <v>5.6000000000000014</v>
      </c>
      <c r="L162">
        <f t="shared" si="12"/>
        <v>-5.6000000000000014</v>
      </c>
      <c r="M162" s="6">
        <f>I162/J162-1</f>
        <v>0.1618497109826591</v>
      </c>
      <c r="N162" s="6">
        <f>H162/J162-1</f>
        <v>-0.16184971098265899</v>
      </c>
      <c r="O162" s="6">
        <f t="shared" si="13"/>
        <v>0.16184971098265899</v>
      </c>
      <c r="P162" s="6">
        <f t="shared" si="14"/>
        <v>-0.16184971098265899</v>
      </c>
      <c r="Q162" t="s">
        <v>75</v>
      </c>
    </row>
    <row r="163" spans="1:17" x14ac:dyDescent="0.3">
      <c r="A163" t="s">
        <v>34</v>
      </c>
      <c r="B163" t="s">
        <v>6</v>
      </c>
      <c r="C163" t="s">
        <v>14</v>
      </c>
      <c r="D163">
        <v>7.6</v>
      </c>
      <c r="E163" s="2">
        <v>44866</v>
      </c>
      <c r="F163">
        <f>IFERROR(IF(B163="män",-1,IF(B163="kvinnor",1,0))*D163,"")</f>
        <v>-7.6</v>
      </c>
      <c r="G163" t="str">
        <f t="shared" si="10"/>
        <v>2022M11_män_V</v>
      </c>
      <c r="H163">
        <v>7.6</v>
      </c>
      <c r="I163">
        <v>7.6</v>
      </c>
      <c r="J163">
        <v>7.6</v>
      </c>
      <c r="K163">
        <f t="shared" si="11"/>
        <v>0</v>
      </c>
      <c r="L163">
        <f t="shared" si="12"/>
        <v>0</v>
      </c>
      <c r="M163" s="6">
        <f>I163/J163-1</f>
        <v>0</v>
      </c>
      <c r="N163" s="6">
        <f>H163/J163-1</f>
        <v>0</v>
      </c>
      <c r="O163" s="6">
        <f t="shared" si="13"/>
        <v>0</v>
      </c>
      <c r="P163" s="6">
        <f t="shared" si="14"/>
        <v>0</v>
      </c>
      <c r="Q163" t="s">
        <v>75</v>
      </c>
    </row>
    <row r="164" spans="1:17" x14ac:dyDescent="0.3">
      <c r="A164" t="s">
        <v>34</v>
      </c>
      <c r="B164" t="s">
        <v>6</v>
      </c>
      <c r="C164" t="s">
        <v>15</v>
      </c>
      <c r="D164">
        <v>23</v>
      </c>
      <c r="E164" s="2">
        <v>44866</v>
      </c>
      <c r="F164">
        <f>IFERROR(IF(B164="män",-1,IF(B164="kvinnor",1,0))*D164,"")</f>
        <v>-23</v>
      </c>
      <c r="G164" t="str">
        <f t="shared" si="10"/>
        <v>2022M11_män_SD</v>
      </c>
      <c r="H164">
        <v>23</v>
      </c>
      <c r="I164">
        <v>13.4</v>
      </c>
      <c r="J164">
        <v>18.2</v>
      </c>
      <c r="K164">
        <f t="shared" si="11"/>
        <v>-4.7999999999999989</v>
      </c>
      <c r="L164">
        <f t="shared" si="12"/>
        <v>4.8000000000000007</v>
      </c>
      <c r="M164" s="6">
        <f>I164/J164-1</f>
        <v>-0.26373626373626369</v>
      </c>
      <c r="N164" s="6">
        <f>H164/J164-1</f>
        <v>0.26373626373626369</v>
      </c>
      <c r="O164" s="6">
        <f t="shared" si="13"/>
        <v>-0.26373626373626369</v>
      </c>
      <c r="P164" s="6">
        <f t="shared" si="14"/>
        <v>0.2637362637362638</v>
      </c>
      <c r="Q164" t="s">
        <v>74</v>
      </c>
    </row>
    <row r="165" spans="1:17" x14ac:dyDescent="0.3">
      <c r="A165" t="s">
        <v>34</v>
      </c>
      <c r="B165" t="s">
        <v>6</v>
      </c>
      <c r="C165" t="s">
        <v>16</v>
      </c>
      <c r="D165">
        <v>2.7</v>
      </c>
      <c r="E165" s="2">
        <v>44866</v>
      </c>
      <c r="F165">
        <f>IFERROR(IF(B165="män",-1,IF(B165="kvinnor",1,0))*D165,"")</f>
        <v>-2.7</v>
      </c>
      <c r="G165" t="str">
        <f t="shared" si="10"/>
        <v>2022M11_män_övriga</v>
      </c>
      <c r="H165">
        <v>2.7</v>
      </c>
      <c r="I165">
        <v>1</v>
      </c>
      <c r="J165">
        <v>1.9</v>
      </c>
      <c r="K165">
        <f t="shared" si="11"/>
        <v>-0.89999999999999991</v>
      </c>
      <c r="L165">
        <f t="shared" si="12"/>
        <v>0.80000000000000027</v>
      </c>
      <c r="M165" s="6">
        <f>I165/J165-1</f>
        <v>-0.47368421052631582</v>
      </c>
      <c r="N165" s="6">
        <f>H165/J165-1</f>
        <v>0.42105263157894757</v>
      </c>
      <c r="O165" s="6">
        <f t="shared" si="13"/>
        <v>-0.47368421052631576</v>
      </c>
      <c r="P165" s="6">
        <f t="shared" si="14"/>
        <v>0.42105263157894751</v>
      </c>
    </row>
    <row r="166" spans="1:17" x14ac:dyDescent="0.3">
      <c r="A166" t="s">
        <v>35</v>
      </c>
      <c r="B166" t="s">
        <v>6</v>
      </c>
      <c r="C166" t="s">
        <v>7</v>
      </c>
      <c r="D166">
        <v>20.6</v>
      </c>
      <c r="E166" s="2">
        <v>45047</v>
      </c>
      <c r="F166">
        <f>IFERROR(IF(B166="män",-1,IF(B166="kvinnor",1,0))*D166,"")</f>
        <v>-20.6</v>
      </c>
      <c r="G166" t="str">
        <f t="shared" si="10"/>
        <v>2023M05_män_M</v>
      </c>
      <c r="H166">
        <v>20.6</v>
      </c>
      <c r="I166">
        <v>17.7</v>
      </c>
      <c r="J166">
        <v>19.100000000000001</v>
      </c>
      <c r="K166">
        <f t="shared" si="11"/>
        <v>-1.4000000000000021</v>
      </c>
      <c r="L166">
        <f t="shared" si="12"/>
        <v>1.5</v>
      </c>
      <c r="M166" s="6">
        <f>I166/J166-1</f>
        <v>-7.3298429319371805E-2</v>
      </c>
      <c r="N166" s="6">
        <f>H166/J166-1</f>
        <v>7.8534031413612482E-2</v>
      </c>
      <c r="O166" s="6">
        <f t="shared" si="13"/>
        <v>-7.3298429319371833E-2</v>
      </c>
      <c r="P166" s="6">
        <f t="shared" si="14"/>
        <v>7.8534031413612565E-2</v>
      </c>
      <c r="Q166" t="s">
        <v>74</v>
      </c>
    </row>
    <row r="167" spans="1:17" x14ac:dyDescent="0.3">
      <c r="A167" t="s">
        <v>35</v>
      </c>
      <c r="B167" t="s">
        <v>6</v>
      </c>
      <c r="C167" t="s">
        <v>8</v>
      </c>
      <c r="D167">
        <v>3.4</v>
      </c>
      <c r="E167" s="2">
        <v>45047</v>
      </c>
      <c r="F167">
        <f>IFERROR(IF(B167="män",-1,IF(B167="kvinnor",1,0))*D167,"")</f>
        <v>-3.4</v>
      </c>
      <c r="G167" t="str">
        <f t="shared" si="10"/>
        <v>2023M05_män_C</v>
      </c>
      <c r="H167">
        <v>3.4</v>
      </c>
      <c r="I167">
        <v>4.8</v>
      </c>
      <c r="J167">
        <v>4.2</v>
      </c>
      <c r="K167">
        <f t="shared" si="11"/>
        <v>0.59999999999999964</v>
      </c>
      <c r="L167">
        <f t="shared" si="12"/>
        <v>-0.80000000000000027</v>
      </c>
      <c r="M167" s="6">
        <f>I167/J167-1</f>
        <v>0.14285714285714279</v>
      </c>
      <c r="N167" s="6">
        <f>H167/J167-1</f>
        <v>-0.19047619047619058</v>
      </c>
      <c r="O167" s="6">
        <f t="shared" si="13"/>
        <v>0.14285714285714277</v>
      </c>
      <c r="P167" s="6">
        <f t="shared" si="14"/>
        <v>-0.19047619047619052</v>
      </c>
      <c r="Q167" t="s">
        <v>75</v>
      </c>
    </row>
    <row r="168" spans="1:17" x14ac:dyDescent="0.3">
      <c r="A168" t="s">
        <v>35</v>
      </c>
      <c r="B168" t="s">
        <v>6</v>
      </c>
      <c r="C168" t="s">
        <v>9</v>
      </c>
      <c r="D168">
        <v>3.3</v>
      </c>
      <c r="E168" s="2">
        <v>45047</v>
      </c>
      <c r="F168">
        <f>IFERROR(IF(B168="män",-1,IF(B168="kvinnor",1,0))*D168,"")</f>
        <v>-3.3</v>
      </c>
      <c r="G168" t="str">
        <f t="shared" si="10"/>
        <v>2023M05_män_L</v>
      </c>
      <c r="H168">
        <v>3.3</v>
      </c>
      <c r="I168">
        <v>3.4</v>
      </c>
      <c r="J168">
        <v>3.4</v>
      </c>
      <c r="K168">
        <f t="shared" si="11"/>
        <v>0</v>
      </c>
      <c r="L168">
        <f t="shared" si="12"/>
        <v>-0.10000000000000009</v>
      </c>
      <c r="M168" s="6">
        <f>I168/J168-1</f>
        <v>0</v>
      </c>
      <c r="N168" s="6">
        <f>H168/J168-1</f>
        <v>-2.9411764705882359E-2</v>
      </c>
      <c r="O168" s="6">
        <f t="shared" si="13"/>
        <v>0</v>
      </c>
      <c r="P168" s="6">
        <f t="shared" si="14"/>
        <v>-2.941176470588238E-2</v>
      </c>
      <c r="Q168" t="s">
        <v>74</v>
      </c>
    </row>
    <row r="169" spans="1:17" x14ac:dyDescent="0.3">
      <c r="A169" t="s">
        <v>35</v>
      </c>
      <c r="B169" t="s">
        <v>6</v>
      </c>
      <c r="C169" t="s">
        <v>10</v>
      </c>
      <c r="D169">
        <v>3.3</v>
      </c>
      <c r="E169" s="2">
        <v>45047</v>
      </c>
      <c r="F169">
        <f>IFERROR(IF(B169="män",-1,IF(B169="kvinnor",1,0))*D169,"")</f>
        <v>-3.3</v>
      </c>
      <c r="G169" t="str">
        <f t="shared" si="10"/>
        <v>2023M05_män_KD</v>
      </c>
      <c r="H169">
        <v>3.3</v>
      </c>
      <c r="I169">
        <v>4.0999999999999996</v>
      </c>
      <c r="J169">
        <v>3.7</v>
      </c>
      <c r="K169">
        <f t="shared" si="11"/>
        <v>0.39999999999999947</v>
      </c>
      <c r="L169">
        <f t="shared" si="12"/>
        <v>-0.40000000000000036</v>
      </c>
      <c r="M169" s="6">
        <f>I169/J169-1</f>
        <v>0.10810810810810789</v>
      </c>
      <c r="N169" s="6">
        <f>H169/J169-1</f>
        <v>-0.10810810810810823</v>
      </c>
      <c r="O169" s="6">
        <f t="shared" si="13"/>
        <v>0.10810810810810796</v>
      </c>
      <c r="P169" s="6">
        <f t="shared" si="14"/>
        <v>-0.1081081081081082</v>
      </c>
      <c r="Q169" t="s">
        <v>74</v>
      </c>
    </row>
    <row r="170" spans="1:17" x14ac:dyDescent="0.3">
      <c r="A170" t="s">
        <v>35</v>
      </c>
      <c r="B170" t="s">
        <v>6</v>
      </c>
      <c r="C170" t="s">
        <v>12</v>
      </c>
      <c r="D170">
        <v>3.4</v>
      </c>
      <c r="E170" s="2">
        <v>45047</v>
      </c>
      <c r="F170">
        <f>IFERROR(IF(B170="män",-1,IF(B170="kvinnor",1,0))*D170,"")</f>
        <v>-3.4</v>
      </c>
      <c r="G170" t="str">
        <f t="shared" si="10"/>
        <v>2023M05_män_MP</v>
      </c>
      <c r="H170">
        <v>3.4</v>
      </c>
      <c r="I170">
        <v>4.8</v>
      </c>
      <c r="J170">
        <v>4.0999999999999996</v>
      </c>
      <c r="K170">
        <f t="shared" si="11"/>
        <v>0.70000000000000018</v>
      </c>
      <c r="L170">
        <f t="shared" si="12"/>
        <v>-0.69999999999999973</v>
      </c>
      <c r="M170" s="6">
        <f>I170/J170-1</f>
        <v>0.17073170731707332</v>
      </c>
      <c r="N170" s="6">
        <f>H170/J170-1</f>
        <v>-0.1707317073170731</v>
      </c>
      <c r="O170" s="6">
        <f t="shared" si="13"/>
        <v>0.17073170731707324</v>
      </c>
      <c r="P170" s="6">
        <f t="shared" si="14"/>
        <v>-0.17073170731707313</v>
      </c>
      <c r="Q170" t="s">
        <v>75</v>
      </c>
    </row>
    <row r="171" spans="1:17" x14ac:dyDescent="0.3">
      <c r="A171" t="s">
        <v>35</v>
      </c>
      <c r="B171" t="s">
        <v>6</v>
      </c>
      <c r="C171" t="s">
        <v>13</v>
      </c>
      <c r="D171">
        <v>33.200000000000003</v>
      </c>
      <c r="E171" s="2">
        <v>45047</v>
      </c>
      <c r="F171">
        <f>IFERROR(IF(B171="män",-1,IF(B171="kvinnor",1,0))*D171,"")</f>
        <v>-33.200000000000003</v>
      </c>
      <c r="G171" t="str">
        <f t="shared" si="10"/>
        <v>2023M05_män_S</v>
      </c>
      <c r="H171">
        <v>33.200000000000003</v>
      </c>
      <c r="I171">
        <v>43.8</v>
      </c>
      <c r="J171">
        <v>38.6</v>
      </c>
      <c r="K171">
        <f t="shared" si="11"/>
        <v>5.1999999999999957</v>
      </c>
      <c r="L171">
        <f t="shared" si="12"/>
        <v>-5.3999999999999986</v>
      </c>
      <c r="M171" s="6">
        <f>I171/J171-1</f>
        <v>0.13471502590673556</v>
      </c>
      <c r="N171" s="6">
        <f>H171/J171-1</f>
        <v>-0.13989637305699476</v>
      </c>
      <c r="O171" s="6">
        <f t="shared" si="13"/>
        <v>0.13471502590673565</v>
      </c>
      <c r="P171" s="6">
        <f t="shared" si="14"/>
        <v>-0.13989637305699479</v>
      </c>
      <c r="Q171" t="s">
        <v>75</v>
      </c>
    </row>
    <row r="172" spans="1:17" x14ac:dyDescent="0.3">
      <c r="A172" t="s">
        <v>35</v>
      </c>
      <c r="B172" t="s">
        <v>6</v>
      </c>
      <c r="C172" t="s">
        <v>14</v>
      </c>
      <c r="D172">
        <v>6</v>
      </c>
      <c r="E172" s="2">
        <v>45047</v>
      </c>
      <c r="F172">
        <f>IFERROR(IF(B172="män",-1,IF(B172="kvinnor",1,0))*D172,"")</f>
        <v>-6</v>
      </c>
      <c r="G172" t="str">
        <f t="shared" si="10"/>
        <v>2023M05_män_V</v>
      </c>
      <c r="H172">
        <v>6</v>
      </c>
      <c r="I172">
        <v>8.5</v>
      </c>
      <c r="J172">
        <v>7.3</v>
      </c>
      <c r="K172">
        <f t="shared" si="11"/>
        <v>1.2000000000000002</v>
      </c>
      <c r="L172">
        <f t="shared" si="12"/>
        <v>-1.2999999999999998</v>
      </c>
      <c r="M172" s="6">
        <f>I172/J172-1</f>
        <v>0.16438356164383561</v>
      </c>
      <c r="N172" s="6">
        <f>H172/J172-1</f>
        <v>-0.17808219178082185</v>
      </c>
      <c r="O172" s="6">
        <f t="shared" si="13"/>
        <v>0.16438356164383564</v>
      </c>
      <c r="P172" s="6">
        <f t="shared" si="14"/>
        <v>-0.17808219178082191</v>
      </c>
      <c r="Q172" t="s">
        <v>75</v>
      </c>
    </row>
    <row r="173" spans="1:17" x14ac:dyDescent="0.3">
      <c r="A173" t="s">
        <v>35</v>
      </c>
      <c r="B173" t="s">
        <v>6</v>
      </c>
      <c r="C173" t="s">
        <v>15</v>
      </c>
      <c r="D173">
        <v>23.9</v>
      </c>
      <c r="E173" s="2">
        <v>45047</v>
      </c>
      <c r="F173">
        <f>IFERROR(IF(B173="män",-1,IF(B173="kvinnor",1,0))*D173,"")</f>
        <v>-23.9</v>
      </c>
      <c r="G173" t="str">
        <f t="shared" si="10"/>
        <v>2023M05_män_SD</v>
      </c>
      <c r="H173">
        <v>23.9</v>
      </c>
      <c r="I173">
        <v>12.2</v>
      </c>
      <c r="J173">
        <v>18</v>
      </c>
      <c r="K173">
        <f t="shared" si="11"/>
        <v>-5.8000000000000007</v>
      </c>
      <c r="L173">
        <f t="shared" si="12"/>
        <v>5.8999999999999986</v>
      </c>
      <c r="M173" s="6">
        <f>I173/J173-1</f>
        <v>-0.3222222222222223</v>
      </c>
      <c r="N173" s="6">
        <f>H173/J173-1</f>
        <v>0.32777777777777772</v>
      </c>
      <c r="O173" s="6">
        <f t="shared" si="13"/>
        <v>-0.32222222222222224</v>
      </c>
      <c r="P173" s="6">
        <f t="shared" si="14"/>
        <v>0.32777777777777772</v>
      </c>
      <c r="Q173" t="s">
        <v>74</v>
      </c>
    </row>
    <row r="174" spans="1:17" x14ac:dyDescent="0.3">
      <c r="A174" t="s">
        <v>35</v>
      </c>
      <c r="B174" t="s">
        <v>6</v>
      </c>
      <c r="C174" t="s">
        <v>16</v>
      </c>
      <c r="D174">
        <v>2.7</v>
      </c>
      <c r="E174" s="2">
        <v>45047</v>
      </c>
      <c r="F174">
        <f>IFERROR(IF(B174="män",-1,IF(B174="kvinnor",1,0))*D174,"")</f>
        <v>-2.7</v>
      </c>
      <c r="G174" t="str">
        <f t="shared" si="10"/>
        <v>2023M05_män_övriga</v>
      </c>
      <c r="H174">
        <v>2.7</v>
      </c>
      <c r="I174">
        <v>0.6</v>
      </c>
      <c r="J174">
        <v>1.7</v>
      </c>
      <c r="K174">
        <f t="shared" si="11"/>
        <v>-1.1000000000000001</v>
      </c>
      <c r="L174">
        <f t="shared" si="12"/>
        <v>1.0000000000000002</v>
      </c>
      <c r="M174" s="6">
        <f>I174/J174-1</f>
        <v>-0.64705882352941169</v>
      </c>
      <c r="N174" s="6">
        <f>H174/J174-1</f>
        <v>0.58823529411764719</v>
      </c>
      <c r="O174" s="6">
        <f t="shared" si="13"/>
        <v>-0.6470588235294118</v>
      </c>
      <c r="P174" s="6">
        <f t="shared" si="14"/>
        <v>0.58823529411764719</v>
      </c>
    </row>
    <row r="175" spans="1:17" x14ac:dyDescent="0.3">
      <c r="A175" t="s">
        <v>36</v>
      </c>
      <c r="B175" t="s">
        <v>6</v>
      </c>
      <c r="C175" t="s">
        <v>7</v>
      </c>
      <c r="D175">
        <v>20.7</v>
      </c>
      <c r="E175" s="2">
        <v>45413</v>
      </c>
      <c r="F175">
        <f>IFERROR(IF(B175="män",-1,IF(B175="kvinnor",1,0))*D175,"")</f>
        <v>-20.7</v>
      </c>
      <c r="G175" t="str">
        <f t="shared" si="10"/>
        <v>2024M05_män_M</v>
      </c>
      <c r="H175">
        <v>20.7</v>
      </c>
      <c r="I175">
        <v>19</v>
      </c>
      <c r="J175">
        <v>19.8</v>
      </c>
      <c r="K175">
        <f t="shared" si="11"/>
        <v>-0.80000000000000071</v>
      </c>
      <c r="L175">
        <f t="shared" si="12"/>
        <v>0.89999999999999858</v>
      </c>
      <c r="M175" s="6">
        <f>I175/J175-1</f>
        <v>-4.0404040404040442E-2</v>
      </c>
      <c r="N175" s="6">
        <f>H175/J175-1</f>
        <v>4.5454545454545414E-2</v>
      </c>
      <c r="O175" s="6">
        <f t="shared" si="13"/>
        <v>-4.0404040404040435E-2</v>
      </c>
      <c r="P175" s="6">
        <f t="shared" si="14"/>
        <v>4.5454545454545379E-2</v>
      </c>
      <c r="Q175" t="s">
        <v>74</v>
      </c>
    </row>
    <row r="176" spans="1:17" x14ac:dyDescent="0.3">
      <c r="A176" t="s">
        <v>36</v>
      </c>
      <c r="B176" t="s">
        <v>6</v>
      </c>
      <c r="C176" t="s">
        <v>8</v>
      </c>
      <c r="D176">
        <v>4.3</v>
      </c>
      <c r="E176" s="2">
        <v>45413</v>
      </c>
      <c r="F176">
        <f>IFERROR(IF(B176="män",-1,IF(B176="kvinnor",1,0))*D176,"")</f>
        <v>-4.3</v>
      </c>
      <c r="G176" t="str">
        <f t="shared" si="10"/>
        <v>2024M05_män_C</v>
      </c>
      <c r="H176">
        <v>4.3</v>
      </c>
      <c r="I176">
        <v>4.7</v>
      </c>
      <c r="J176">
        <v>4.5</v>
      </c>
      <c r="K176">
        <f t="shared" si="11"/>
        <v>0.20000000000000018</v>
      </c>
      <c r="L176">
        <f t="shared" si="12"/>
        <v>-0.20000000000000018</v>
      </c>
      <c r="M176" s="6">
        <f>I176/J176-1</f>
        <v>4.4444444444444509E-2</v>
      </c>
      <c r="N176" s="6">
        <f>H176/J176-1</f>
        <v>-4.4444444444444509E-2</v>
      </c>
      <c r="O176" s="6">
        <f t="shared" si="13"/>
        <v>4.4444444444444481E-2</v>
      </c>
      <c r="P176" s="6">
        <f t="shared" si="14"/>
        <v>-4.4444444444444481E-2</v>
      </c>
      <c r="Q176" t="s">
        <v>75</v>
      </c>
    </row>
    <row r="177" spans="1:17" x14ac:dyDescent="0.3">
      <c r="A177" t="s">
        <v>36</v>
      </c>
      <c r="B177" t="s">
        <v>6</v>
      </c>
      <c r="C177" t="s">
        <v>9</v>
      </c>
      <c r="D177">
        <v>3.2</v>
      </c>
      <c r="E177" s="2">
        <v>45413</v>
      </c>
      <c r="F177">
        <f>IFERROR(IF(B177="män",-1,IF(B177="kvinnor",1,0))*D177,"")</f>
        <v>-3.2</v>
      </c>
      <c r="G177" t="str">
        <f t="shared" si="10"/>
        <v>2024M05_män_L</v>
      </c>
      <c r="H177">
        <v>3.2</v>
      </c>
      <c r="I177">
        <v>3.2</v>
      </c>
      <c r="J177">
        <v>3.2</v>
      </c>
      <c r="K177">
        <f t="shared" si="11"/>
        <v>0</v>
      </c>
      <c r="L177">
        <f t="shared" si="12"/>
        <v>0</v>
      </c>
      <c r="M177" s="6">
        <f>I177/J177-1</f>
        <v>0</v>
      </c>
      <c r="N177" s="6">
        <f>H177/J177-1</f>
        <v>0</v>
      </c>
      <c r="O177" s="6">
        <f t="shared" si="13"/>
        <v>0</v>
      </c>
      <c r="P177" s="6">
        <f t="shared" si="14"/>
        <v>0</v>
      </c>
      <c r="Q177" t="s">
        <v>74</v>
      </c>
    </row>
    <row r="178" spans="1:17" x14ac:dyDescent="0.3">
      <c r="A178" t="s">
        <v>36</v>
      </c>
      <c r="B178" t="s">
        <v>6</v>
      </c>
      <c r="C178" t="s">
        <v>10</v>
      </c>
      <c r="D178">
        <v>2.6</v>
      </c>
      <c r="E178" s="2">
        <v>45413</v>
      </c>
      <c r="F178">
        <f>IFERROR(IF(B178="män",-1,IF(B178="kvinnor",1,0))*D178,"")</f>
        <v>-2.6</v>
      </c>
      <c r="G178" t="str">
        <f t="shared" ref="G178:G201" si="15">A178&amp;"_"&amp;B178&amp;"_"&amp;C178</f>
        <v>2024M05_män_KD</v>
      </c>
      <c r="H178">
        <v>2.6</v>
      </c>
      <c r="I178">
        <v>3</v>
      </c>
      <c r="J178">
        <v>2.8</v>
      </c>
      <c r="K178">
        <f t="shared" si="11"/>
        <v>0.20000000000000018</v>
      </c>
      <c r="L178">
        <f t="shared" si="12"/>
        <v>-0.19999999999999973</v>
      </c>
      <c r="M178" s="6">
        <f>I178/J178-1</f>
        <v>7.1428571428571397E-2</v>
      </c>
      <c r="N178" s="6">
        <f>H178/J178-1</f>
        <v>-7.1428571428571286E-2</v>
      </c>
      <c r="O178" s="6">
        <f t="shared" si="13"/>
        <v>7.1428571428571494E-2</v>
      </c>
      <c r="P178" s="6">
        <f t="shared" si="14"/>
        <v>-7.1428571428571341E-2</v>
      </c>
      <c r="Q178" t="s">
        <v>74</v>
      </c>
    </row>
    <row r="179" spans="1:17" x14ac:dyDescent="0.3">
      <c r="A179" t="s">
        <v>36</v>
      </c>
      <c r="B179" t="s">
        <v>6</v>
      </c>
      <c r="C179" t="s">
        <v>12</v>
      </c>
      <c r="D179">
        <v>3.8</v>
      </c>
      <c r="E179" s="2">
        <v>45413</v>
      </c>
      <c r="F179">
        <f>IFERROR(IF(B179="män",-1,IF(B179="kvinnor",1,0))*D179,"")</f>
        <v>-3.8</v>
      </c>
      <c r="G179" t="str">
        <f t="shared" si="15"/>
        <v>2024M05_män_MP</v>
      </c>
      <c r="H179">
        <v>3.8</v>
      </c>
      <c r="I179">
        <v>6.6</v>
      </c>
      <c r="J179">
        <v>5.2</v>
      </c>
      <c r="K179">
        <f t="shared" si="11"/>
        <v>1.3999999999999995</v>
      </c>
      <c r="L179">
        <f t="shared" si="12"/>
        <v>-1.4000000000000004</v>
      </c>
      <c r="M179" s="6">
        <f>I179/J179-1</f>
        <v>0.26923076923076916</v>
      </c>
      <c r="N179" s="6">
        <f>H179/J179-1</f>
        <v>-0.26923076923076927</v>
      </c>
      <c r="O179" s="6">
        <f t="shared" si="13"/>
        <v>0.26923076923076911</v>
      </c>
      <c r="P179" s="6">
        <f t="shared" si="14"/>
        <v>-0.26923076923076927</v>
      </c>
      <c r="Q179" t="s">
        <v>75</v>
      </c>
    </row>
    <row r="180" spans="1:17" x14ac:dyDescent="0.3">
      <c r="A180" t="s">
        <v>36</v>
      </c>
      <c r="B180" t="s">
        <v>6</v>
      </c>
      <c r="C180" t="s">
        <v>13</v>
      </c>
      <c r="D180">
        <v>30.1</v>
      </c>
      <c r="E180" s="2">
        <v>45413</v>
      </c>
      <c r="F180">
        <f>IFERROR(IF(B180="män",-1,IF(B180="kvinnor",1,0))*D180,"")</f>
        <v>-30.1</v>
      </c>
      <c r="G180" t="str">
        <f t="shared" si="15"/>
        <v>2024M05_män_S</v>
      </c>
      <c r="H180">
        <v>30.1</v>
      </c>
      <c r="I180">
        <v>39.799999999999997</v>
      </c>
      <c r="J180">
        <v>35</v>
      </c>
      <c r="K180">
        <f t="shared" si="11"/>
        <v>4.7999999999999972</v>
      </c>
      <c r="L180">
        <f t="shared" si="12"/>
        <v>-4.8999999999999986</v>
      </c>
      <c r="M180" s="6">
        <f>I180/J180-1</f>
        <v>0.13714285714285701</v>
      </c>
      <c r="N180" s="6">
        <f>H180/J180-1</f>
        <v>-0.14000000000000001</v>
      </c>
      <c r="O180" s="6">
        <f t="shared" si="13"/>
        <v>0.13714285714285707</v>
      </c>
      <c r="P180" s="6">
        <f t="shared" si="14"/>
        <v>-0.13999999999999996</v>
      </c>
      <c r="Q180" t="s">
        <v>75</v>
      </c>
    </row>
    <row r="181" spans="1:17" x14ac:dyDescent="0.3">
      <c r="A181" t="s">
        <v>36</v>
      </c>
      <c r="B181" t="s">
        <v>6</v>
      </c>
      <c r="C181" t="s">
        <v>14</v>
      </c>
      <c r="D181">
        <v>6.3</v>
      </c>
      <c r="E181" s="2">
        <v>45413</v>
      </c>
      <c r="F181">
        <f>IFERROR(IF(B181="män",-1,IF(B181="kvinnor",1,0))*D181,"")</f>
        <v>-6.3</v>
      </c>
      <c r="G181" t="str">
        <f t="shared" si="15"/>
        <v>2024M05_män_V</v>
      </c>
      <c r="H181">
        <v>6.3</v>
      </c>
      <c r="I181">
        <v>10.199999999999999</v>
      </c>
      <c r="J181">
        <v>8.1999999999999993</v>
      </c>
      <c r="K181">
        <f t="shared" si="11"/>
        <v>2</v>
      </c>
      <c r="L181">
        <f t="shared" si="12"/>
        <v>-1.8999999999999995</v>
      </c>
      <c r="M181" s="6">
        <f>I181/J181-1</f>
        <v>0.24390243902439024</v>
      </c>
      <c r="N181" s="6">
        <f>H181/J181-1</f>
        <v>-0.23170731707317072</v>
      </c>
      <c r="O181" s="6">
        <f t="shared" si="13"/>
        <v>0.24390243902439027</v>
      </c>
      <c r="P181" s="6">
        <f t="shared" si="14"/>
        <v>-0.23170731707317069</v>
      </c>
      <c r="Q181" t="s">
        <v>75</v>
      </c>
    </row>
    <row r="182" spans="1:17" x14ac:dyDescent="0.3">
      <c r="A182" t="s">
        <v>36</v>
      </c>
      <c r="B182" t="s">
        <v>6</v>
      </c>
      <c r="C182" t="s">
        <v>15</v>
      </c>
      <c r="D182">
        <v>26.1</v>
      </c>
      <c r="E182" s="2">
        <v>45413</v>
      </c>
      <c r="F182">
        <f>IFERROR(IF(B182="män",-1,IF(B182="kvinnor",1,0))*D182,"")</f>
        <v>-26.1</v>
      </c>
      <c r="G182" t="str">
        <f t="shared" si="15"/>
        <v>2024M05_män_SD</v>
      </c>
      <c r="H182">
        <v>26.1</v>
      </c>
      <c r="I182">
        <v>13</v>
      </c>
      <c r="J182">
        <v>19.5</v>
      </c>
      <c r="K182">
        <f t="shared" si="11"/>
        <v>-6.5</v>
      </c>
      <c r="L182">
        <f t="shared" si="12"/>
        <v>6.6000000000000014</v>
      </c>
      <c r="M182" s="6">
        <f>I182/J182-1</f>
        <v>-0.33333333333333337</v>
      </c>
      <c r="N182" s="6">
        <f>H182/J182-1</f>
        <v>0.33846153846153859</v>
      </c>
      <c r="O182" s="6">
        <f t="shared" si="13"/>
        <v>-0.33333333333333331</v>
      </c>
      <c r="P182" s="6">
        <f t="shared" si="14"/>
        <v>0.33846153846153854</v>
      </c>
      <c r="Q182" t="s">
        <v>74</v>
      </c>
    </row>
    <row r="183" spans="1:17" x14ac:dyDescent="0.3">
      <c r="A183" t="s">
        <v>36</v>
      </c>
      <c r="B183" t="s">
        <v>6</v>
      </c>
      <c r="C183" t="s">
        <v>16</v>
      </c>
      <c r="D183">
        <v>3</v>
      </c>
      <c r="E183" s="2">
        <v>45413</v>
      </c>
      <c r="F183">
        <f>IFERROR(IF(B183="män",-1,IF(B183="kvinnor",1,0))*D183,"")</f>
        <v>-3</v>
      </c>
      <c r="G183" t="str">
        <f t="shared" si="15"/>
        <v>2024M05_män_övriga</v>
      </c>
      <c r="H183">
        <v>3</v>
      </c>
      <c r="I183">
        <v>0.6</v>
      </c>
      <c r="J183">
        <v>1.8</v>
      </c>
      <c r="K183">
        <f t="shared" si="11"/>
        <v>-1.2000000000000002</v>
      </c>
      <c r="L183">
        <f t="shared" si="12"/>
        <v>1.2</v>
      </c>
      <c r="M183" s="6">
        <f>I183/J183-1</f>
        <v>-0.66666666666666674</v>
      </c>
      <c r="N183" s="6">
        <f>H183/J183-1</f>
        <v>0.66666666666666652</v>
      </c>
      <c r="O183" s="6">
        <f t="shared" si="13"/>
        <v>-0.66666666666666674</v>
      </c>
      <c r="P183" s="6">
        <f t="shared" si="14"/>
        <v>0.66666666666666663</v>
      </c>
    </row>
    <row r="184" spans="1:17" x14ac:dyDescent="0.3">
      <c r="A184" t="s">
        <v>37</v>
      </c>
      <c r="B184" t="s">
        <v>6</v>
      </c>
      <c r="C184" t="s">
        <v>7</v>
      </c>
      <c r="D184">
        <v>19.8</v>
      </c>
      <c r="E184" s="2">
        <v>45778</v>
      </c>
      <c r="F184">
        <f>IFERROR(IF(B184="män",-1,IF(B184="kvinnor",1,0))*D184,"")</f>
        <v>-19.8</v>
      </c>
      <c r="G184" t="str">
        <f t="shared" si="15"/>
        <v>2025M05_män_M</v>
      </c>
      <c r="H184">
        <v>19.8</v>
      </c>
      <c r="I184">
        <v>16.7</v>
      </c>
      <c r="J184">
        <v>18.3</v>
      </c>
      <c r="K184">
        <f t="shared" si="11"/>
        <v>-1.6000000000000014</v>
      </c>
      <c r="L184">
        <f t="shared" si="12"/>
        <v>1.5</v>
      </c>
      <c r="M184" s="6">
        <f>I184/J184-1</f>
        <v>-8.7431693989071135E-2</v>
      </c>
      <c r="N184" s="6">
        <f>H184/J184-1</f>
        <v>8.1967213114754189E-2</v>
      </c>
      <c r="O184" s="6">
        <f t="shared" si="13"/>
        <v>-8.7431693989071108E-2</v>
      </c>
      <c r="P184" s="6">
        <f t="shared" si="14"/>
        <v>8.1967213114754092E-2</v>
      </c>
      <c r="Q184" t="s">
        <v>74</v>
      </c>
    </row>
    <row r="185" spans="1:17" x14ac:dyDescent="0.3">
      <c r="A185" t="s">
        <v>37</v>
      </c>
      <c r="B185" t="s">
        <v>6</v>
      </c>
      <c r="C185" t="s">
        <v>8</v>
      </c>
      <c r="D185">
        <v>5</v>
      </c>
      <c r="E185" s="2">
        <v>45778</v>
      </c>
      <c r="F185">
        <f>IFERROR(IF(B185="män",-1,IF(B185="kvinnor",1,0))*D185,"")</f>
        <v>-5</v>
      </c>
      <c r="G185" t="str">
        <f t="shared" si="15"/>
        <v>2025M05_män_C</v>
      </c>
      <c r="H185">
        <v>5</v>
      </c>
      <c r="I185">
        <v>6</v>
      </c>
      <c r="J185">
        <v>5.5</v>
      </c>
      <c r="K185">
        <f t="shared" si="11"/>
        <v>0.5</v>
      </c>
      <c r="L185">
        <f t="shared" si="12"/>
        <v>-0.5</v>
      </c>
      <c r="M185" s="6">
        <f>I185/J185-1</f>
        <v>9.0909090909090828E-2</v>
      </c>
      <c r="N185" s="6">
        <f>H185/J185-1</f>
        <v>-9.0909090909090939E-2</v>
      </c>
      <c r="O185" s="6">
        <f t="shared" si="13"/>
        <v>9.0909090909090912E-2</v>
      </c>
      <c r="P185" s="6">
        <f t="shared" si="14"/>
        <v>-9.0909090909090912E-2</v>
      </c>
      <c r="Q185" t="s">
        <v>75</v>
      </c>
    </row>
    <row r="186" spans="1:17" x14ac:dyDescent="0.3">
      <c r="A186" t="s">
        <v>37</v>
      </c>
      <c r="B186" t="s">
        <v>6</v>
      </c>
      <c r="C186" t="s">
        <v>9</v>
      </c>
      <c r="D186">
        <v>2.7</v>
      </c>
      <c r="E186" s="2">
        <v>45778</v>
      </c>
      <c r="F186">
        <f>IFERROR(IF(B186="män",-1,IF(B186="kvinnor",1,0))*D186,"")</f>
        <v>-2.7</v>
      </c>
      <c r="G186" t="str">
        <f t="shared" si="15"/>
        <v>2025M05_män_L</v>
      </c>
      <c r="H186">
        <v>2.7</v>
      </c>
      <c r="I186">
        <v>2.8</v>
      </c>
      <c r="J186">
        <v>2.8</v>
      </c>
      <c r="K186">
        <f t="shared" si="11"/>
        <v>0</v>
      </c>
      <c r="L186">
        <f t="shared" si="12"/>
        <v>-9.9999999999999645E-2</v>
      </c>
      <c r="M186" s="6">
        <f>I186/J186-1</f>
        <v>0</v>
      </c>
      <c r="N186" s="6">
        <f>H186/J186-1</f>
        <v>-3.5714285714285587E-2</v>
      </c>
      <c r="O186" s="6">
        <f t="shared" si="13"/>
        <v>0</v>
      </c>
      <c r="P186" s="6">
        <f t="shared" si="14"/>
        <v>-3.5714285714285587E-2</v>
      </c>
      <c r="Q186" t="s">
        <v>74</v>
      </c>
    </row>
    <row r="187" spans="1:17" x14ac:dyDescent="0.3">
      <c r="A187" t="s">
        <v>37</v>
      </c>
      <c r="B187" t="s">
        <v>6</v>
      </c>
      <c r="C187" t="s">
        <v>10</v>
      </c>
      <c r="D187">
        <v>2.9</v>
      </c>
      <c r="E187" s="2">
        <v>45778</v>
      </c>
      <c r="F187">
        <f>IFERROR(IF(B187="män",-1,IF(B187="kvinnor",1,0))*D187,"")</f>
        <v>-2.9</v>
      </c>
      <c r="G187" t="str">
        <f t="shared" si="15"/>
        <v>2025M05_män_KD</v>
      </c>
      <c r="H187">
        <v>2.9</v>
      </c>
      <c r="I187">
        <v>3.9</v>
      </c>
      <c r="J187">
        <v>3.4</v>
      </c>
      <c r="K187">
        <f t="shared" si="11"/>
        <v>0.5</v>
      </c>
      <c r="L187">
        <f t="shared" si="12"/>
        <v>-0.5</v>
      </c>
      <c r="M187" s="6">
        <f>I187/J187-1</f>
        <v>0.14705882352941169</v>
      </c>
      <c r="N187" s="6">
        <f>H187/J187-1</f>
        <v>-0.1470588235294118</v>
      </c>
      <c r="O187" s="6">
        <f t="shared" si="13"/>
        <v>0.14705882352941177</v>
      </c>
      <c r="P187" s="6">
        <f t="shared" si="14"/>
        <v>-0.14705882352941177</v>
      </c>
      <c r="Q187" t="s">
        <v>74</v>
      </c>
    </row>
    <row r="188" spans="1:17" x14ac:dyDescent="0.3">
      <c r="A188" t="s">
        <v>37</v>
      </c>
      <c r="B188" t="s">
        <v>6</v>
      </c>
      <c r="C188" t="s">
        <v>12</v>
      </c>
      <c r="D188">
        <v>5.0999999999999996</v>
      </c>
      <c r="E188" s="2">
        <v>45778</v>
      </c>
      <c r="F188">
        <f>IFERROR(IF(B188="män",-1,IF(B188="kvinnor",1,0))*D188,"")</f>
        <v>-5.0999999999999996</v>
      </c>
      <c r="G188" t="str">
        <f t="shared" si="15"/>
        <v>2025M05_män_MP</v>
      </c>
      <c r="H188">
        <v>5.0999999999999996</v>
      </c>
      <c r="I188">
        <v>7.9</v>
      </c>
      <c r="J188">
        <v>6.5</v>
      </c>
      <c r="K188">
        <f t="shared" si="11"/>
        <v>1.4000000000000004</v>
      </c>
      <c r="L188">
        <f t="shared" si="12"/>
        <v>-1.4000000000000004</v>
      </c>
      <c r="M188" s="6">
        <f>I188/J188-1</f>
        <v>0.21538461538461551</v>
      </c>
      <c r="N188" s="6">
        <f>H188/J188-1</f>
        <v>-0.2153846153846154</v>
      </c>
      <c r="O188" s="6">
        <f t="shared" si="13"/>
        <v>0.21538461538461545</v>
      </c>
      <c r="P188" s="6">
        <f t="shared" si="14"/>
        <v>-0.21538461538461545</v>
      </c>
      <c r="Q188" t="s">
        <v>75</v>
      </c>
    </row>
    <row r="189" spans="1:17" x14ac:dyDescent="0.3">
      <c r="A189" t="s">
        <v>37</v>
      </c>
      <c r="B189" t="s">
        <v>6</v>
      </c>
      <c r="C189" t="s">
        <v>13</v>
      </c>
      <c r="D189">
        <v>30.7</v>
      </c>
      <c r="E189" s="2">
        <v>45778</v>
      </c>
      <c r="F189">
        <f>IFERROR(IF(B189="män",-1,IF(B189="kvinnor",1,0))*D189,"")</f>
        <v>-30.7</v>
      </c>
      <c r="G189" t="str">
        <f t="shared" si="15"/>
        <v>2025M05_män_S</v>
      </c>
      <c r="H189">
        <v>30.7</v>
      </c>
      <c r="I189">
        <v>41.7</v>
      </c>
      <c r="J189">
        <v>36.200000000000003</v>
      </c>
      <c r="K189">
        <f t="shared" si="11"/>
        <v>5.5</v>
      </c>
      <c r="L189">
        <f t="shared" si="12"/>
        <v>-5.5000000000000036</v>
      </c>
      <c r="M189" s="6">
        <f>I189/J189-1</f>
        <v>0.15193370165745845</v>
      </c>
      <c r="N189" s="6">
        <f>H189/J189-1</f>
        <v>-0.15193370165745868</v>
      </c>
      <c r="O189" s="6">
        <f t="shared" si="13"/>
        <v>0.15193370165745856</v>
      </c>
      <c r="P189" s="6">
        <f t="shared" si="14"/>
        <v>-0.15193370165745865</v>
      </c>
      <c r="Q189" t="s">
        <v>75</v>
      </c>
    </row>
    <row r="190" spans="1:17" x14ac:dyDescent="0.3">
      <c r="A190" t="s">
        <v>37</v>
      </c>
      <c r="B190" t="s">
        <v>6</v>
      </c>
      <c r="C190" t="s">
        <v>14</v>
      </c>
      <c r="D190">
        <v>6.1</v>
      </c>
      <c r="E190" s="2">
        <v>45778</v>
      </c>
      <c r="F190">
        <f>IFERROR(IF(B190="män",-1,IF(B190="kvinnor",1,0))*D190,"")</f>
        <v>-6.1</v>
      </c>
      <c r="G190" t="str">
        <f t="shared" si="15"/>
        <v>2025M05_män_V</v>
      </c>
      <c r="H190">
        <v>6.1</v>
      </c>
      <c r="I190">
        <v>8.1</v>
      </c>
      <c r="J190">
        <v>7.1</v>
      </c>
      <c r="K190">
        <f t="shared" si="11"/>
        <v>1</v>
      </c>
      <c r="L190">
        <f t="shared" si="12"/>
        <v>-1</v>
      </c>
      <c r="M190" s="6">
        <f>I190/J190-1</f>
        <v>0.14084507042253525</v>
      </c>
      <c r="N190" s="6">
        <f>H190/J190-1</f>
        <v>-0.14084507042253525</v>
      </c>
      <c r="O190" s="6">
        <f t="shared" si="13"/>
        <v>0.14084507042253522</v>
      </c>
      <c r="P190" s="6">
        <f t="shared" si="14"/>
        <v>-0.14084507042253522</v>
      </c>
      <c r="Q190" t="s">
        <v>75</v>
      </c>
    </row>
    <row r="191" spans="1:17" x14ac:dyDescent="0.3">
      <c r="A191" t="s">
        <v>37</v>
      </c>
      <c r="B191" t="s">
        <v>6</v>
      </c>
      <c r="C191" t="s">
        <v>15</v>
      </c>
      <c r="D191">
        <v>24.4</v>
      </c>
      <c r="E191" s="2">
        <v>45778</v>
      </c>
      <c r="F191">
        <f>IFERROR(IF(B191="män",-1,IF(B191="kvinnor",1,0))*D191,"")</f>
        <v>-24.4</v>
      </c>
      <c r="G191" t="str">
        <f t="shared" si="15"/>
        <v>2025M05_män_SD</v>
      </c>
      <c r="H191">
        <v>24.4</v>
      </c>
      <c r="I191">
        <v>11.7</v>
      </c>
      <c r="J191">
        <v>18</v>
      </c>
      <c r="K191">
        <f t="shared" si="11"/>
        <v>-6.3000000000000007</v>
      </c>
      <c r="L191">
        <f t="shared" si="12"/>
        <v>6.3999999999999986</v>
      </c>
      <c r="M191" s="6">
        <f>I191/J191-1</f>
        <v>-0.35000000000000009</v>
      </c>
      <c r="N191" s="6">
        <f>H191/J191-1</f>
        <v>0.3555555555555554</v>
      </c>
      <c r="O191" s="6">
        <f t="shared" si="13"/>
        <v>-0.35000000000000003</v>
      </c>
      <c r="P191" s="6">
        <f t="shared" si="14"/>
        <v>0.35555555555555546</v>
      </c>
      <c r="Q191" t="s">
        <v>74</v>
      </c>
    </row>
    <row r="192" spans="1:17" x14ac:dyDescent="0.3">
      <c r="A192" t="s">
        <v>37</v>
      </c>
      <c r="B192" t="s">
        <v>6</v>
      </c>
      <c r="C192" t="s">
        <v>16</v>
      </c>
      <c r="D192">
        <v>3.2</v>
      </c>
      <c r="E192" s="2">
        <v>45778</v>
      </c>
      <c r="F192">
        <f>IFERROR(IF(B192="män",-1,IF(B192="kvinnor",1,0))*D192,"")</f>
        <v>-3.2</v>
      </c>
      <c r="G192" t="str">
        <f t="shared" si="15"/>
        <v>2025M05_män_övriga</v>
      </c>
      <c r="H192">
        <v>3.2</v>
      </c>
      <c r="I192">
        <v>1.3</v>
      </c>
      <c r="J192">
        <v>2.2999999999999998</v>
      </c>
      <c r="K192">
        <f t="shared" si="11"/>
        <v>-0.99999999999999978</v>
      </c>
      <c r="L192">
        <f t="shared" si="12"/>
        <v>0.90000000000000036</v>
      </c>
      <c r="M192" s="6">
        <f>I192/J192-1</f>
        <v>-0.43478260869565211</v>
      </c>
      <c r="N192" s="6">
        <f>H192/J192-1</f>
        <v>0.39130434782608714</v>
      </c>
      <c r="O192" s="6">
        <f t="shared" si="13"/>
        <v>-0.43478260869565211</v>
      </c>
      <c r="P192" s="6">
        <f t="shared" si="14"/>
        <v>0.39130434782608714</v>
      </c>
    </row>
    <row r="193" spans="1:17" x14ac:dyDescent="0.3">
      <c r="A193" t="s">
        <v>38</v>
      </c>
      <c r="B193" t="s">
        <v>6</v>
      </c>
      <c r="C193" t="s">
        <v>7</v>
      </c>
      <c r="D193">
        <v>18.5</v>
      </c>
      <c r="E193" s="2">
        <v>46143</v>
      </c>
      <c r="F193">
        <f>IFERROR(IF(B193="män",-1,IF(B193="kvinnor",1,0))*D193,"")</f>
        <v>-18.5</v>
      </c>
      <c r="G193" t="str">
        <f t="shared" si="15"/>
        <v>2026M05_män_M</v>
      </c>
      <c r="H193">
        <v>18.5</v>
      </c>
      <c r="I193">
        <v>16.2</v>
      </c>
      <c r="J193">
        <v>17.3</v>
      </c>
      <c r="K193">
        <f t="shared" si="11"/>
        <v>-1.1000000000000014</v>
      </c>
      <c r="L193">
        <f t="shared" si="12"/>
        <v>1.1999999999999993</v>
      </c>
      <c r="M193" s="6">
        <f>I193/J193-1</f>
        <v>-6.3583815028901869E-2</v>
      </c>
      <c r="N193" s="6">
        <f>H193/J193-1</f>
        <v>6.9364161849710948E-2</v>
      </c>
      <c r="O193" s="6">
        <f t="shared" si="13"/>
        <v>-6.3583815028901813E-2</v>
      </c>
      <c r="P193" s="6">
        <f t="shared" si="14"/>
        <v>6.9364161849710934E-2</v>
      </c>
      <c r="Q193" t="s">
        <v>74</v>
      </c>
    </row>
    <row r="194" spans="1:17" x14ac:dyDescent="0.3">
      <c r="A194" t="s">
        <v>38</v>
      </c>
      <c r="B194" t="s">
        <v>6</v>
      </c>
      <c r="C194" t="s">
        <v>8</v>
      </c>
      <c r="D194">
        <v>5.7</v>
      </c>
      <c r="E194" s="2">
        <v>46143</v>
      </c>
      <c r="F194">
        <f>IFERROR(IF(B194="män",-1,IF(B194="kvinnor",1,0))*D194,"")</f>
        <v>-5.7</v>
      </c>
      <c r="G194" t="str">
        <f t="shared" si="15"/>
        <v>2026M05_män_C</v>
      </c>
      <c r="H194">
        <v>5.7</v>
      </c>
      <c r="I194">
        <v>6.5</v>
      </c>
      <c r="J194">
        <v>6.1</v>
      </c>
      <c r="K194">
        <f t="shared" si="11"/>
        <v>0.40000000000000036</v>
      </c>
      <c r="L194">
        <f t="shared" si="12"/>
        <v>-0.39999999999999947</v>
      </c>
      <c r="M194" s="6">
        <f>I194/J194-1</f>
        <v>6.5573770491803351E-2</v>
      </c>
      <c r="N194" s="6">
        <f>H194/J194-1</f>
        <v>-6.557377049180324E-2</v>
      </c>
      <c r="O194" s="6">
        <f t="shared" si="13"/>
        <v>6.5573770491803338E-2</v>
      </c>
      <c r="P194" s="6">
        <f t="shared" si="14"/>
        <v>-6.5573770491803199E-2</v>
      </c>
      <c r="Q194" t="s">
        <v>75</v>
      </c>
    </row>
    <row r="195" spans="1:17" x14ac:dyDescent="0.3">
      <c r="A195" t="s">
        <v>38</v>
      </c>
      <c r="B195" t="s">
        <v>6</v>
      </c>
      <c r="C195" t="s">
        <v>9</v>
      </c>
      <c r="D195">
        <v>3</v>
      </c>
      <c r="E195" s="2">
        <v>46143</v>
      </c>
      <c r="F195">
        <f>IFERROR(IF(B195="män",-1,IF(B195="kvinnor",1,0))*D195,"")</f>
        <v>-3</v>
      </c>
      <c r="G195" t="str">
        <f t="shared" si="15"/>
        <v>2026M05_män_L</v>
      </c>
      <c r="H195">
        <v>3</v>
      </c>
      <c r="I195">
        <v>2.1</v>
      </c>
      <c r="J195">
        <v>2.5</v>
      </c>
      <c r="K195">
        <f t="shared" si="11"/>
        <v>-0.39999999999999991</v>
      </c>
      <c r="L195">
        <f t="shared" si="12"/>
        <v>0.5</v>
      </c>
      <c r="M195" s="6">
        <f>I195/J195-1</f>
        <v>-0.15999999999999992</v>
      </c>
      <c r="N195" s="6">
        <f>H195/J195-1</f>
        <v>0.19999999999999996</v>
      </c>
      <c r="O195" s="6">
        <f t="shared" si="13"/>
        <v>-0.15999999999999998</v>
      </c>
      <c r="P195" s="6">
        <f t="shared" si="14"/>
        <v>0.2</v>
      </c>
      <c r="Q195" t="s">
        <v>74</v>
      </c>
    </row>
    <row r="196" spans="1:17" x14ac:dyDescent="0.3">
      <c r="A196" t="s">
        <v>38</v>
      </c>
      <c r="B196" t="s">
        <v>6</v>
      </c>
      <c r="C196" t="s">
        <v>10</v>
      </c>
      <c r="D196">
        <v>4.7</v>
      </c>
      <c r="E196" s="2">
        <v>46143</v>
      </c>
      <c r="F196">
        <f>IFERROR(IF(B196="män",-1,IF(B196="kvinnor",1,0))*D196,"")</f>
        <v>-4.7</v>
      </c>
      <c r="G196" t="str">
        <f t="shared" si="15"/>
        <v>2026M05_män_KD</v>
      </c>
      <c r="H196">
        <v>4.7</v>
      </c>
      <c r="I196">
        <v>4.3</v>
      </c>
      <c r="J196">
        <v>4.5</v>
      </c>
      <c r="K196">
        <f t="shared" si="11"/>
        <v>-0.20000000000000018</v>
      </c>
      <c r="L196">
        <f t="shared" si="12"/>
        <v>0.20000000000000018</v>
      </c>
      <c r="M196" s="6">
        <f>I196/J196-1</f>
        <v>-4.4444444444444509E-2</v>
      </c>
      <c r="N196" s="6">
        <f>H196/J196-1</f>
        <v>4.4444444444444509E-2</v>
      </c>
      <c r="O196" s="6">
        <f t="shared" si="13"/>
        <v>-4.4444444444444481E-2</v>
      </c>
      <c r="P196" s="6">
        <f t="shared" si="14"/>
        <v>4.4444444444444481E-2</v>
      </c>
      <c r="Q196" t="s">
        <v>74</v>
      </c>
    </row>
    <row r="197" spans="1:17" x14ac:dyDescent="0.3">
      <c r="A197" t="s">
        <v>38</v>
      </c>
      <c r="B197" t="s">
        <v>6</v>
      </c>
      <c r="C197" t="s">
        <v>12</v>
      </c>
      <c r="D197">
        <v>4.5</v>
      </c>
      <c r="E197" s="2">
        <v>46143</v>
      </c>
      <c r="F197">
        <f>IFERROR(IF(B197="män",-1,IF(B197="kvinnor",1,0))*D197,"")</f>
        <v>-4.5</v>
      </c>
      <c r="G197" t="str">
        <f t="shared" si="15"/>
        <v>2026M05_män_MP</v>
      </c>
      <c r="H197">
        <v>4.5</v>
      </c>
      <c r="I197">
        <v>8.6999999999999993</v>
      </c>
      <c r="J197">
        <v>6.6</v>
      </c>
      <c r="K197">
        <f t="shared" ref="K197:K201" si="16">I197-J197</f>
        <v>2.0999999999999996</v>
      </c>
      <c r="L197">
        <f t="shared" ref="L197:L201" si="17">H197-J197</f>
        <v>-2.0999999999999996</v>
      </c>
      <c r="M197" s="6">
        <f>I197/J197-1</f>
        <v>0.31818181818181812</v>
      </c>
      <c r="N197" s="6">
        <f>H197/J197-1</f>
        <v>-0.31818181818181812</v>
      </c>
      <c r="O197" s="6">
        <f t="shared" ref="O197:O201" si="18">K197/J197</f>
        <v>0.31818181818181812</v>
      </c>
      <c r="P197" s="6">
        <f t="shared" ref="P197:P201" si="19">L197/J197</f>
        <v>-0.31818181818181812</v>
      </c>
      <c r="Q197" t="s">
        <v>75</v>
      </c>
    </row>
    <row r="198" spans="1:17" x14ac:dyDescent="0.3">
      <c r="A198" t="s">
        <v>38</v>
      </c>
      <c r="B198" t="s">
        <v>6</v>
      </c>
      <c r="C198" t="s">
        <v>13</v>
      </c>
      <c r="D198">
        <v>28.6</v>
      </c>
      <c r="E198" s="2">
        <v>46143</v>
      </c>
      <c r="F198">
        <f>IFERROR(IF(B198="män",-1,IF(B198="kvinnor",1,0))*D198,"")</f>
        <v>-28.6</v>
      </c>
      <c r="G198" t="str">
        <f t="shared" si="15"/>
        <v>2026M05_män_S</v>
      </c>
      <c r="H198">
        <v>28.6</v>
      </c>
      <c r="I198">
        <v>39.1</v>
      </c>
      <c r="J198">
        <v>33.9</v>
      </c>
      <c r="K198">
        <f t="shared" si="16"/>
        <v>5.2000000000000028</v>
      </c>
      <c r="L198">
        <f t="shared" si="17"/>
        <v>-5.2999999999999972</v>
      </c>
      <c r="M198" s="6">
        <f>I198/J198-1</f>
        <v>0.15339233038348099</v>
      </c>
      <c r="N198" s="6">
        <f>H198/J198-1</f>
        <v>-0.15634218289085533</v>
      </c>
      <c r="O198" s="6">
        <f t="shared" si="18"/>
        <v>0.15339233038348091</v>
      </c>
      <c r="P198" s="6">
        <f t="shared" si="19"/>
        <v>-0.15634218289085539</v>
      </c>
      <c r="Q198" t="s">
        <v>75</v>
      </c>
    </row>
    <row r="199" spans="1:17" x14ac:dyDescent="0.3">
      <c r="A199" t="s">
        <v>38</v>
      </c>
      <c r="B199" t="s">
        <v>6</v>
      </c>
      <c r="C199" t="s">
        <v>14</v>
      </c>
      <c r="D199">
        <v>7.1</v>
      </c>
      <c r="E199" s="2">
        <v>46143</v>
      </c>
      <c r="F199">
        <f>IFERROR(IF(B199="män",-1,IF(B199="kvinnor",1,0))*D199,"")</f>
        <v>-7.1</v>
      </c>
      <c r="G199" t="str">
        <f t="shared" si="15"/>
        <v>2026M05_män_V</v>
      </c>
      <c r="H199">
        <v>7.1</v>
      </c>
      <c r="I199">
        <v>10.1</v>
      </c>
      <c r="J199">
        <v>8.6</v>
      </c>
      <c r="K199">
        <f t="shared" si="16"/>
        <v>1.5</v>
      </c>
      <c r="L199">
        <f t="shared" si="17"/>
        <v>-1.5</v>
      </c>
      <c r="M199" s="6">
        <f>I199/J199-1</f>
        <v>0.17441860465116288</v>
      </c>
      <c r="N199" s="6">
        <f>H199/J199-1</f>
        <v>-0.17441860465116277</v>
      </c>
      <c r="O199" s="6">
        <f t="shared" si="18"/>
        <v>0.1744186046511628</v>
      </c>
      <c r="P199" s="6">
        <f t="shared" si="19"/>
        <v>-0.1744186046511628</v>
      </c>
      <c r="Q199" t="s">
        <v>75</v>
      </c>
    </row>
    <row r="200" spans="1:17" x14ac:dyDescent="0.3">
      <c r="A200" t="s">
        <v>38</v>
      </c>
      <c r="B200" t="s">
        <v>6</v>
      </c>
      <c r="C200" t="s">
        <v>15</v>
      </c>
      <c r="D200">
        <v>24.7</v>
      </c>
      <c r="E200" s="2">
        <v>46143</v>
      </c>
      <c r="F200">
        <f>IFERROR(IF(B200="män",-1,IF(B200="kvinnor",1,0))*D200,"")</f>
        <v>-24.7</v>
      </c>
      <c r="G200" t="str">
        <f t="shared" si="15"/>
        <v>2026M05_män_SD</v>
      </c>
      <c r="H200">
        <v>24.7</v>
      </c>
      <c r="I200">
        <v>12</v>
      </c>
      <c r="J200">
        <v>18.3</v>
      </c>
      <c r="K200">
        <f t="shared" si="16"/>
        <v>-6.3000000000000007</v>
      </c>
      <c r="L200">
        <f t="shared" si="17"/>
        <v>6.3999999999999986</v>
      </c>
      <c r="M200" s="6">
        <f>I200/J200-1</f>
        <v>-0.34426229508196726</v>
      </c>
      <c r="N200" s="6">
        <f>H200/J200-1</f>
        <v>0.3497267759562841</v>
      </c>
      <c r="O200" s="6">
        <f t="shared" si="18"/>
        <v>-0.34426229508196726</v>
      </c>
      <c r="P200" s="6">
        <f t="shared" si="19"/>
        <v>0.34972677595628404</v>
      </c>
      <c r="Q200" t="s">
        <v>74</v>
      </c>
    </row>
    <row r="201" spans="1:17" x14ac:dyDescent="0.3">
      <c r="A201" t="s">
        <v>38</v>
      </c>
      <c r="B201" t="s">
        <v>6</v>
      </c>
      <c r="C201" t="s">
        <v>16</v>
      </c>
      <c r="D201">
        <v>3</v>
      </c>
      <c r="E201" s="2">
        <v>46143</v>
      </c>
      <c r="F201">
        <f>IFERROR(IF(B201="män",-1,IF(B201="kvinnor",1,0))*D201,"")</f>
        <v>-3</v>
      </c>
      <c r="G201" t="str">
        <f t="shared" si="15"/>
        <v>2026M05_män_övriga</v>
      </c>
      <c r="H201">
        <v>3</v>
      </c>
      <c r="I201">
        <v>1.1000000000000001</v>
      </c>
      <c r="J201">
        <v>2</v>
      </c>
      <c r="K201">
        <f t="shared" si="16"/>
        <v>-0.89999999999999991</v>
      </c>
      <c r="L201">
        <f t="shared" si="17"/>
        <v>1</v>
      </c>
      <c r="M201" s="6">
        <f>I201/J201-1</f>
        <v>-0.44999999999999996</v>
      </c>
      <c r="N201" s="6">
        <f>H201/J201-1</f>
        <v>0.5</v>
      </c>
      <c r="O201" s="6">
        <f t="shared" si="18"/>
        <v>-0.44999999999999996</v>
      </c>
      <c r="P201" s="6">
        <f t="shared" si="19"/>
        <v>0.5</v>
      </c>
    </row>
    <row r="202" spans="1:17" x14ac:dyDescent="0.3">
      <c r="E202" s="2"/>
    </row>
    <row r="203" spans="1:17" x14ac:dyDescent="0.3">
      <c r="E203" s="2"/>
    </row>
    <row r="204" spans="1:17" x14ac:dyDescent="0.3">
      <c r="E204" s="2"/>
    </row>
    <row r="205" spans="1:17" x14ac:dyDescent="0.3">
      <c r="E205" s="2"/>
    </row>
    <row r="206" spans="1:17" x14ac:dyDescent="0.3">
      <c r="E206" s="2"/>
    </row>
    <row r="207" spans="1:17" x14ac:dyDescent="0.3">
      <c r="E207" s="2"/>
    </row>
    <row r="208" spans="1:17" x14ac:dyDescent="0.3">
      <c r="E208" s="2"/>
    </row>
    <row r="209" spans="5:5" x14ac:dyDescent="0.3">
      <c r="E209" s="2"/>
    </row>
    <row r="210" spans="5:5" x14ac:dyDescent="0.3">
      <c r="E210" s="2"/>
    </row>
    <row r="211" spans="5:5" x14ac:dyDescent="0.3">
      <c r="E211" s="2"/>
    </row>
    <row r="212" spans="5:5" x14ac:dyDescent="0.3">
      <c r="E212" s="2"/>
    </row>
    <row r="213" spans="5:5" x14ac:dyDescent="0.3">
      <c r="E213" s="2"/>
    </row>
    <row r="214" spans="5:5" x14ac:dyDescent="0.3">
      <c r="E214" s="2"/>
    </row>
    <row r="215" spans="5:5" x14ac:dyDescent="0.3">
      <c r="E215" s="2"/>
    </row>
    <row r="216" spans="5:5" x14ac:dyDescent="0.3">
      <c r="E216" s="2"/>
    </row>
    <row r="217" spans="5:5" x14ac:dyDescent="0.3">
      <c r="E217" s="2"/>
    </row>
    <row r="218" spans="5:5" x14ac:dyDescent="0.3">
      <c r="E218" s="2"/>
    </row>
    <row r="219" spans="5:5" x14ac:dyDescent="0.3">
      <c r="E219" s="2"/>
    </row>
    <row r="220" spans="5:5" x14ac:dyDescent="0.3">
      <c r="E220" s="2"/>
    </row>
    <row r="221" spans="5:5" x14ac:dyDescent="0.3">
      <c r="E221" s="2"/>
    </row>
    <row r="222" spans="5:5" x14ac:dyDescent="0.3">
      <c r="E222" s="2"/>
    </row>
    <row r="223" spans="5:5" x14ac:dyDescent="0.3">
      <c r="E223" s="2"/>
    </row>
    <row r="224" spans="5:5" x14ac:dyDescent="0.3">
      <c r="E224" s="2"/>
    </row>
    <row r="225" spans="5:5" x14ac:dyDescent="0.3">
      <c r="E225" s="2"/>
    </row>
    <row r="226" spans="5:5" x14ac:dyDescent="0.3">
      <c r="E226" s="2"/>
    </row>
    <row r="227" spans="5:5" x14ac:dyDescent="0.3">
      <c r="E227" s="2"/>
    </row>
    <row r="228" spans="5:5" x14ac:dyDescent="0.3">
      <c r="E228" s="2"/>
    </row>
    <row r="229" spans="5:5" x14ac:dyDescent="0.3">
      <c r="E229" s="2"/>
    </row>
    <row r="230" spans="5:5" x14ac:dyDescent="0.3">
      <c r="E230" s="2"/>
    </row>
    <row r="231" spans="5:5" x14ac:dyDescent="0.3">
      <c r="E231" s="2"/>
    </row>
    <row r="232" spans="5:5" x14ac:dyDescent="0.3">
      <c r="E232" s="2"/>
    </row>
    <row r="233" spans="5:5" x14ac:dyDescent="0.3">
      <c r="E233" s="2"/>
    </row>
    <row r="234" spans="5:5" x14ac:dyDescent="0.3">
      <c r="E234" s="2"/>
    </row>
    <row r="235" spans="5:5" x14ac:dyDescent="0.3">
      <c r="E235" s="2"/>
    </row>
    <row r="236" spans="5:5" x14ac:dyDescent="0.3">
      <c r="E236" s="2"/>
    </row>
    <row r="237" spans="5:5" x14ac:dyDescent="0.3">
      <c r="E237" s="2"/>
    </row>
    <row r="238" spans="5:5" x14ac:dyDescent="0.3">
      <c r="E238" s="2"/>
    </row>
    <row r="239" spans="5:5" x14ac:dyDescent="0.3">
      <c r="E239" s="2"/>
    </row>
    <row r="240" spans="5:5" x14ac:dyDescent="0.3">
      <c r="E240" s="2"/>
    </row>
    <row r="241" spans="5:5" x14ac:dyDescent="0.3">
      <c r="E241" s="2"/>
    </row>
    <row r="242" spans="5:5" x14ac:dyDescent="0.3">
      <c r="E242" s="2"/>
    </row>
    <row r="243" spans="5:5" x14ac:dyDescent="0.3">
      <c r="E243" s="2"/>
    </row>
    <row r="244" spans="5:5" x14ac:dyDescent="0.3">
      <c r="E244" s="2"/>
    </row>
    <row r="245" spans="5:5" x14ac:dyDescent="0.3">
      <c r="E245" s="2"/>
    </row>
    <row r="246" spans="5:5" x14ac:dyDescent="0.3">
      <c r="E246" s="2"/>
    </row>
    <row r="247" spans="5:5" x14ac:dyDescent="0.3">
      <c r="E247" s="2"/>
    </row>
    <row r="248" spans="5:5" x14ac:dyDescent="0.3">
      <c r="E248" s="2"/>
    </row>
    <row r="249" spans="5:5" x14ac:dyDescent="0.3">
      <c r="E249" s="2"/>
    </row>
    <row r="250" spans="5:5" x14ac:dyDescent="0.3">
      <c r="E250" s="2"/>
    </row>
    <row r="251" spans="5:5" x14ac:dyDescent="0.3">
      <c r="E251" s="2"/>
    </row>
    <row r="252" spans="5:5" x14ac:dyDescent="0.3">
      <c r="E252" s="2"/>
    </row>
    <row r="253" spans="5:5" x14ac:dyDescent="0.3">
      <c r="E253" s="2"/>
    </row>
    <row r="254" spans="5:5" x14ac:dyDescent="0.3">
      <c r="E254" s="2"/>
    </row>
    <row r="255" spans="5:5" x14ac:dyDescent="0.3">
      <c r="E255" s="2"/>
    </row>
    <row r="256" spans="5:5" x14ac:dyDescent="0.3">
      <c r="E256" s="2"/>
    </row>
    <row r="257" spans="5:5" x14ac:dyDescent="0.3">
      <c r="E257" s="2"/>
    </row>
    <row r="258" spans="5:5" x14ac:dyDescent="0.3">
      <c r="E258" s="2"/>
    </row>
    <row r="259" spans="5:5" x14ac:dyDescent="0.3">
      <c r="E259" s="2"/>
    </row>
    <row r="260" spans="5:5" x14ac:dyDescent="0.3">
      <c r="E260" s="2"/>
    </row>
    <row r="261" spans="5:5" x14ac:dyDescent="0.3">
      <c r="E261" s="2"/>
    </row>
    <row r="262" spans="5:5" x14ac:dyDescent="0.3">
      <c r="E262" s="2"/>
    </row>
    <row r="263" spans="5:5" x14ac:dyDescent="0.3">
      <c r="E263" s="2"/>
    </row>
    <row r="264" spans="5:5" x14ac:dyDescent="0.3">
      <c r="E264" s="2"/>
    </row>
    <row r="265" spans="5:5" x14ac:dyDescent="0.3">
      <c r="E265" s="2"/>
    </row>
    <row r="266" spans="5:5" x14ac:dyDescent="0.3">
      <c r="E266" s="2"/>
    </row>
    <row r="267" spans="5:5" x14ac:dyDescent="0.3">
      <c r="E267" s="2"/>
    </row>
    <row r="268" spans="5:5" x14ac:dyDescent="0.3">
      <c r="E268" s="2"/>
    </row>
    <row r="269" spans="5:5" x14ac:dyDescent="0.3">
      <c r="E269" s="2"/>
    </row>
    <row r="270" spans="5:5" x14ac:dyDescent="0.3">
      <c r="E270" s="2"/>
    </row>
    <row r="271" spans="5:5" x14ac:dyDescent="0.3">
      <c r="E271" s="2"/>
    </row>
    <row r="272" spans="5:5" x14ac:dyDescent="0.3">
      <c r="E272" s="2"/>
    </row>
    <row r="273" spans="5:5" x14ac:dyDescent="0.3">
      <c r="E273" s="2"/>
    </row>
    <row r="274" spans="5:5" x14ac:dyDescent="0.3">
      <c r="E274" s="2"/>
    </row>
    <row r="275" spans="5:5" x14ac:dyDescent="0.3">
      <c r="E275" s="2"/>
    </row>
    <row r="276" spans="5:5" x14ac:dyDescent="0.3">
      <c r="E276" s="2"/>
    </row>
    <row r="277" spans="5:5" x14ac:dyDescent="0.3">
      <c r="E277" s="2"/>
    </row>
    <row r="278" spans="5:5" x14ac:dyDescent="0.3">
      <c r="E278" s="2"/>
    </row>
    <row r="279" spans="5:5" x14ac:dyDescent="0.3">
      <c r="E279" s="2"/>
    </row>
    <row r="280" spans="5:5" x14ac:dyDescent="0.3">
      <c r="E280" s="2"/>
    </row>
    <row r="281" spans="5:5" x14ac:dyDescent="0.3">
      <c r="E281" s="2"/>
    </row>
    <row r="282" spans="5:5" x14ac:dyDescent="0.3">
      <c r="E282" s="2"/>
    </row>
    <row r="283" spans="5:5" x14ac:dyDescent="0.3">
      <c r="E283" s="2"/>
    </row>
    <row r="284" spans="5:5" x14ac:dyDescent="0.3">
      <c r="E284" s="2"/>
    </row>
    <row r="285" spans="5:5" x14ac:dyDescent="0.3">
      <c r="E285" s="2"/>
    </row>
    <row r="286" spans="5:5" x14ac:dyDescent="0.3">
      <c r="E286" s="2"/>
    </row>
    <row r="287" spans="5:5" x14ac:dyDescent="0.3">
      <c r="E287" s="2"/>
    </row>
    <row r="288" spans="5:5" x14ac:dyDescent="0.3">
      <c r="E288" s="2"/>
    </row>
    <row r="289" spans="5:5" x14ac:dyDescent="0.3">
      <c r="E289" s="2"/>
    </row>
    <row r="290" spans="5:5" x14ac:dyDescent="0.3">
      <c r="E290" s="2"/>
    </row>
    <row r="291" spans="5:5" x14ac:dyDescent="0.3">
      <c r="E291" s="2"/>
    </row>
    <row r="292" spans="5:5" x14ac:dyDescent="0.3">
      <c r="E292" s="2"/>
    </row>
    <row r="293" spans="5:5" x14ac:dyDescent="0.3">
      <c r="E293" s="2"/>
    </row>
    <row r="294" spans="5:5" x14ac:dyDescent="0.3">
      <c r="E294" s="2"/>
    </row>
    <row r="295" spans="5:5" x14ac:dyDescent="0.3">
      <c r="E295" s="2"/>
    </row>
    <row r="296" spans="5:5" x14ac:dyDescent="0.3">
      <c r="E296" s="2"/>
    </row>
    <row r="297" spans="5:5" x14ac:dyDescent="0.3">
      <c r="E297" s="2"/>
    </row>
    <row r="298" spans="5:5" x14ac:dyDescent="0.3">
      <c r="E298" s="2"/>
    </row>
    <row r="299" spans="5:5" x14ac:dyDescent="0.3">
      <c r="E299" s="2"/>
    </row>
    <row r="300" spans="5:5" x14ac:dyDescent="0.3">
      <c r="E300" s="2"/>
    </row>
    <row r="301" spans="5:5" x14ac:dyDescent="0.3">
      <c r="E301" s="2"/>
    </row>
    <row r="302" spans="5:5" x14ac:dyDescent="0.3">
      <c r="E302" s="2"/>
    </row>
    <row r="303" spans="5:5" x14ac:dyDescent="0.3">
      <c r="E303" s="2"/>
    </row>
    <row r="304" spans="5:5" x14ac:dyDescent="0.3">
      <c r="E304" s="2"/>
    </row>
    <row r="305" spans="5:5" x14ac:dyDescent="0.3">
      <c r="E305" s="2"/>
    </row>
    <row r="306" spans="5:5" x14ac:dyDescent="0.3">
      <c r="E306" s="2"/>
    </row>
    <row r="307" spans="5:5" x14ac:dyDescent="0.3">
      <c r="E307" s="2"/>
    </row>
    <row r="308" spans="5:5" x14ac:dyDescent="0.3">
      <c r="E308" s="2"/>
    </row>
    <row r="309" spans="5:5" x14ac:dyDescent="0.3">
      <c r="E309" s="2"/>
    </row>
    <row r="310" spans="5:5" x14ac:dyDescent="0.3">
      <c r="E310" s="2"/>
    </row>
    <row r="311" spans="5:5" x14ac:dyDescent="0.3">
      <c r="E311" s="2"/>
    </row>
    <row r="312" spans="5:5" x14ac:dyDescent="0.3">
      <c r="E312" s="2"/>
    </row>
    <row r="313" spans="5:5" x14ac:dyDescent="0.3">
      <c r="E313" s="2"/>
    </row>
    <row r="314" spans="5:5" x14ac:dyDescent="0.3">
      <c r="E314" s="2"/>
    </row>
    <row r="315" spans="5:5" x14ac:dyDescent="0.3">
      <c r="E315" s="2"/>
    </row>
    <row r="316" spans="5:5" x14ac:dyDescent="0.3">
      <c r="E316" s="2"/>
    </row>
    <row r="317" spans="5:5" x14ac:dyDescent="0.3">
      <c r="E317" s="2"/>
    </row>
    <row r="318" spans="5:5" x14ac:dyDescent="0.3">
      <c r="E318" s="2"/>
    </row>
    <row r="319" spans="5:5" x14ac:dyDescent="0.3">
      <c r="E319" s="2"/>
    </row>
    <row r="320" spans="5:5" x14ac:dyDescent="0.3">
      <c r="E320" s="2"/>
    </row>
    <row r="321" spans="5:5" x14ac:dyDescent="0.3">
      <c r="E321" s="2"/>
    </row>
    <row r="322" spans="5:5" x14ac:dyDescent="0.3">
      <c r="E322" s="2"/>
    </row>
    <row r="323" spans="5:5" x14ac:dyDescent="0.3">
      <c r="E323" s="2"/>
    </row>
    <row r="324" spans="5:5" x14ac:dyDescent="0.3">
      <c r="E324" s="2"/>
    </row>
    <row r="325" spans="5:5" x14ac:dyDescent="0.3">
      <c r="E325" s="2"/>
    </row>
    <row r="326" spans="5:5" x14ac:dyDescent="0.3">
      <c r="E326" s="2"/>
    </row>
    <row r="327" spans="5:5" x14ac:dyDescent="0.3">
      <c r="E327" s="2"/>
    </row>
    <row r="328" spans="5:5" x14ac:dyDescent="0.3">
      <c r="E328" s="2"/>
    </row>
    <row r="329" spans="5:5" x14ac:dyDescent="0.3">
      <c r="E329" s="2"/>
    </row>
    <row r="330" spans="5:5" x14ac:dyDescent="0.3">
      <c r="E330" s="2"/>
    </row>
    <row r="331" spans="5:5" x14ac:dyDescent="0.3">
      <c r="E331" s="2"/>
    </row>
    <row r="332" spans="5:5" x14ac:dyDescent="0.3">
      <c r="E332" s="2"/>
    </row>
    <row r="333" spans="5:5" x14ac:dyDescent="0.3">
      <c r="E333" s="2"/>
    </row>
    <row r="334" spans="5:5" x14ac:dyDescent="0.3">
      <c r="E334" s="2"/>
    </row>
    <row r="335" spans="5:5" x14ac:dyDescent="0.3">
      <c r="E335" s="2"/>
    </row>
    <row r="336" spans="5:5" x14ac:dyDescent="0.3">
      <c r="E336" s="2"/>
    </row>
    <row r="337" spans="5:5" x14ac:dyDescent="0.3">
      <c r="E337" s="2"/>
    </row>
    <row r="338" spans="5:5" x14ac:dyDescent="0.3">
      <c r="E338" s="2"/>
    </row>
    <row r="339" spans="5:5" x14ac:dyDescent="0.3">
      <c r="E339" s="2"/>
    </row>
    <row r="340" spans="5:5" x14ac:dyDescent="0.3">
      <c r="E340" s="2"/>
    </row>
    <row r="341" spans="5:5" x14ac:dyDescent="0.3">
      <c r="E341" s="2"/>
    </row>
    <row r="342" spans="5:5" x14ac:dyDescent="0.3">
      <c r="E342" s="2"/>
    </row>
    <row r="343" spans="5:5" x14ac:dyDescent="0.3">
      <c r="E343" s="2"/>
    </row>
    <row r="344" spans="5:5" x14ac:dyDescent="0.3">
      <c r="E344" s="2"/>
    </row>
    <row r="345" spans="5:5" x14ac:dyDescent="0.3">
      <c r="E345" s="2"/>
    </row>
    <row r="346" spans="5:5" x14ac:dyDescent="0.3">
      <c r="E346" s="2"/>
    </row>
    <row r="347" spans="5:5" x14ac:dyDescent="0.3">
      <c r="E347" s="2"/>
    </row>
    <row r="348" spans="5:5" x14ac:dyDescent="0.3">
      <c r="E348" s="2"/>
    </row>
    <row r="349" spans="5:5" x14ac:dyDescent="0.3">
      <c r="E349" s="2"/>
    </row>
    <row r="350" spans="5:5" x14ac:dyDescent="0.3">
      <c r="E350" s="2"/>
    </row>
    <row r="351" spans="5:5" x14ac:dyDescent="0.3">
      <c r="E351" s="2"/>
    </row>
    <row r="352" spans="5:5" x14ac:dyDescent="0.3">
      <c r="E352" s="2"/>
    </row>
    <row r="353" spans="5:5" x14ac:dyDescent="0.3">
      <c r="E353" s="2"/>
    </row>
    <row r="354" spans="5:5" x14ac:dyDescent="0.3">
      <c r="E354" s="2"/>
    </row>
    <row r="355" spans="5:5" x14ac:dyDescent="0.3">
      <c r="E355" s="2"/>
    </row>
    <row r="356" spans="5:5" x14ac:dyDescent="0.3">
      <c r="E356" s="2"/>
    </row>
    <row r="357" spans="5:5" x14ac:dyDescent="0.3">
      <c r="E357" s="2"/>
    </row>
    <row r="358" spans="5:5" x14ac:dyDescent="0.3">
      <c r="E358" s="2"/>
    </row>
    <row r="359" spans="5:5" x14ac:dyDescent="0.3">
      <c r="E359" s="2"/>
    </row>
    <row r="360" spans="5:5" x14ac:dyDescent="0.3">
      <c r="E360" s="2"/>
    </row>
    <row r="361" spans="5:5" x14ac:dyDescent="0.3">
      <c r="E361" s="2"/>
    </row>
    <row r="362" spans="5:5" x14ac:dyDescent="0.3">
      <c r="E362" s="2"/>
    </row>
    <row r="363" spans="5:5" x14ac:dyDescent="0.3">
      <c r="E363" s="2"/>
    </row>
    <row r="364" spans="5:5" x14ac:dyDescent="0.3">
      <c r="E364" s="2"/>
    </row>
    <row r="365" spans="5:5" x14ac:dyDescent="0.3">
      <c r="E365" s="2"/>
    </row>
    <row r="366" spans="5:5" x14ac:dyDescent="0.3">
      <c r="E366" s="2"/>
    </row>
    <row r="367" spans="5:5" x14ac:dyDescent="0.3">
      <c r="E367" s="2"/>
    </row>
    <row r="368" spans="5:5" x14ac:dyDescent="0.3">
      <c r="E368" s="2"/>
    </row>
    <row r="369" spans="5:5" x14ac:dyDescent="0.3">
      <c r="E369" s="2"/>
    </row>
    <row r="370" spans="5:5" x14ac:dyDescent="0.3">
      <c r="E370" s="2"/>
    </row>
    <row r="371" spans="5:5" x14ac:dyDescent="0.3">
      <c r="E371" s="2"/>
    </row>
    <row r="372" spans="5:5" x14ac:dyDescent="0.3">
      <c r="E372" s="2"/>
    </row>
    <row r="373" spans="5:5" x14ac:dyDescent="0.3">
      <c r="E373" s="2"/>
    </row>
    <row r="374" spans="5:5" x14ac:dyDescent="0.3">
      <c r="E374" s="2"/>
    </row>
    <row r="375" spans="5:5" x14ac:dyDescent="0.3">
      <c r="E375" s="2"/>
    </row>
    <row r="376" spans="5:5" x14ac:dyDescent="0.3">
      <c r="E376" s="2"/>
    </row>
    <row r="377" spans="5:5" x14ac:dyDescent="0.3">
      <c r="E377" s="2"/>
    </row>
    <row r="378" spans="5:5" x14ac:dyDescent="0.3">
      <c r="E378" s="2"/>
    </row>
    <row r="379" spans="5:5" x14ac:dyDescent="0.3">
      <c r="E379" s="2"/>
    </row>
    <row r="380" spans="5:5" x14ac:dyDescent="0.3">
      <c r="E380" s="2"/>
    </row>
    <row r="381" spans="5:5" x14ac:dyDescent="0.3">
      <c r="E381" s="2"/>
    </row>
    <row r="382" spans="5:5" x14ac:dyDescent="0.3">
      <c r="E382" s="2"/>
    </row>
    <row r="383" spans="5:5" x14ac:dyDescent="0.3">
      <c r="E383" s="2"/>
    </row>
    <row r="384" spans="5:5" x14ac:dyDescent="0.3">
      <c r="E384" s="2"/>
    </row>
    <row r="385" spans="5:5" x14ac:dyDescent="0.3">
      <c r="E385" s="2"/>
    </row>
    <row r="386" spans="5:5" x14ac:dyDescent="0.3">
      <c r="E386" s="2"/>
    </row>
    <row r="387" spans="5:5" x14ac:dyDescent="0.3">
      <c r="E387" s="2"/>
    </row>
    <row r="388" spans="5:5" x14ac:dyDescent="0.3">
      <c r="E388" s="2"/>
    </row>
    <row r="389" spans="5:5" x14ac:dyDescent="0.3">
      <c r="E389" s="2"/>
    </row>
    <row r="390" spans="5:5" x14ac:dyDescent="0.3">
      <c r="E390" s="2"/>
    </row>
    <row r="391" spans="5:5" x14ac:dyDescent="0.3">
      <c r="E391" s="2"/>
    </row>
    <row r="392" spans="5:5" x14ac:dyDescent="0.3">
      <c r="E392" s="2"/>
    </row>
    <row r="393" spans="5:5" x14ac:dyDescent="0.3">
      <c r="E393" s="2"/>
    </row>
    <row r="394" spans="5:5" x14ac:dyDescent="0.3">
      <c r="E394" s="2"/>
    </row>
    <row r="395" spans="5:5" x14ac:dyDescent="0.3">
      <c r="E395" s="2"/>
    </row>
    <row r="396" spans="5:5" x14ac:dyDescent="0.3">
      <c r="E396" s="2"/>
    </row>
    <row r="397" spans="5:5" x14ac:dyDescent="0.3">
      <c r="E397" s="2"/>
    </row>
    <row r="398" spans="5:5" x14ac:dyDescent="0.3">
      <c r="E398" s="2"/>
    </row>
    <row r="399" spans="5:5" x14ac:dyDescent="0.3">
      <c r="E399" s="2"/>
    </row>
    <row r="400" spans="5:5" x14ac:dyDescent="0.3">
      <c r="E400" s="2"/>
    </row>
    <row r="401" spans="5:5" x14ac:dyDescent="0.3">
      <c r="E401" s="2"/>
    </row>
    <row r="402" spans="5:5" x14ac:dyDescent="0.3">
      <c r="E402" s="2"/>
    </row>
    <row r="403" spans="5:5" x14ac:dyDescent="0.3">
      <c r="E403" s="2"/>
    </row>
    <row r="404" spans="5:5" x14ac:dyDescent="0.3">
      <c r="E404" s="2"/>
    </row>
    <row r="405" spans="5:5" x14ac:dyDescent="0.3">
      <c r="E405" s="2"/>
    </row>
    <row r="406" spans="5:5" x14ac:dyDescent="0.3">
      <c r="E406" s="2"/>
    </row>
    <row r="407" spans="5:5" x14ac:dyDescent="0.3">
      <c r="E407" s="2"/>
    </row>
    <row r="408" spans="5:5" x14ac:dyDescent="0.3">
      <c r="E408" s="2"/>
    </row>
    <row r="409" spans="5:5" x14ac:dyDescent="0.3">
      <c r="E409" s="2"/>
    </row>
    <row r="410" spans="5:5" x14ac:dyDescent="0.3">
      <c r="E410" s="2"/>
    </row>
    <row r="411" spans="5:5" x14ac:dyDescent="0.3">
      <c r="E411" s="2"/>
    </row>
    <row r="412" spans="5:5" x14ac:dyDescent="0.3">
      <c r="E412" s="2"/>
    </row>
    <row r="413" spans="5:5" x14ac:dyDescent="0.3">
      <c r="E413" s="2"/>
    </row>
    <row r="414" spans="5:5" x14ac:dyDescent="0.3">
      <c r="E414" s="2"/>
    </row>
    <row r="415" spans="5:5" x14ac:dyDescent="0.3">
      <c r="E415" s="2"/>
    </row>
    <row r="416" spans="5:5" x14ac:dyDescent="0.3">
      <c r="E416" s="2"/>
    </row>
    <row r="417" spans="5:5" x14ac:dyDescent="0.3">
      <c r="E417" s="2"/>
    </row>
    <row r="418" spans="5:5" x14ac:dyDescent="0.3">
      <c r="E418" s="2"/>
    </row>
    <row r="419" spans="5:5" x14ac:dyDescent="0.3">
      <c r="E419" s="2"/>
    </row>
    <row r="420" spans="5:5" x14ac:dyDescent="0.3">
      <c r="E420" s="2"/>
    </row>
    <row r="421" spans="5:5" x14ac:dyDescent="0.3">
      <c r="E421" s="2"/>
    </row>
    <row r="422" spans="5:5" x14ac:dyDescent="0.3">
      <c r="E422" s="2"/>
    </row>
    <row r="423" spans="5:5" x14ac:dyDescent="0.3">
      <c r="E423" s="2"/>
    </row>
    <row r="424" spans="5:5" x14ac:dyDescent="0.3">
      <c r="E424" s="2"/>
    </row>
    <row r="425" spans="5:5" x14ac:dyDescent="0.3">
      <c r="E425" s="2"/>
    </row>
    <row r="426" spans="5:5" x14ac:dyDescent="0.3">
      <c r="E426" s="2"/>
    </row>
    <row r="427" spans="5:5" x14ac:dyDescent="0.3">
      <c r="E427" s="2"/>
    </row>
    <row r="428" spans="5:5" x14ac:dyDescent="0.3">
      <c r="E428" s="2"/>
    </row>
    <row r="429" spans="5:5" x14ac:dyDescent="0.3">
      <c r="E429" s="2"/>
    </row>
    <row r="430" spans="5:5" x14ac:dyDescent="0.3">
      <c r="E430" s="2"/>
    </row>
    <row r="431" spans="5:5" x14ac:dyDescent="0.3">
      <c r="E431" s="2"/>
    </row>
    <row r="432" spans="5:5" x14ac:dyDescent="0.3">
      <c r="E432" s="2"/>
    </row>
    <row r="433" spans="5:5" x14ac:dyDescent="0.3">
      <c r="E433" s="2"/>
    </row>
    <row r="434" spans="5:5" x14ac:dyDescent="0.3">
      <c r="E434" s="2"/>
    </row>
    <row r="435" spans="5:5" x14ac:dyDescent="0.3">
      <c r="E435" s="2"/>
    </row>
    <row r="436" spans="5:5" x14ac:dyDescent="0.3">
      <c r="E436" s="2"/>
    </row>
    <row r="437" spans="5:5" x14ac:dyDescent="0.3">
      <c r="E437" s="2"/>
    </row>
    <row r="438" spans="5:5" x14ac:dyDescent="0.3">
      <c r="E438" s="2"/>
    </row>
    <row r="439" spans="5:5" x14ac:dyDescent="0.3">
      <c r="E439" s="2"/>
    </row>
    <row r="440" spans="5:5" x14ac:dyDescent="0.3">
      <c r="E440" s="2"/>
    </row>
    <row r="441" spans="5:5" x14ac:dyDescent="0.3">
      <c r="E441" s="2"/>
    </row>
    <row r="442" spans="5:5" x14ac:dyDescent="0.3">
      <c r="E442" s="2"/>
    </row>
    <row r="443" spans="5:5" x14ac:dyDescent="0.3">
      <c r="E443" s="2"/>
    </row>
    <row r="444" spans="5:5" x14ac:dyDescent="0.3">
      <c r="E444" s="2"/>
    </row>
    <row r="445" spans="5:5" x14ac:dyDescent="0.3">
      <c r="E445" s="2"/>
    </row>
    <row r="446" spans="5:5" x14ac:dyDescent="0.3">
      <c r="E446" s="2"/>
    </row>
    <row r="447" spans="5:5" x14ac:dyDescent="0.3">
      <c r="E447" s="2"/>
    </row>
    <row r="448" spans="5:5" x14ac:dyDescent="0.3">
      <c r="E448" s="2"/>
    </row>
    <row r="449" spans="5:5" x14ac:dyDescent="0.3">
      <c r="E449" s="2"/>
    </row>
    <row r="450" spans="5:5" x14ac:dyDescent="0.3">
      <c r="E450" s="2"/>
    </row>
    <row r="451" spans="5:5" x14ac:dyDescent="0.3">
      <c r="E451" s="2"/>
    </row>
    <row r="452" spans="5:5" x14ac:dyDescent="0.3">
      <c r="E452" s="2"/>
    </row>
    <row r="453" spans="5:5" x14ac:dyDescent="0.3">
      <c r="E453" s="2"/>
    </row>
    <row r="454" spans="5:5" x14ac:dyDescent="0.3">
      <c r="E454" s="2"/>
    </row>
    <row r="455" spans="5:5" x14ac:dyDescent="0.3">
      <c r="E455" s="2"/>
    </row>
    <row r="456" spans="5:5" x14ac:dyDescent="0.3">
      <c r="E456" s="2"/>
    </row>
    <row r="457" spans="5:5" x14ac:dyDescent="0.3">
      <c r="E457" s="2"/>
    </row>
    <row r="458" spans="5:5" x14ac:dyDescent="0.3">
      <c r="E458" s="2"/>
    </row>
    <row r="459" spans="5:5" x14ac:dyDescent="0.3">
      <c r="E459" s="2"/>
    </row>
    <row r="460" spans="5:5" x14ac:dyDescent="0.3">
      <c r="E460" s="2"/>
    </row>
    <row r="461" spans="5:5" x14ac:dyDescent="0.3">
      <c r="E461" s="2"/>
    </row>
    <row r="462" spans="5:5" x14ac:dyDescent="0.3">
      <c r="E462" s="2"/>
    </row>
    <row r="463" spans="5:5" x14ac:dyDescent="0.3">
      <c r="E463" s="2"/>
    </row>
    <row r="464" spans="5:5" x14ac:dyDescent="0.3">
      <c r="E464" s="2"/>
    </row>
    <row r="465" spans="5:5" x14ac:dyDescent="0.3">
      <c r="E465" s="2"/>
    </row>
    <row r="466" spans="5:5" x14ac:dyDescent="0.3">
      <c r="E466" s="2"/>
    </row>
    <row r="467" spans="5:5" x14ac:dyDescent="0.3">
      <c r="E467" s="2"/>
    </row>
    <row r="468" spans="5:5" x14ac:dyDescent="0.3">
      <c r="E468" s="2"/>
    </row>
    <row r="469" spans="5:5" x14ac:dyDescent="0.3">
      <c r="E469" s="2"/>
    </row>
    <row r="470" spans="5:5" x14ac:dyDescent="0.3">
      <c r="E470" s="2"/>
    </row>
    <row r="471" spans="5:5" x14ac:dyDescent="0.3">
      <c r="E471" s="2"/>
    </row>
    <row r="472" spans="5:5" x14ac:dyDescent="0.3">
      <c r="E472" s="2"/>
    </row>
    <row r="473" spans="5:5" x14ac:dyDescent="0.3">
      <c r="E473" s="2"/>
    </row>
    <row r="474" spans="5:5" x14ac:dyDescent="0.3">
      <c r="E474" s="2"/>
    </row>
    <row r="475" spans="5:5" x14ac:dyDescent="0.3">
      <c r="E475" s="2"/>
    </row>
    <row r="476" spans="5:5" x14ac:dyDescent="0.3">
      <c r="E476" s="2"/>
    </row>
    <row r="477" spans="5:5" x14ac:dyDescent="0.3">
      <c r="E477" s="2"/>
    </row>
    <row r="478" spans="5:5" x14ac:dyDescent="0.3">
      <c r="E478" s="2"/>
    </row>
    <row r="479" spans="5:5" x14ac:dyDescent="0.3">
      <c r="E479" s="2"/>
    </row>
    <row r="480" spans="5:5" x14ac:dyDescent="0.3">
      <c r="E480" s="2"/>
    </row>
    <row r="481" spans="5:5" x14ac:dyDescent="0.3">
      <c r="E481" s="2"/>
    </row>
    <row r="482" spans="5:5" x14ac:dyDescent="0.3">
      <c r="E482" s="2"/>
    </row>
    <row r="483" spans="5:5" x14ac:dyDescent="0.3">
      <c r="E483" s="2"/>
    </row>
    <row r="484" spans="5:5" x14ac:dyDescent="0.3">
      <c r="E484" s="2"/>
    </row>
    <row r="485" spans="5:5" x14ac:dyDescent="0.3">
      <c r="E485" s="2"/>
    </row>
    <row r="486" spans="5:5" x14ac:dyDescent="0.3">
      <c r="E486" s="2"/>
    </row>
    <row r="487" spans="5:5" x14ac:dyDescent="0.3">
      <c r="E487" s="2"/>
    </row>
    <row r="488" spans="5:5" x14ac:dyDescent="0.3">
      <c r="E488" s="2"/>
    </row>
    <row r="489" spans="5:5" x14ac:dyDescent="0.3">
      <c r="E489" s="2"/>
    </row>
    <row r="490" spans="5:5" x14ac:dyDescent="0.3">
      <c r="E490" s="2"/>
    </row>
    <row r="491" spans="5:5" x14ac:dyDescent="0.3">
      <c r="E491" s="2"/>
    </row>
    <row r="492" spans="5:5" x14ac:dyDescent="0.3">
      <c r="E492" s="2"/>
    </row>
    <row r="493" spans="5:5" x14ac:dyDescent="0.3">
      <c r="E493" s="2"/>
    </row>
    <row r="494" spans="5:5" x14ac:dyDescent="0.3">
      <c r="E494" s="2"/>
    </row>
    <row r="495" spans="5:5" x14ac:dyDescent="0.3">
      <c r="E495" s="2"/>
    </row>
    <row r="496" spans="5:5" x14ac:dyDescent="0.3">
      <c r="E496" s="2"/>
    </row>
    <row r="497" spans="5:5" x14ac:dyDescent="0.3">
      <c r="E497" s="2"/>
    </row>
    <row r="498" spans="5:5" x14ac:dyDescent="0.3">
      <c r="E498" s="2"/>
    </row>
    <row r="499" spans="5:5" x14ac:dyDescent="0.3">
      <c r="E499" s="2"/>
    </row>
    <row r="500" spans="5:5" x14ac:dyDescent="0.3">
      <c r="E500" s="2"/>
    </row>
    <row r="501" spans="5:5" x14ac:dyDescent="0.3">
      <c r="E501" s="2"/>
    </row>
    <row r="502" spans="5:5" x14ac:dyDescent="0.3">
      <c r="E502" s="2"/>
    </row>
    <row r="503" spans="5:5" x14ac:dyDescent="0.3">
      <c r="E503" s="2"/>
    </row>
    <row r="504" spans="5:5" x14ac:dyDescent="0.3">
      <c r="E504" s="2"/>
    </row>
    <row r="505" spans="5:5" x14ac:dyDescent="0.3">
      <c r="E505" s="2"/>
    </row>
    <row r="506" spans="5:5" x14ac:dyDescent="0.3">
      <c r="E506" s="2"/>
    </row>
    <row r="507" spans="5:5" x14ac:dyDescent="0.3">
      <c r="E507" s="2"/>
    </row>
    <row r="508" spans="5:5" x14ac:dyDescent="0.3">
      <c r="E508" s="2"/>
    </row>
    <row r="509" spans="5:5" x14ac:dyDescent="0.3">
      <c r="E509" s="2"/>
    </row>
    <row r="510" spans="5:5" x14ac:dyDescent="0.3">
      <c r="E510" s="2"/>
    </row>
    <row r="511" spans="5:5" x14ac:dyDescent="0.3">
      <c r="E511" s="2"/>
    </row>
    <row r="512" spans="5:5" x14ac:dyDescent="0.3">
      <c r="E512" s="2"/>
    </row>
    <row r="513" spans="5:5" x14ac:dyDescent="0.3">
      <c r="E513" s="2"/>
    </row>
    <row r="514" spans="5:5" x14ac:dyDescent="0.3">
      <c r="E514" s="2"/>
    </row>
    <row r="515" spans="5:5" x14ac:dyDescent="0.3">
      <c r="E515" s="2"/>
    </row>
    <row r="516" spans="5:5" x14ac:dyDescent="0.3">
      <c r="E516" s="2"/>
    </row>
    <row r="517" spans="5:5" x14ac:dyDescent="0.3">
      <c r="E517" s="2"/>
    </row>
    <row r="518" spans="5:5" x14ac:dyDescent="0.3">
      <c r="E518" s="2"/>
    </row>
    <row r="519" spans="5:5" x14ac:dyDescent="0.3">
      <c r="E519" s="2"/>
    </row>
    <row r="520" spans="5:5" x14ac:dyDescent="0.3">
      <c r="E520" s="2"/>
    </row>
    <row r="521" spans="5:5" x14ac:dyDescent="0.3">
      <c r="E521" s="2"/>
    </row>
    <row r="522" spans="5:5" x14ac:dyDescent="0.3">
      <c r="E522" s="2"/>
    </row>
    <row r="523" spans="5:5" x14ac:dyDescent="0.3">
      <c r="E523" s="2"/>
    </row>
    <row r="524" spans="5:5" x14ac:dyDescent="0.3">
      <c r="E524" s="2"/>
    </row>
    <row r="525" spans="5:5" x14ac:dyDescent="0.3">
      <c r="E525" s="2"/>
    </row>
    <row r="526" spans="5:5" x14ac:dyDescent="0.3">
      <c r="E526" s="2"/>
    </row>
    <row r="527" spans="5:5" x14ac:dyDescent="0.3">
      <c r="E527" s="2"/>
    </row>
    <row r="528" spans="5:5" x14ac:dyDescent="0.3">
      <c r="E528" s="2"/>
    </row>
    <row r="529" spans="5:5" x14ac:dyDescent="0.3">
      <c r="E529" s="2"/>
    </row>
    <row r="530" spans="5:5" x14ac:dyDescent="0.3">
      <c r="E530" s="2"/>
    </row>
    <row r="531" spans="5:5" x14ac:dyDescent="0.3">
      <c r="E531" s="2"/>
    </row>
    <row r="532" spans="5:5" x14ac:dyDescent="0.3">
      <c r="E532" s="2"/>
    </row>
    <row r="533" spans="5:5" x14ac:dyDescent="0.3">
      <c r="E533" s="2"/>
    </row>
    <row r="534" spans="5:5" x14ac:dyDescent="0.3">
      <c r="E534" s="2"/>
    </row>
    <row r="535" spans="5:5" x14ac:dyDescent="0.3">
      <c r="E535" s="2"/>
    </row>
    <row r="536" spans="5:5" x14ac:dyDescent="0.3">
      <c r="E536" s="2"/>
    </row>
    <row r="537" spans="5:5" x14ac:dyDescent="0.3">
      <c r="E537" s="2"/>
    </row>
    <row r="538" spans="5:5" x14ac:dyDescent="0.3">
      <c r="E538" s="2"/>
    </row>
    <row r="539" spans="5:5" x14ac:dyDescent="0.3">
      <c r="E539" s="2"/>
    </row>
    <row r="540" spans="5:5" x14ac:dyDescent="0.3">
      <c r="E540" s="2"/>
    </row>
    <row r="541" spans="5:5" x14ac:dyDescent="0.3">
      <c r="E541" s="2"/>
    </row>
    <row r="542" spans="5:5" x14ac:dyDescent="0.3">
      <c r="E542" s="2"/>
    </row>
    <row r="543" spans="5:5" x14ac:dyDescent="0.3">
      <c r="E543" s="2"/>
    </row>
    <row r="544" spans="5:5" x14ac:dyDescent="0.3">
      <c r="E544" s="2"/>
    </row>
    <row r="545" spans="5:5" x14ac:dyDescent="0.3">
      <c r="E545" s="2"/>
    </row>
    <row r="546" spans="5:5" x14ac:dyDescent="0.3">
      <c r="E546" s="2"/>
    </row>
    <row r="547" spans="5:5" x14ac:dyDescent="0.3">
      <c r="E547" s="2"/>
    </row>
    <row r="548" spans="5:5" x14ac:dyDescent="0.3">
      <c r="E548" s="2"/>
    </row>
    <row r="549" spans="5:5" x14ac:dyDescent="0.3">
      <c r="E549" s="2"/>
    </row>
    <row r="550" spans="5:5" x14ac:dyDescent="0.3">
      <c r="E550" s="2"/>
    </row>
    <row r="551" spans="5:5" x14ac:dyDescent="0.3">
      <c r="E551" s="2"/>
    </row>
    <row r="552" spans="5:5" x14ac:dyDescent="0.3">
      <c r="E552" s="2"/>
    </row>
    <row r="553" spans="5:5" x14ac:dyDescent="0.3">
      <c r="E553" s="2"/>
    </row>
    <row r="554" spans="5:5" x14ac:dyDescent="0.3">
      <c r="E554" s="2"/>
    </row>
    <row r="555" spans="5:5" x14ac:dyDescent="0.3">
      <c r="E555" s="2"/>
    </row>
    <row r="556" spans="5:5" x14ac:dyDescent="0.3">
      <c r="E556" s="2"/>
    </row>
    <row r="557" spans="5:5" x14ac:dyDescent="0.3">
      <c r="E557" s="2"/>
    </row>
    <row r="558" spans="5:5" x14ac:dyDescent="0.3">
      <c r="E558" s="2"/>
    </row>
    <row r="559" spans="5:5" x14ac:dyDescent="0.3">
      <c r="E559" s="2"/>
    </row>
    <row r="560" spans="5:5" x14ac:dyDescent="0.3">
      <c r="E560" s="2"/>
    </row>
    <row r="561" spans="5:5" x14ac:dyDescent="0.3">
      <c r="E561" s="2"/>
    </row>
    <row r="562" spans="5:5" x14ac:dyDescent="0.3">
      <c r="E562" s="2"/>
    </row>
    <row r="563" spans="5:5" x14ac:dyDescent="0.3">
      <c r="E563" s="2"/>
    </row>
    <row r="564" spans="5:5" x14ac:dyDescent="0.3">
      <c r="E564" s="2"/>
    </row>
    <row r="565" spans="5:5" x14ac:dyDescent="0.3">
      <c r="E565" s="2"/>
    </row>
    <row r="566" spans="5:5" x14ac:dyDescent="0.3">
      <c r="E566" s="2"/>
    </row>
    <row r="567" spans="5:5" x14ac:dyDescent="0.3">
      <c r="E567" s="2"/>
    </row>
    <row r="568" spans="5:5" x14ac:dyDescent="0.3">
      <c r="E568" s="2"/>
    </row>
    <row r="569" spans="5:5" x14ac:dyDescent="0.3">
      <c r="E569" s="2"/>
    </row>
    <row r="570" spans="5:5" x14ac:dyDescent="0.3">
      <c r="E570" s="2"/>
    </row>
    <row r="571" spans="5:5" x14ac:dyDescent="0.3">
      <c r="E571" s="2"/>
    </row>
    <row r="572" spans="5:5" x14ac:dyDescent="0.3">
      <c r="E572" s="2"/>
    </row>
    <row r="573" spans="5:5" x14ac:dyDescent="0.3">
      <c r="E573" s="2"/>
    </row>
    <row r="574" spans="5:5" x14ac:dyDescent="0.3">
      <c r="E574" s="2"/>
    </row>
    <row r="575" spans="5:5" x14ac:dyDescent="0.3">
      <c r="E575" s="2"/>
    </row>
    <row r="576" spans="5:5" x14ac:dyDescent="0.3">
      <c r="E576" s="2"/>
    </row>
    <row r="577" spans="5:5" x14ac:dyDescent="0.3">
      <c r="E577" s="2"/>
    </row>
    <row r="578" spans="5:5" x14ac:dyDescent="0.3">
      <c r="E578" s="2"/>
    </row>
    <row r="579" spans="5:5" x14ac:dyDescent="0.3">
      <c r="E579" s="2"/>
    </row>
    <row r="580" spans="5:5" x14ac:dyDescent="0.3">
      <c r="E580" s="2"/>
    </row>
    <row r="581" spans="5:5" x14ac:dyDescent="0.3">
      <c r="E581" s="2"/>
    </row>
    <row r="582" spans="5:5" x14ac:dyDescent="0.3">
      <c r="E582" s="2"/>
    </row>
    <row r="583" spans="5:5" x14ac:dyDescent="0.3">
      <c r="E583" s="2"/>
    </row>
    <row r="584" spans="5:5" x14ac:dyDescent="0.3">
      <c r="E584" s="2"/>
    </row>
    <row r="585" spans="5:5" x14ac:dyDescent="0.3">
      <c r="E585" s="2"/>
    </row>
    <row r="586" spans="5:5" x14ac:dyDescent="0.3">
      <c r="E586" s="2"/>
    </row>
    <row r="587" spans="5:5" x14ac:dyDescent="0.3">
      <c r="E587" s="2"/>
    </row>
    <row r="588" spans="5:5" x14ac:dyDescent="0.3">
      <c r="E588" s="2"/>
    </row>
    <row r="589" spans="5:5" x14ac:dyDescent="0.3">
      <c r="E589" s="2"/>
    </row>
    <row r="590" spans="5:5" x14ac:dyDescent="0.3">
      <c r="E590" s="2"/>
    </row>
    <row r="591" spans="5:5" x14ac:dyDescent="0.3">
      <c r="E591" s="2"/>
    </row>
    <row r="592" spans="5:5" x14ac:dyDescent="0.3">
      <c r="E592" s="2"/>
    </row>
    <row r="593" spans="5:5" x14ac:dyDescent="0.3">
      <c r="E593" s="2"/>
    </row>
    <row r="594" spans="5:5" x14ac:dyDescent="0.3">
      <c r="E594" s="2"/>
    </row>
    <row r="595" spans="5:5" x14ac:dyDescent="0.3">
      <c r="E595" s="2"/>
    </row>
    <row r="596" spans="5:5" x14ac:dyDescent="0.3">
      <c r="E596" s="2"/>
    </row>
    <row r="597" spans="5:5" x14ac:dyDescent="0.3">
      <c r="E597" s="2"/>
    </row>
    <row r="598" spans="5:5" x14ac:dyDescent="0.3">
      <c r="E598" s="2"/>
    </row>
    <row r="599" spans="5:5" x14ac:dyDescent="0.3">
      <c r="E599" s="2"/>
    </row>
    <row r="600" spans="5:5" x14ac:dyDescent="0.3">
      <c r="E600" s="2"/>
    </row>
    <row r="601" spans="5:5" x14ac:dyDescent="0.3">
      <c r="E601" s="2"/>
    </row>
    <row r="602" spans="5:5" x14ac:dyDescent="0.3">
      <c r="E602" s="2"/>
    </row>
    <row r="603" spans="5:5" x14ac:dyDescent="0.3">
      <c r="E603" s="2"/>
    </row>
    <row r="604" spans="5:5" x14ac:dyDescent="0.3">
      <c r="E604" s="2"/>
    </row>
    <row r="605" spans="5:5" x14ac:dyDescent="0.3">
      <c r="E605" s="2"/>
    </row>
    <row r="606" spans="5:5" x14ac:dyDescent="0.3">
      <c r="E606" s="2"/>
    </row>
    <row r="607" spans="5:5" x14ac:dyDescent="0.3">
      <c r="E607" s="2"/>
    </row>
    <row r="608" spans="5:5" x14ac:dyDescent="0.3">
      <c r="E608" s="2"/>
    </row>
    <row r="609" spans="5:5" x14ac:dyDescent="0.3">
      <c r="E609" s="2"/>
    </row>
    <row r="610" spans="5:5" x14ac:dyDescent="0.3">
      <c r="E610" s="2"/>
    </row>
    <row r="611" spans="5:5" x14ac:dyDescent="0.3">
      <c r="E611" s="2"/>
    </row>
    <row r="612" spans="5:5" x14ac:dyDescent="0.3">
      <c r="E612" s="2"/>
    </row>
    <row r="613" spans="5:5" x14ac:dyDescent="0.3">
      <c r="E613" s="2"/>
    </row>
    <row r="614" spans="5:5" x14ac:dyDescent="0.3">
      <c r="E614" s="2"/>
    </row>
    <row r="615" spans="5:5" x14ac:dyDescent="0.3">
      <c r="E615" s="2"/>
    </row>
    <row r="616" spans="5:5" x14ac:dyDescent="0.3">
      <c r="E616" s="2"/>
    </row>
    <row r="617" spans="5:5" x14ac:dyDescent="0.3">
      <c r="E617" s="2"/>
    </row>
    <row r="618" spans="5:5" x14ac:dyDescent="0.3">
      <c r="E618" s="2"/>
    </row>
    <row r="619" spans="5:5" x14ac:dyDescent="0.3">
      <c r="E619" s="2"/>
    </row>
    <row r="620" spans="5:5" x14ac:dyDescent="0.3">
      <c r="E620" s="2"/>
    </row>
    <row r="621" spans="5:5" x14ac:dyDescent="0.3">
      <c r="E621" s="2"/>
    </row>
    <row r="622" spans="5:5" x14ac:dyDescent="0.3">
      <c r="E622" s="2"/>
    </row>
    <row r="623" spans="5:5" x14ac:dyDescent="0.3">
      <c r="E623" s="2"/>
    </row>
    <row r="624" spans="5:5" x14ac:dyDescent="0.3">
      <c r="E624" s="2"/>
    </row>
    <row r="625" spans="5:5" x14ac:dyDescent="0.3">
      <c r="E625" s="2"/>
    </row>
    <row r="626" spans="5:5" x14ac:dyDescent="0.3">
      <c r="E626" s="2"/>
    </row>
    <row r="627" spans="5:5" x14ac:dyDescent="0.3">
      <c r="E627" s="2"/>
    </row>
    <row r="628" spans="5:5" x14ac:dyDescent="0.3">
      <c r="E628" s="2"/>
    </row>
    <row r="629" spans="5:5" x14ac:dyDescent="0.3">
      <c r="E629" s="2"/>
    </row>
    <row r="630" spans="5:5" x14ac:dyDescent="0.3">
      <c r="E630" s="2"/>
    </row>
    <row r="631" spans="5:5" x14ac:dyDescent="0.3">
      <c r="E631" s="2"/>
    </row>
    <row r="632" spans="5:5" x14ac:dyDescent="0.3">
      <c r="E632" s="2"/>
    </row>
    <row r="633" spans="5:5" x14ac:dyDescent="0.3">
      <c r="E633" s="2"/>
    </row>
    <row r="634" spans="5:5" x14ac:dyDescent="0.3">
      <c r="E634" s="2"/>
    </row>
    <row r="635" spans="5:5" x14ac:dyDescent="0.3">
      <c r="E635" s="2"/>
    </row>
    <row r="636" spans="5:5" x14ac:dyDescent="0.3">
      <c r="E636" s="2"/>
    </row>
    <row r="637" spans="5:5" x14ac:dyDescent="0.3">
      <c r="E637" s="2"/>
    </row>
    <row r="638" spans="5:5" x14ac:dyDescent="0.3">
      <c r="E638" s="2"/>
    </row>
    <row r="639" spans="5:5" x14ac:dyDescent="0.3">
      <c r="E639" s="2"/>
    </row>
    <row r="640" spans="5:5" x14ac:dyDescent="0.3">
      <c r="E640" s="2"/>
    </row>
    <row r="641" spans="5:5" x14ac:dyDescent="0.3">
      <c r="E641" s="2"/>
    </row>
  </sheetData>
  <autoFilter ref="A3:N641" xr:uid="{B55F1F4E-0F74-4ABE-AE22-40F87CB9AB83}">
    <sortState xmlns:xlrd2="http://schemas.microsoft.com/office/spreadsheetml/2017/richdata2" ref="A4:N641">
      <sortCondition ref="E3:E64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F1F4E-0F74-4ABE-AE22-40F87CB9AB83}">
  <sheetPr codeName="Sheet1" filterMode="1">
    <tabColor theme="1" tint="4.9989318521683403E-2"/>
  </sheetPr>
  <dimension ref="A1:K663"/>
  <sheetViews>
    <sheetView workbookViewId="0">
      <selection activeCell="V50" sqref="V50"/>
    </sheetView>
  </sheetViews>
  <sheetFormatPr defaultRowHeight="14.4" x14ac:dyDescent="0.3"/>
  <cols>
    <col min="1" max="4" width="14.33203125" customWidth="1"/>
    <col min="5" max="5" width="19" customWidth="1"/>
    <col min="6" max="6" width="15.77734375" customWidth="1"/>
    <col min="7" max="7" width="23.6640625" customWidth="1"/>
  </cols>
  <sheetData>
    <row r="1" spans="1:11" x14ac:dyDescent="0.3">
      <c r="A1" t="s">
        <v>0</v>
      </c>
    </row>
    <row r="2" spans="1:11" x14ac:dyDescent="0.3">
      <c r="E2" s="2" t="e">
        <f>DATE(LEFT(A2,4)*1,RIGHT(A2,2)*1,1)</f>
        <v>#VALUE!</v>
      </c>
      <c r="F2">
        <f>IFERROR(IF(B2="män",-1,IF(B2="kvinnor",#REF!,1))*D2,"")</f>
        <v>0</v>
      </c>
    </row>
    <row r="3" spans="1:11" x14ac:dyDescent="0.3">
      <c r="A3" s="1" t="s">
        <v>1</v>
      </c>
      <c r="B3" s="1" t="s">
        <v>2</v>
      </c>
      <c r="C3" s="1" t="s">
        <v>3</v>
      </c>
      <c r="D3" s="1" t="s">
        <v>4</v>
      </c>
      <c r="E3" s="1" t="s">
        <v>41</v>
      </c>
      <c r="F3" s="1" t="s">
        <v>42</v>
      </c>
      <c r="G3" s="1" t="s">
        <v>64</v>
      </c>
      <c r="H3" s="1" t="s">
        <v>39</v>
      </c>
      <c r="I3" s="1" t="s">
        <v>39</v>
      </c>
      <c r="J3" s="1" t="s">
        <v>39</v>
      </c>
      <c r="K3" s="1" t="s">
        <v>39</v>
      </c>
    </row>
    <row r="4" spans="1:11" hidden="1" x14ac:dyDescent="0.3">
      <c r="A4" t="s">
        <v>5</v>
      </c>
      <c r="B4" t="s">
        <v>6</v>
      </c>
      <c r="C4" t="s">
        <v>7</v>
      </c>
      <c r="D4">
        <v>24.3</v>
      </c>
      <c r="E4" s="2">
        <f>DATE(LEFT(A4,4)*1,RIGHT(A4,2)*1,1)</f>
        <v>41760</v>
      </c>
      <c r="F4">
        <f>IFERROR(IF(B4="män",-1,IF(B4="kvinnor",1,0))*D4,"")</f>
        <v>-24.3</v>
      </c>
      <c r="G4" t="str">
        <f>A4&amp;"_"&amp;B4&amp;"_"&amp;C4</f>
        <v>2014M05_män_M</v>
      </c>
    </row>
    <row r="5" spans="1:11" hidden="1" x14ac:dyDescent="0.3">
      <c r="A5" t="s">
        <v>5</v>
      </c>
      <c r="B5" t="s">
        <v>6</v>
      </c>
      <c r="C5" t="s">
        <v>8</v>
      </c>
      <c r="D5">
        <v>5.8</v>
      </c>
      <c r="E5" s="2">
        <f>DATE(LEFT(A5,4)*1,RIGHT(A5,2)*1,1)</f>
        <v>41760</v>
      </c>
      <c r="F5">
        <f>IFERROR(IF(B5="män",-1,IF(B5="kvinnor",1,0))*D5,"")</f>
        <v>-5.8</v>
      </c>
      <c r="G5" t="str">
        <f t="shared" ref="G5:G68" si="0">A5&amp;"_"&amp;B5&amp;"_"&amp;C5</f>
        <v>2014M05_män_C</v>
      </c>
    </row>
    <row r="6" spans="1:11" hidden="1" x14ac:dyDescent="0.3">
      <c r="A6" t="s">
        <v>5</v>
      </c>
      <c r="B6" t="s">
        <v>6</v>
      </c>
      <c r="C6" t="s">
        <v>9</v>
      </c>
      <c r="D6">
        <v>4.4000000000000004</v>
      </c>
      <c r="E6" s="2">
        <f>DATE(LEFT(A6,4)*1,RIGHT(A6,2)*1,1)</f>
        <v>41760</v>
      </c>
      <c r="F6">
        <f>IFERROR(IF(B6="män",-1,IF(B6="kvinnor",1,0))*D6,"")</f>
        <v>-4.4000000000000004</v>
      </c>
      <c r="G6" t="str">
        <f t="shared" si="0"/>
        <v>2014M05_män_L</v>
      </c>
    </row>
    <row r="7" spans="1:11" hidden="1" x14ac:dyDescent="0.3">
      <c r="A7" t="s">
        <v>5</v>
      </c>
      <c r="B7" t="s">
        <v>6</v>
      </c>
      <c r="C7" t="s">
        <v>10</v>
      </c>
      <c r="D7">
        <v>3.6</v>
      </c>
      <c r="E7" s="2">
        <f>DATE(LEFT(A7,4)*1,RIGHT(A7,2)*1,1)</f>
        <v>41760</v>
      </c>
      <c r="F7">
        <f>IFERROR(IF(B7="män",-1,IF(B7="kvinnor",1,0))*D7,"")</f>
        <v>-3.6</v>
      </c>
      <c r="G7" t="str">
        <f t="shared" si="0"/>
        <v>2014M05_män_KD</v>
      </c>
    </row>
    <row r="8" spans="1:11" hidden="1" x14ac:dyDescent="0.3">
      <c r="A8" t="s">
        <v>5</v>
      </c>
      <c r="B8" t="s">
        <v>6</v>
      </c>
      <c r="C8" t="s">
        <v>11</v>
      </c>
      <c r="D8" t="s">
        <v>40</v>
      </c>
      <c r="E8" s="2">
        <f>DATE(LEFT(A8,4)*1,RIGHT(A8,2)*1,1)</f>
        <v>41760</v>
      </c>
      <c r="F8" t="str">
        <f>IFERROR(IF(B8="män",-1,IF(B8="kvinnor",1,0))*D8,"")</f>
        <v/>
      </c>
      <c r="G8" t="str">
        <f t="shared" si="0"/>
        <v>2014M05_män_NYD</v>
      </c>
    </row>
    <row r="9" spans="1:11" hidden="1" x14ac:dyDescent="0.3">
      <c r="A9" t="s">
        <v>5</v>
      </c>
      <c r="B9" t="s">
        <v>6</v>
      </c>
      <c r="C9" t="s">
        <v>12</v>
      </c>
      <c r="D9">
        <v>6.4</v>
      </c>
      <c r="E9" s="2">
        <f>DATE(LEFT(A9,4)*1,RIGHT(A9,2)*1,1)</f>
        <v>41760</v>
      </c>
      <c r="F9">
        <f>IFERROR(IF(B9="män",-1,IF(B9="kvinnor",1,0))*D9,"")</f>
        <v>-6.4</v>
      </c>
      <c r="G9" t="str">
        <f t="shared" si="0"/>
        <v>2014M05_män_MP</v>
      </c>
    </row>
    <row r="10" spans="1:11" hidden="1" x14ac:dyDescent="0.3">
      <c r="A10" t="s">
        <v>5</v>
      </c>
      <c r="B10" t="s">
        <v>6</v>
      </c>
      <c r="C10" t="s">
        <v>13</v>
      </c>
      <c r="D10">
        <v>34.6</v>
      </c>
      <c r="E10" s="2">
        <f>DATE(LEFT(A10,4)*1,RIGHT(A10,2)*1,1)</f>
        <v>41760</v>
      </c>
      <c r="F10">
        <f>IFERROR(IF(B10="män",-1,IF(B10="kvinnor",1,0))*D10,"")</f>
        <v>-34.6</v>
      </c>
      <c r="G10" t="str">
        <f t="shared" si="0"/>
        <v>2014M05_män_S</v>
      </c>
    </row>
    <row r="11" spans="1:11" hidden="1" x14ac:dyDescent="0.3">
      <c r="A11" t="s">
        <v>5</v>
      </c>
      <c r="B11" t="s">
        <v>6</v>
      </c>
      <c r="C11" t="s">
        <v>14</v>
      </c>
      <c r="D11">
        <v>7.1</v>
      </c>
      <c r="E11" s="2">
        <f>DATE(LEFT(A11,4)*1,RIGHT(A11,2)*1,1)</f>
        <v>41760</v>
      </c>
      <c r="F11">
        <f>IFERROR(IF(B11="män",-1,IF(B11="kvinnor",1,0))*D11,"")</f>
        <v>-7.1</v>
      </c>
      <c r="G11" t="str">
        <f t="shared" si="0"/>
        <v>2014M05_män_V</v>
      </c>
    </row>
    <row r="12" spans="1:11" hidden="1" x14ac:dyDescent="0.3">
      <c r="A12" t="s">
        <v>5</v>
      </c>
      <c r="B12" t="s">
        <v>6</v>
      </c>
      <c r="C12" t="s">
        <v>15</v>
      </c>
      <c r="D12">
        <v>10.9</v>
      </c>
      <c r="E12" s="2">
        <f>DATE(LEFT(A12,4)*1,RIGHT(A12,2)*1,1)</f>
        <v>41760</v>
      </c>
      <c r="F12">
        <f>IFERROR(IF(B12="män",-1,IF(B12="kvinnor",1,0))*D12,"")</f>
        <v>-10.9</v>
      </c>
      <c r="G12" t="str">
        <f t="shared" si="0"/>
        <v>2014M05_män_SD</v>
      </c>
    </row>
    <row r="13" spans="1:11" hidden="1" x14ac:dyDescent="0.3">
      <c r="A13" t="s">
        <v>5</v>
      </c>
      <c r="B13" t="s">
        <v>6</v>
      </c>
      <c r="C13" t="s">
        <v>16</v>
      </c>
      <c r="D13">
        <v>3.1</v>
      </c>
      <c r="E13" s="2">
        <f>DATE(LEFT(A13,4)*1,RIGHT(A13,2)*1,1)</f>
        <v>41760</v>
      </c>
      <c r="F13">
        <f>IFERROR(IF(B13="män",-1,IF(B13="kvinnor",1,0))*D13,"")</f>
        <v>-3.1</v>
      </c>
      <c r="G13" t="str">
        <f t="shared" si="0"/>
        <v>2014M05_män_övriga</v>
      </c>
    </row>
    <row r="14" spans="1:11" hidden="1" x14ac:dyDescent="0.3">
      <c r="A14" t="s">
        <v>5</v>
      </c>
      <c r="B14" t="s">
        <v>17</v>
      </c>
      <c r="C14" t="s">
        <v>7</v>
      </c>
      <c r="D14">
        <v>21.5</v>
      </c>
      <c r="E14" s="2">
        <f>DATE(LEFT(A14,4)*1,RIGHT(A14,2)*1,1)</f>
        <v>41760</v>
      </c>
      <c r="F14">
        <f>IFERROR(IF(B14="män",-1,IF(B14="kvinnor",1,0))*D14,"")</f>
        <v>21.5</v>
      </c>
      <c r="G14" t="str">
        <f t="shared" si="0"/>
        <v>2014M05_kvinnor_M</v>
      </c>
    </row>
    <row r="15" spans="1:11" hidden="1" x14ac:dyDescent="0.3">
      <c r="A15" t="s">
        <v>5</v>
      </c>
      <c r="B15" t="s">
        <v>17</v>
      </c>
      <c r="C15" t="s">
        <v>8</v>
      </c>
      <c r="D15">
        <v>4.0999999999999996</v>
      </c>
      <c r="E15" s="2">
        <f>DATE(LEFT(A15,4)*1,RIGHT(A15,2)*1,1)</f>
        <v>41760</v>
      </c>
      <c r="F15">
        <f>IFERROR(IF(B15="män",-1,IF(B15="kvinnor",1,0))*D15,"")</f>
        <v>4.0999999999999996</v>
      </c>
      <c r="G15" t="str">
        <f t="shared" si="0"/>
        <v>2014M05_kvinnor_C</v>
      </c>
    </row>
    <row r="16" spans="1:11" hidden="1" x14ac:dyDescent="0.3">
      <c r="A16" t="s">
        <v>5</v>
      </c>
      <c r="B16" t="s">
        <v>17</v>
      </c>
      <c r="C16" t="s">
        <v>9</v>
      </c>
      <c r="D16">
        <v>5.7</v>
      </c>
      <c r="E16" s="2">
        <f>DATE(LEFT(A16,4)*1,RIGHT(A16,2)*1,1)</f>
        <v>41760</v>
      </c>
      <c r="F16">
        <f>IFERROR(IF(B16="män",-1,IF(B16="kvinnor",1,0))*D16,"")</f>
        <v>5.7</v>
      </c>
      <c r="G16" t="str">
        <f t="shared" si="0"/>
        <v>2014M05_kvinnor_L</v>
      </c>
    </row>
    <row r="17" spans="1:7" hidden="1" x14ac:dyDescent="0.3">
      <c r="A17" t="s">
        <v>5</v>
      </c>
      <c r="B17" t="s">
        <v>17</v>
      </c>
      <c r="C17" t="s">
        <v>10</v>
      </c>
      <c r="D17">
        <v>4.3</v>
      </c>
      <c r="E17" s="2">
        <f>DATE(LEFT(A17,4)*1,RIGHT(A17,2)*1,1)</f>
        <v>41760</v>
      </c>
      <c r="F17">
        <f>IFERROR(IF(B17="män",-1,IF(B17="kvinnor",1,0))*D17,"")</f>
        <v>4.3</v>
      </c>
      <c r="G17" t="str">
        <f t="shared" si="0"/>
        <v>2014M05_kvinnor_KD</v>
      </c>
    </row>
    <row r="18" spans="1:7" hidden="1" x14ac:dyDescent="0.3">
      <c r="A18" t="s">
        <v>5</v>
      </c>
      <c r="B18" t="s">
        <v>17</v>
      </c>
      <c r="C18" t="s">
        <v>11</v>
      </c>
      <c r="D18" t="s">
        <v>40</v>
      </c>
      <c r="E18" s="2">
        <f>DATE(LEFT(A18,4)*1,RIGHT(A18,2)*1,1)</f>
        <v>41760</v>
      </c>
      <c r="F18" t="str">
        <f>IFERROR(IF(B18="män",-1,IF(B18="kvinnor",1,0))*D18,"")</f>
        <v/>
      </c>
      <c r="G18" t="str">
        <f t="shared" si="0"/>
        <v>2014M05_kvinnor_NYD</v>
      </c>
    </row>
    <row r="19" spans="1:7" hidden="1" x14ac:dyDescent="0.3">
      <c r="A19" t="s">
        <v>5</v>
      </c>
      <c r="B19" t="s">
        <v>17</v>
      </c>
      <c r="C19" t="s">
        <v>12</v>
      </c>
      <c r="D19">
        <v>10.199999999999999</v>
      </c>
      <c r="E19" s="2">
        <f>DATE(LEFT(A19,4)*1,RIGHT(A19,2)*1,1)</f>
        <v>41760</v>
      </c>
      <c r="F19">
        <f>IFERROR(IF(B19="män",-1,IF(B19="kvinnor",1,0))*D19,"")</f>
        <v>10.199999999999999</v>
      </c>
      <c r="G19" t="str">
        <f t="shared" si="0"/>
        <v>2014M05_kvinnor_MP</v>
      </c>
    </row>
    <row r="20" spans="1:7" hidden="1" x14ac:dyDescent="0.3">
      <c r="A20" t="s">
        <v>5</v>
      </c>
      <c r="B20" t="s">
        <v>17</v>
      </c>
      <c r="C20" t="s">
        <v>13</v>
      </c>
      <c r="D20">
        <v>36.9</v>
      </c>
      <c r="E20" s="2">
        <f>DATE(LEFT(A20,4)*1,RIGHT(A20,2)*1,1)</f>
        <v>41760</v>
      </c>
      <c r="F20">
        <f>IFERROR(IF(B20="män",-1,IF(B20="kvinnor",1,0))*D20,"")</f>
        <v>36.9</v>
      </c>
      <c r="G20" t="str">
        <f t="shared" si="0"/>
        <v>2014M05_kvinnor_S</v>
      </c>
    </row>
    <row r="21" spans="1:7" hidden="1" x14ac:dyDescent="0.3">
      <c r="A21" t="s">
        <v>5</v>
      </c>
      <c r="B21" t="s">
        <v>17</v>
      </c>
      <c r="C21" t="s">
        <v>14</v>
      </c>
      <c r="D21">
        <v>8.1</v>
      </c>
      <c r="E21" s="2">
        <f>DATE(LEFT(A21,4)*1,RIGHT(A21,2)*1,1)</f>
        <v>41760</v>
      </c>
      <c r="F21">
        <f>IFERROR(IF(B21="män",-1,IF(B21="kvinnor",1,0))*D21,"")</f>
        <v>8.1</v>
      </c>
      <c r="G21" t="str">
        <f t="shared" si="0"/>
        <v>2014M05_kvinnor_V</v>
      </c>
    </row>
    <row r="22" spans="1:7" hidden="1" x14ac:dyDescent="0.3">
      <c r="A22" t="s">
        <v>5</v>
      </c>
      <c r="B22" t="s">
        <v>17</v>
      </c>
      <c r="C22" t="s">
        <v>15</v>
      </c>
      <c r="D22">
        <v>4.5</v>
      </c>
      <c r="E22" s="2">
        <f>DATE(LEFT(A22,4)*1,RIGHT(A22,2)*1,1)</f>
        <v>41760</v>
      </c>
      <c r="F22">
        <f>IFERROR(IF(B22="män",-1,IF(B22="kvinnor",1,0))*D22,"")</f>
        <v>4.5</v>
      </c>
      <c r="G22" t="str">
        <f t="shared" si="0"/>
        <v>2014M05_kvinnor_SD</v>
      </c>
    </row>
    <row r="23" spans="1:7" hidden="1" x14ac:dyDescent="0.3">
      <c r="A23" t="s">
        <v>5</v>
      </c>
      <c r="B23" t="s">
        <v>17</v>
      </c>
      <c r="C23" t="s">
        <v>16</v>
      </c>
      <c r="D23">
        <v>4.5999999999999996</v>
      </c>
      <c r="E23" s="2">
        <f>DATE(LEFT(A23,4)*1,RIGHT(A23,2)*1,1)</f>
        <v>41760</v>
      </c>
      <c r="F23">
        <f>IFERROR(IF(B23="män",-1,IF(B23="kvinnor",1,0))*D23,"")</f>
        <v>4.5999999999999996</v>
      </c>
      <c r="G23" t="str">
        <f t="shared" si="0"/>
        <v>2014M05_kvinnor_övriga</v>
      </c>
    </row>
    <row r="24" spans="1:7" x14ac:dyDescent="0.3">
      <c r="A24" t="s">
        <v>5</v>
      </c>
      <c r="B24" t="s">
        <v>63</v>
      </c>
      <c r="C24" t="s">
        <v>7</v>
      </c>
      <c r="D24">
        <v>22.9</v>
      </c>
      <c r="E24" s="2">
        <f>DATE(LEFT(A24,4)*1,RIGHT(A24,2)*1,1)</f>
        <v>41760</v>
      </c>
      <c r="F24">
        <f>IFERROR(IF(B24="män",-1,IF(B24="kvinnor",1,0))*D24,"")</f>
        <v>0</v>
      </c>
      <c r="G24" t="str">
        <f t="shared" si="0"/>
        <v>2014M05_totalt_M</v>
      </c>
    </row>
    <row r="25" spans="1:7" x14ac:dyDescent="0.3">
      <c r="A25" t="s">
        <v>5</v>
      </c>
      <c r="B25" t="s">
        <v>63</v>
      </c>
      <c r="C25" t="s">
        <v>8</v>
      </c>
      <c r="D25">
        <v>4.9000000000000004</v>
      </c>
      <c r="E25" s="2">
        <f>DATE(LEFT(A25,4)*1,RIGHT(A25,2)*1,1)</f>
        <v>41760</v>
      </c>
      <c r="F25">
        <f>IFERROR(IF(B25="män",-1,IF(B25="kvinnor",1,0))*D25,"")</f>
        <v>0</v>
      </c>
      <c r="G25" t="str">
        <f t="shared" si="0"/>
        <v>2014M05_totalt_C</v>
      </c>
    </row>
    <row r="26" spans="1:7" x14ac:dyDescent="0.3">
      <c r="A26" t="s">
        <v>5</v>
      </c>
      <c r="B26" t="s">
        <v>63</v>
      </c>
      <c r="C26" t="s">
        <v>9</v>
      </c>
      <c r="D26">
        <v>5.0999999999999996</v>
      </c>
      <c r="E26" s="2">
        <f>DATE(LEFT(A26,4)*1,RIGHT(A26,2)*1,1)</f>
        <v>41760</v>
      </c>
      <c r="F26">
        <f>IFERROR(IF(B26="män",-1,IF(B26="kvinnor",1,0))*D26,"")</f>
        <v>0</v>
      </c>
      <c r="G26" t="str">
        <f t="shared" si="0"/>
        <v>2014M05_totalt_L</v>
      </c>
    </row>
    <row r="27" spans="1:7" x14ac:dyDescent="0.3">
      <c r="A27" t="s">
        <v>5</v>
      </c>
      <c r="B27" t="s">
        <v>63</v>
      </c>
      <c r="C27" t="s">
        <v>10</v>
      </c>
      <c r="D27">
        <v>3.9</v>
      </c>
      <c r="E27" s="2">
        <f>DATE(LEFT(A27,4)*1,RIGHT(A27,2)*1,1)</f>
        <v>41760</v>
      </c>
      <c r="F27">
        <f>IFERROR(IF(B27="män",-1,IF(B27="kvinnor",1,0))*D27,"")</f>
        <v>0</v>
      </c>
      <c r="G27" t="str">
        <f t="shared" si="0"/>
        <v>2014M05_totalt_KD</v>
      </c>
    </row>
    <row r="28" spans="1:7" x14ac:dyDescent="0.3">
      <c r="A28" t="s">
        <v>5</v>
      </c>
      <c r="B28" t="s">
        <v>63</v>
      </c>
      <c r="C28" t="s">
        <v>11</v>
      </c>
      <c r="D28" t="s">
        <v>40</v>
      </c>
      <c r="E28" s="2">
        <f>DATE(LEFT(A28,4)*1,RIGHT(A28,2)*1,1)</f>
        <v>41760</v>
      </c>
      <c r="F28" t="str">
        <f>IFERROR(IF(B28="män",-1,IF(B28="kvinnor",1,0))*D28,"")</f>
        <v/>
      </c>
      <c r="G28" t="str">
        <f t="shared" si="0"/>
        <v>2014M05_totalt_NYD</v>
      </c>
    </row>
    <row r="29" spans="1:7" x14ac:dyDescent="0.3">
      <c r="A29" t="s">
        <v>5</v>
      </c>
      <c r="B29" t="s">
        <v>63</v>
      </c>
      <c r="C29" t="s">
        <v>12</v>
      </c>
      <c r="D29">
        <v>8.3000000000000007</v>
      </c>
      <c r="E29" s="2">
        <f>DATE(LEFT(A29,4)*1,RIGHT(A29,2)*1,1)</f>
        <v>41760</v>
      </c>
      <c r="F29">
        <f>IFERROR(IF(B29="män",-1,IF(B29="kvinnor",1,0))*D29,"")</f>
        <v>0</v>
      </c>
      <c r="G29" t="str">
        <f t="shared" si="0"/>
        <v>2014M05_totalt_MP</v>
      </c>
    </row>
    <row r="30" spans="1:7" x14ac:dyDescent="0.3">
      <c r="A30" t="s">
        <v>5</v>
      </c>
      <c r="B30" t="s">
        <v>63</v>
      </c>
      <c r="C30" t="s">
        <v>13</v>
      </c>
      <c r="D30">
        <v>35.799999999999997</v>
      </c>
      <c r="E30" s="2">
        <f>DATE(LEFT(A30,4)*1,RIGHT(A30,2)*1,1)</f>
        <v>41760</v>
      </c>
      <c r="F30">
        <f>IFERROR(IF(B30="män",-1,IF(B30="kvinnor",1,0))*D30,"")</f>
        <v>0</v>
      </c>
      <c r="G30" t="str">
        <f t="shared" si="0"/>
        <v>2014M05_totalt_S</v>
      </c>
    </row>
    <row r="31" spans="1:7" x14ac:dyDescent="0.3">
      <c r="A31" t="s">
        <v>5</v>
      </c>
      <c r="B31" t="s">
        <v>63</v>
      </c>
      <c r="C31" t="s">
        <v>14</v>
      </c>
      <c r="D31">
        <v>7.6</v>
      </c>
      <c r="E31" s="2">
        <f>DATE(LEFT(A31,4)*1,RIGHT(A31,2)*1,1)</f>
        <v>41760</v>
      </c>
      <c r="F31">
        <f>IFERROR(IF(B31="män",-1,IF(B31="kvinnor",1,0))*D31,"")</f>
        <v>0</v>
      </c>
      <c r="G31" t="str">
        <f t="shared" si="0"/>
        <v>2014M05_totalt_V</v>
      </c>
    </row>
    <row r="32" spans="1:7" x14ac:dyDescent="0.3">
      <c r="A32" t="s">
        <v>5</v>
      </c>
      <c r="B32" t="s">
        <v>63</v>
      </c>
      <c r="C32" t="s">
        <v>15</v>
      </c>
      <c r="D32">
        <v>7.7</v>
      </c>
      <c r="E32" s="2">
        <f>DATE(LEFT(A32,4)*1,RIGHT(A32,2)*1,1)</f>
        <v>41760</v>
      </c>
      <c r="F32">
        <f>IFERROR(IF(B32="män",-1,IF(B32="kvinnor",1,0))*D32,"")</f>
        <v>0</v>
      </c>
      <c r="G32" t="str">
        <f t="shared" si="0"/>
        <v>2014M05_totalt_SD</v>
      </c>
    </row>
    <row r="33" spans="1:7" x14ac:dyDescent="0.3">
      <c r="A33" t="s">
        <v>5</v>
      </c>
      <c r="B33" t="s">
        <v>63</v>
      </c>
      <c r="C33" t="s">
        <v>16</v>
      </c>
      <c r="D33">
        <v>3.8</v>
      </c>
      <c r="E33" s="2">
        <f>DATE(LEFT(A33,4)*1,RIGHT(A33,2)*1,1)</f>
        <v>41760</v>
      </c>
      <c r="F33">
        <f>IFERROR(IF(B33="män",-1,IF(B33="kvinnor",1,0))*D33,"")</f>
        <v>0</v>
      </c>
      <c r="G33" t="str">
        <f t="shared" si="0"/>
        <v>2014M05_totalt_övriga</v>
      </c>
    </row>
    <row r="34" spans="1:7" hidden="1" x14ac:dyDescent="0.3">
      <c r="A34" t="s">
        <v>18</v>
      </c>
      <c r="B34" t="s">
        <v>6</v>
      </c>
      <c r="C34" t="s">
        <v>7</v>
      </c>
      <c r="D34">
        <v>25.9</v>
      </c>
      <c r="E34" s="2">
        <f>DATE(LEFT(A34,4)*1,RIGHT(A34,2)*1,1)</f>
        <v>41944</v>
      </c>
      <c r="F34">
        <f>IFERROR(IF(B34="män",-1,IF(B34="kvinnor",1,0))*D34,"")</f>
        <v>-25.9</v>
      </c>
      <c r="G34" t="str">
        <f t="shared" si="0"/>
        <v>2014M11_män_M</v>
      </c>
    </row>
    <row r="35" spans="1:7" hidden="1" x14ac:dyDescent="0.3">
      <c r="A35" t="s">
        <v>18</v>
      </c>
      <c r="B35" t="s">
        <v>6</v>
      </c>
      <c r="C35" t="s">
        <v>8</v>
      </c>
      <c r="D35">
        <v>6.3</v>
      </c>
      <c r="E35" s="2">
        <f>DATE(LEFT(A35,4)*1,RIGHT(A35,2)*1,1)</f>
        <v>41944</v>
      </c>
      <c r="F35">
        <f>IFERROR(IF(B35="män",-1,IF(B35="kvinnor",1,0))*D35,"")</f>
        <v>-6.3</v>
      </c>
      <c r="G35" t="str">
        <f t="shared" si="0"/>
        <v>2014M11_män_C</v>
      </c>
    </row>
    <row r="36" spans="1:7" hidden="1" x14ac:dyDescent="0.3">
      <c r="A36" t="s">
        <v>18</v>
      </c>
      <c r="B36" t="s">
        <v>6</v>
      </c>
      <c r="C36" t="s">
        <v>9</v>
      </c>
      <c r="D36">
        <v>5.2</v>
      </c>
      <c r="E36" s="2">
        <f>DATE(LEFT(A36,4)*1,RIGHT(A36,2)*1,1)</f>
        <v>41944</v>
      </c>
      <c r="F36">
        <f>IFERROR(IF(B36="män",-1,IF(B36="kvinnor",1,0))*D36,"")</f>
        <v>-5.2</v>
      </c>
      <c r="G36" t="str">
        <f t="shared" si="0"/>
        <v>2014M11_män_L</v>
      </c>
    </row>
    <row r="37" spans="1:7" hidden="1" x14ac:dyDescent="0.3">
      <c r="A37" t="s">
        <v>18</v>
      </c>
      <c r="B37" t="s">
        <v>6</v>
      </c>
      <c r="C37" t="s">
        <v>10</v>
      </c>
      <c r="D37">
        <v>3.9</v>
      </c>
      <c r="E37" s="2">
        <f>DATE(LEFT(A37,4)*1,RIGHT(A37,2)*1,1)</f>
        <v>41944</v>
      </c>
      <c r="F37">
        <f>IFERROR(IF(B37="män",-1,IF(B37="kvinnor",1,0))*D37,"")</f>
        <v>-3.9</v>
      </c>
      <c r="G37" t="str">
        <f t="shared" si="0"/>
        <v>2014M11_män_KD</v>
      </c>
    </row>
    <row r="38" spans="1:7" hidden="1" x14ac:dyDescent="0.3">
      <c r="A38" t="s">
        <v>18</v>
      </c>
      <c r="B38" t="s">
        <v>6</v>
      </c>
      <c r="C38" t="s">
        <v>11</v>
      </c>
      <c r="D38" t="s">
        <v>40</v>
      </c>
      <c r="E38" s="2">
        <f>DATE(LEFT(A38,4)*1,RIGHT(A38,2)*1,1)</f>
        <v>41944</v>
      </c>
      <c r="F38" t="str">
        <f>IFERROR(IF(B38="män",-1,IF(B38="kvinnor",1,0))*D38,"")</f>
        <v/>
      </c>
      <c r="G38" t="str">
        <f t="shared" si="0"/>
        <v>2014M11_män_NYD</v>
      </c>
    </row>
    <row r="39" spans="1:7" hidden="1" x14ac:dyDescent="0.3">
      <c r="A39" t="s">
        <v>18</v>
      </c>
      <c r="B39" t="s">
        <v>6</v>
      </c>
      <c r="C39" t="s">
        <v>12</v>
      </c>
      <c r="D39">
        <v>5.4</v>
      </c>
      <c r="E39" s="2">
        <f>DATE(LEFT(A39,4)*1,RIGHT(A39,2)*1,1)</f>
        <v>41944</v>
      </c>
      <c r="F39">
        <f>IFERROR(IF(B39="män",-1,IF(B39="kvinnor",1,0))*D39,"")</f>
        <v>-5.4</v>
      </c>
      <c r="G39" t="str">
        <f t="shared" si="0"/>
        <v>2014M11_män_MP</v>
      </c>
    </row>
    <row r="40" spans="1:7" hidden="1" x14ac:dyDescent="0.3">
      <c r="A40" t="s">
        <v>18</v>
      </c>
      <c r="B40" t="s">
        <v>6</v>
      </c>
      <c r="C40" t="s">
        <v>13</v>
      </c>
      <c r="D40">
        <v>29.6</v>
      </c>
      <c r="E40" s="2">
        <f>DATE(LEFT(A40,4)*1,RIGHT(A40,2)*1,1)</f>
        <v>41944</v>
      </c>
      <c r="F40">
        <f>IFERROR(IF(B40="män",-1,IF(B40="kvinnor",1,0))*D40,"")</f>
        <v>-29.6</v>
      </c>
      <c r="G40" t="str">
        <f t="shared" si="0"/>
        <v>2014M11_män_S</v>
      </c>
    </row>
    <row r="41" spans="1:7" hidden="1" x14ac:dyDescent="0.3">
      <c r="A41" t="s">
        <v>18</v>
      </c>
      <c r="B41" t="s">
        <v>6</v>
      </c>
      <c r="C41" t="s">
        <v>14</v>
      </c>
      <c r="D41">
        <v>5.2</v>
      </c>
      <c r="E41" s="2">
        <f>DATE(LEFT(A41,4)*1,RIGHT(A41,2)*1,1)</f>
        <v>41944</v>
      </c>
      <c r="F41">
        <f>IFERROR(IF(B41="män",-1,IF(B41="kvinnor",1,0))*D41,"")</f>
        <v>-5.2</v>
      </c>
      <c r="G41" t="str">
        <f t="shared" si="0"/>
        <v>2014M11_män_V</v>
      </c>
    </row>
    <row r="42" spans="1:7" hidden="1" x14ac:dyDescent="0.3">
      <c r="A42" t="s">
        <v>18</v>
      </c>
      <c r="B42" t="s">
        <v>6</v>
      </c>
      <c r="C42" t="s">
        <v>15</v>
      </c>
      <c r="D42">
        <v>16.7</v>
      </c>
      <c r="E42" s="2">
        <f>DATE(LEFT(A42,4)*1,RIGHT(A42,2)*1,1)</f>
        <v>41944</v>
      </c>
      <c r="F42">
        <f>IFERROR(IF(B42="män",-1,IF(B42="kvinnor",1,0))*D42,"")</f>
        <v>-16.7</v>
      </c>
      <c r="G42" t="str">
        <f t="shared" si="0"/>
        <v>2014M11_män_SD</v>
      </c>
    </row>
    <row r="43" spans="1:7" hidden="1" x14ac:dyDescent="0.3">
      <c r="A43" t="s">
        <v>18</v>
      </c>
      <c r="B43" t="s">
        <v>6</v>
      </c>
      <c r="C43" t="s">
        <v>16</v>
      </c>
      <c r="D43">
        <v>1.7</v>
      </c>
      <c r="E43" s="2">
        <f>DATE(LEFT(A43,4)*1,RIGHT(A43,2)*1,1)</f>
        <v>41944</v>
      </c>
      <c r="F43">
        <f>IFERROR(IF(B43="män",-1,IF(B43="kvinnor",1,0))*D43,"")</f>
        <v>-1.7</v>
      </c>
      <c r="G43" t="str">
        <f t="shared" si="0"/>
        <v>2014M11_män_övriga</v>
      </c>
    </row>
    <row r="44" spans="1:7" hidden="1" x14ac:dyDescent="0.3">
      <c r="A44" t="s">
        <v>18</v>
      </c>
      <c r="B44" t="s">
        <v>17</v>
      </c>
      <c r="C44" t="s">
        <v>7</v>
      </c>
      <c r="D44">
        <v>23.7</v>
      </c>
      <c r="E44" s="2">
        <f>DATE(LEFT(A44,4)*1,RIGHT(A44,2)*1,1)</f>
        <v>41944</v>
      </c>
      <c r="F44">
        <f>IFERROR(IF(B44="män",-1,IF(B44="kvinnor",1,0))*D44,"")</f>
        <v>23.7</v>
      </c>
      <c r="G44" t="str">
        <f t="shared" si="0"/>
        <v>2014M11_kvinnor_M</v>
      </c>
    </row>
    <row r="45" spans="1:7" hidden="1" x14ac:dyDescent="0.3">
      <c r="A45" t="s">
        <v>18</v>
      </c>
      <c r="B45" t="s">
        <v>17</v>
      </c>
      <c r="C45" t="s">
        <v>8</v>
      </c>
      <c r="D45">
        <v>6</v>
      </c>
      <c r="E45" s="2">
        <f>DATE(LEFT(A45,4)*1,RIGHT(A45,2)*1,1)</f>
        <v>41944</v>
      </c>
      <c r="F45">
        <f>IFERROR(IF(B45="män",-1,IF(B45="kvinnor",1,0))*D45,"")</f>
        <v>6</v>
      </c>
      <c r="G45" t="str">
        <f t="shared" si="0"/>
        <v>2014M11_kvinnor_C</v>
      </c>
    </row>
    <row r="46" spans="1:7" hidden="1" x14ac:dyDescent="0.3">
      <c r="A46" t="s">
        <v>18</v>
      </c>
      <c r="B46" t="s">
        <v>17</v>
      </c>
      <c r="C46" t="s">
        <v>9</v>
      </c>
      <c r="D46">
        <v>5.6</v>
      </c>
      <c r="E46" s="2">
        <f>DATE(LEFT(A46,4)*1,RIGHT(A46,2)*1,1)</f>
        <v>41944</v>
      </c>
      <c r="F46">
        <f>IFERROR(IF(B46="män",-1,IF(B46="kvinnor",1,0))*D46,"")</f>
        <v>5.6</v>
      </c>
      <c r="G46" t="str">
        <f t="shared" si="0"/>
        <v>2014M11_kvinnor_L</v>
      </c>
    </row>
    <row r="47" spans="1:7" hidden="1" x14ac:dyDescent="0.3">
      <c r="A47" t="s">
        <v>18</v>
      </c>
      <c r="B47" t="s">
        <v>17</v>
      </c>
      <c r="C47" t="s">
        <v>10</v>
      </c>
      <c r="D47">
        <v>3.8</v>
      </c>
      <c r="E47" s="2">
        <f>DATE(LEFT(A47,4)*1,RIGHT(A47,2)*1,1)</f>
        <v>41944</v>
      </c>
      <c r="F47">
        <f>IFERROR(IF(B47="män",-1,IF(B47="kvinnor",1,0))*D47,"")</f>
        <v>3.8</v>
      </c>
      <c r="G47" t="str">
        <f t="shared" si="0"/>
        <v>2014M11_kvinnor_KD</v>
      </c>
    </row>
    <row r="48" spans="1:7" hidden="1" x14ac:dyDescent="0.3">
      <c r="A48" t="s">
        <v>18</v>
      </c>
      <c r="B48" t="s">
        <v>17</v>
      </c>
      <c r="C48" t="s">
        <v>11</v>
      </c>
      <c r="D48" t="s">
        <v>40</v>
      </c>
      <c r="E48" s="2">
        <f>DATE(LEFT(A48,4)*1,RIGHT(A48,2)*1,1)</f>
        <v>41944</v>
      </c>
      <c r="F48" t="str">
        <f>IFERROR(IF(B48="män",-1,IF(B48="kvinnor",1,0))*D48,"")</f>
        <v/>
      </c>
      <c r="G48" t="str">
        <f t="shared" si="0"/>
        <v>2014M11_kvinnor_NYD</v>
      </c>
    </row>
    <row r="49" spans="1:7" hidden="1" x14ac:dyDescent="0.3">
      <c r="A49" t="s">
        <v>18</v>
      </c>
      <c r="B49" t="s">
        <v>17</v>
      </c>
      <c r="C49" t="s">
        <v>12</v>
      </c>
      <c r="D49">
        <v>9.1</v>
      </c>
      <c r="E49" s="2">
        <f>DATE(LEFT(A49,4)*1,RIGHT(A49,2)*1,1)</f>
        <v>41944</v>
      </c>
      <c r="F49">
        <f>IFERROR(IF(B49="män",-1,IF(B49="kvinnor",1,0))*D49,"")</f>
        <v>9.1</v>
      </c>
      <c r="G49" t="str">
        <f t="shared" si="0"/>
        <v>2014M11_kvinnor_MP</v>
      </c>
    </row>
    <row r="50" spans="1:7" hidden="1" x14ac:dyDescent="0.3">
      <c r="A50" t="s">
        <v>18</v>
      </c>
      <c r="B50" t="s">
        <v>17</v>
      </c>
      <c r="C50" t="s">
        <v>13</v>
      </c>
      <c r="D50">
        <v>34.1</v>
      </c>
      <c r="E50" s="2">
        <f>DATE(LEFT(A50,4)*1,RIGHT(A50,2)*1,1)</f>
        <v>41944</v>
      </c>
      <c r="F50">
        <f>IFERROR(IF(B50="män",-1,IF(B50="kvinnor",1,0))*D50,"")</f>
        <v>34.1</v>
      </c>
      <c r="G50" t="str">
        <f t="shared" si="0"/>
        <v>2014M11_kvinnor_S</v>
      </c>
    </row>
    <row r="51" spans="1:7" hidden="1" x14ac:dyDescent="0.3">
      <c r="A51" t="s">
        <v>18</v>
      </c>
      <c r="B51" t="s">
        <v>17</v>
      </c>
      <c r="C51" t="s">
        <v>14</v>
      </c>
      <c r="D51">
        <v>6.3</v>
      </c>
      <c r="E51" s="2">
        <f>DATE(LEFT(A51,4)*1,RIGHT(A51,2)*1,1)</f>
        <v>41944</v>
      </c>
      <c r="F51">
        <f>IFERROR(IF(B51="män",-1,IF(B51="kvinnor",1,0))*D51,"")</f>
        <v>6.3</v>
      </c>
      <c r="G51" t="str">
        <f t="shared" si="0"/>
        <v>2014M11_kvinnor_V</v>
      </c>
    </row>
    <row r="52" spans="1:7" hidden="1" x14ac:dyDescent="0.3">
      <c r="A52" t="s">
        <v>18</v>
      </c>
      <c r="B52" t="s">
        <v>17</v>
      </c>
      <c r="C52" t="s">
        <v>15</v>
      </c>
      <c r="D52">
        <v>7.8</v>
      </c>
      <c r="E52" s="2">
        <f>DATE(LEFT(A52,4)*1,RIGHT(A52,2)*1,1)</f>
        <v>41944</v>
      </c>
      <c r="F52">
        <f>IFERROR(IF(B52="män",-1,IF(B52="kvinnor",1,0))*D52,"")</f>
        <v>7.8</v>
      </c>
      <c r="G52" t="str">
        <f t="shared" si="0"/>
        <v>2014M11_kvinnor_SD</v>
      </c>
    </row>
    <row r="53" spans="1:7" hidden="1" x14ac:dyDescent="0.3">
      <c r="A53" t="s">
        <v>18</v>
      </c>
      <c r="B53" t="s">
        <v>17</v>
      </c>
      <c r="C53" t="s">
        <v>16</v>
      </c>
      <c r="D53">
        <v>3.5</v>
      </c>
      <c r="E53" s="2">
        <f>DATE(LEFT(A53,4)*1,RIGHT(A53,2)*1,1)</f>
        <v>41944</v>
      </c>
      <c r="F53">
        <f>IFERROR(IF(B53="män",-1,IF(B53="kvinnor",1,0))*D53,"")</f>
        <v>3.5</v>
      </c>
      <c r="G53" t="str">
        <f t="shared" si="0"/>
        <v>2014M11_kvinnor_övriga</v>
      </c>
    </row>
    <row r="54" spans="1:7" x14ac:dyDescent="0.3">
      <c r="A54" t="s">
        <v>18</v>
      </c>
      <c r="B54" t="s">
        <v>63</v>
      </c>
      <c r="C54" t="s">
        <v>7</v>
      </c>
      <c r="D54">
        <v>24.8</v>
      </c>
      <c r="E54" s="2">
        <f>DATE(LEFT(A54,4)*1,RIGHT(A54,2)*1,1)</f>
        <v>41944</v>
      </c>
      <c r="F54">
        <f>IFERROR(IF(B54="män",-1,IF(B54="kvinnor",1,0))*D54,"")</f>
        <v>0</v>
      </c>
      <c r="G54" t="str">
        <f t="shared" si="0"/>
        <v>2014M11_totalt_M</v>
      </c>
    </row>
    <row r="55" spans="1:7" x14ac:dyDescent="0.3">
      <c r="A55" t="s">
        <v>18</v>
      </c>
      <c r="B55" t="s">
        <v>63</v>
      </c>
      <c r="C55" t="s">
        <v>8</v>
      </c>
      <c r="D55">
        <v>6.2</v>
      </c>
      <c r="E55" s="2">
        <f>DATE(LEFT(A55,4)*1,RIGHT(A55,2)*1,1)</f>
        <v>41944</v>
      </c>
      <c r="F55">
        <f>IFERROR(IF(B55="män",-1,IF(B55="kvinnor",1,0))*D55,"")</f>
        <v>0</v>
      </c>
      <c r="G55" t="str">
        <f t="shared" si="0"/>
        <v>2014M11_totalt_C</v>
      </c>
    </row>
    <row r="56" spans="1:7" x14ac:dyDescent="0.3">
      <c r="A56" t="s">
        <v>18</v>
      </c>
      <c r="B56" t="s">
        <v>63</v>
      </c>
      <c r="C56" t="s">
        <v>9</v>
      </c>
      <c r="D56">
        <v>5.4</v>
      </c>
      <c r="E56" s="2">
        <f>DATE(LEFT(A56,4)*1,RIGHT(A56,2)*1,1)</f>
        <v>41944</v>
      </c>
      <c r="F56">
        <f>IFERROR(IF(B56="män",-1,IF(B56="kvinnor",1,0))*D56,"")</f>
        <v>0</v>
      </c>
      <c r="G56" t="str">
        <f t="shared" si="0"/>
        <v>2014M11_totalt_L</v>
      </c>
    </row>
    <row r="57" spans="1:7" x14ac:dyDescent="0.3">
      <c r="A57" t="s">
        <v>18</v>
      </c>
      <c r="B57" t="s">
        <v>63</v>
      </c>
      <c r="C57" t="s">
        <v>10</v>
      </c>
      <c r="D57">
        <v>3.9</v>
      </c>
      <c r="E57" s="2">
        <f>DATE(LEFT(A57,4)*1,RIGHT(A57,2)*1,1)</f>
        <v>41944</v>
      </c>
      <c r="F57">
        <f>IFERROR(IF(B57="män",-1,IF(B57="kvinnor",1,0))*D57,"")</f>
        <v>0</v>
      </c>
      <c r="G57" t="str">
        <f t="shared" si="0"/>
        <v>2014M11_totalt_KD</v>
      </c>
    </row>
    <row r="58" spans="1:7" x14ac:dyDescent="0.3">
      <c r="A58" t="s">
        <v>18</v>
      </c>
      <c r="B58" t="s">
        <v>63</v>
      </c>
      <c r="C58" t="s">
        <v>11</v>
      </c>
      <c r="D58" t="s">
        <v>40</v>
      </c>
      <c r="E58" s="2">
        <f>DATE(LEFT(A58,4)*1,RIGHT(A58,2)*1,1)</f>
        <v>41944</v>
      </c>
      <c r="F58" t="str">
        <f>IFERROR(IF(B58="män",-1,IF(B58="kvinnor",1,0))*D58,"")</f>
        <v/>
      </c>
      <c r="G58" t="str">
        <f t="shared" si="0"/>
        <v>2014M11_totalt_NYD</v>
      </c>
    </row>
    <row r="59" spans="1:7" x14ac:dyDescent="0.3">
      <c r="A59" t="s">
        <v>18</v>
      </c>
      <c r="B59" t="s">
        <v>63</v>
      </c>
      <c r="C59" t="s">
        <v>12</v>
      </c>
      <c r="D59">
        <v>7.3</v>
      </c>
      <c r="E59" s="2">
        <f>DATE(LEFT(A59,4)*1,RIGHT(A59,2)*1,1)</f>
        <v>41944</v>
      </c>
      <c r="F59">
        <f>IFERROR(IF(B59="män",-1,IF(B59="kvinnor",1,0))*D59,"")</f>
        <v>0</v>
      </c>
      <c r="G59" t="str">
        <f t="shared" si="0"/>
        <v>2014M11_totalt_MP</v>
      </c>
    </row>
    <row r="60" spans="1:7" x14ac:dyDescent="0.3">
      <c r="A60" t="s">
        <v>18</v>
      </c>
      <c r="B60" t="s">
        <v>63</v>
      </c>
      <c r="C60" t="s">
        <v>13</v>
      </c>
      <c r="D60">
        <v>31.9</v>
      </c>
      <c r="E60" s="2">
        <f>DATE(LEFT(A60,4)*1,RIGHT(A60,2)*1,1)</f>
        <v>41944</v>
      </c>
      <c r="F60">
        <f>IFERROR(IF(B60="män",-1,IF(B60="kvinnor",1,0))*D60,"")</f>
        <v>0</v>
      </c>
      <c r="G60" t="str">
        <f t="shared" si="0"/>
        <v>2014M11_totalt_S</v>
      </c>
    </row>
    <row r="61" spans="1:7" x14ac:dyDescent="0.3">
      <c r="A61" t="s">
        <v>18</v>
      </c>
      <c r="B61" t="s">
        <v>63</v>
      </c>
      <c r="C61" t="s">
        <v>14</v>
      </c>
      <c r="D61">
        <v>5.8</v>
      </c>
      <c r="E61" s="2">
        <f>DATE(LEFT(A61,4)*1,RIGHT(A61,2)*1,1)</f>
        <v>41944</v>
      </c>
      <c r="F61">
        <f>IFERROR(IF(B61="män",-1,IF(B61="kvinnor",1,0))*D61,"")</f>
        <v>0</v>
      </c>
      <c r="G61" t="str">
        <f t="shared" si="0"/>
        <v>2014M11_totalt_V</v>
      </c>
    </row>
    <row r="62" spans="1:7" x14ac:dyDescent="0.3">
      <c r="A62" t="s">
        <v>18</v>
      </c>
      <c r="B62" t="s">
        <v>63</v>
      </c>
      <c r="C62" t="s">
        <v>15</v>
      </c>
      <c r="D62">
        <v>12.2</v>
      </c>
      <c r="E62" s="2">
        <f>DATE(LEFT(A62,4)*1,RIGHT(A62,2)*1,1)</f>
        <v>41944</v>
      </c>
      <c r="F62">
        <f>IFERROR(IF(B62="män",-1,IF(B62="kvinnor",1,0))*D62,"")</f>
        <v>0</v>
      </c>
      <c r="G62" t="str">
        <f t="shared" si="0"/>
        <v>2014M11_totalt_SD</v>
      </c>
    </row>
    <row r="63" spans="1:7" x14ac:dyDescent="0.3">
      <c r="A63" t="s">
        <v>18</v>
      </c>
      <c r="B63" t="s">
        <v>63</v>
      </c>
      <c r="C63" t="s">
        <v>16</v>
      </c>
      <c r="D63">
        <v>2.6</v>
      </c>
      <c r="E63" s="2">
        <f>DATE(LEFT(A63,4)*1,RIGHT(A63,2)*1,1)</f>
        <v>41944</v>
      </c>
      <c r="F63">
        <f>IFERROR(IF(B63="män",-1,IF(B63="kvinnor",1,0))*D63,"")</f>
        <v>0</v>
      </c>
      <c r="G63" t="str">
        <f t="shared" si="0"/>
        <v>2014M11_totalt_övriga</v>
      </c>
    </row>
    <row r="64" spans="1:7" hidden="1" x14ac:dyDescent="0.3">
      <c r="A64" t="s">
        <v>19</v>
      </c>
      <c r="B64" t="s">
        <v>6</v>
      </c>
      <c r="C64" t="s">
        <v>7</v>
      </c>
      <c r="D64">
        <v>26.8</v>
      </c>
      <c r="E64" s="2">
        <f>DATE(LEFT(A64,4)*1,RIGHT(A64,2)*1,1)</f>
        <v>42125</v>
      </c>
      <c r="F64">
        <f>IFERROR(IF(B64="män",-1,IF(B64="kvinnor",1,0))*D64,"")</f>
        <v>-26.8</v>
      </c>
      <c r="G64" t="str">
        <f t="shared" si="0"/>
        <v>2015M05_män_M</v>
      </c>
    </row>
    <row r="65" spans="1:7" hidden="1" x14ac:dyDescent="0.3">
      <c r="A65" t="s">
        <v>19</v>
      </c>
      <c r="B65" t="s">
        <v>6</v>
      </c>
      <c r="C65" t="s">
        <v>8</v>
      </c>
      <c r="D65">
        <v>5.6</v>
      </c>
      <c r="E65" s="2">
        <f>DATE(LEFT(A65,4)*1,RIGHT(A65,2)*1,1)</f>
        <v>42125</v>
      </c>
      <c r="F65">
        <f>IFERROR(IF(B65="män",-1,IF(B65="kvinnor",1,0))*D65,"")</f>
        <v>-5.6</v>
      </c>
      <c r="G65" t="str">
        <f t="shared" si="0"/>
        <v>2015M05_män_C</v>
      </c>
    </row>
    <row r="66" spans="1:7" hidden="1" x14ac:dyDescent="0.3">
      <c r="A66" t="s">
        <v>19</v>
      </c>
      <c r="B66" t="s">
        <v>6</v>
      </c>
      <c r="C66" t="s">
        <v>9</v>
      </c>
      <c r="D66">
        <v>4.7</v>
      </c>
      <c r="E66" s="2">
        <f>DATE(LEFT(A66,4)*1,RIGHT(A66,2)*1,1)</f>
        <v>42125</v>
      </c>
      <c r="F66">
        <f>IFERROR(IF(B66="män",-1,IF(B66="kvinnor",1,0))*D66,"")</f>
        <v>-4.7</v>
      </c>
      <c r="G66" t="str">
        <f t="shared" si="0"/>
        <v>2015M05_män_L</v>
      </c>
    </row>
    <row r="67" spans="1:7" hidden="1" x14ac:dyDescent="0.3">
      <c r="A67" t="s">
        <v>19</v>
      </c>
      <c r="B67" t="s">
        <v>6</v>
      </c>
      <c r="C67" t="s">
        <v>10</v>
      </c>
      <c r="D67">
        <v>3.5</v>
      </c>
      <c r="E67" s="2">
        <f>DATE(LEFT(A67,4)*1,RIGHT(A67,2)*1,1)</f>
        <v>42125</v>
      </c>
      <c r="F67">
        <f>IFERROR(IF(B67="män",-1,IF(B67="kvinnor",1,0))*D67,"")</f>
        <v>-3.5</v>
      </c>
      <c r="G67" t="str">
        <f t="shared" si="0"/>
        <v>2015M05_män_KD</v>
      </c>
    </row>
    <row r="68" spans="1:7" hidden="1" x14ac:dyDescent="0.3">
      <c r="A68" t="s">
        <v>19</v>
      </c>
      <c r="B68" t="s">
        <v>6</v>
      </c>
      <c r="C68" t="s">
        <v>11</v>
      </c>
      <c r="D68" t="s">
        <v>40</v>
      </c>
      <c r="E68" s="2">
        <f>DATE(LEFT(A68,4)*1,RIGHT(A68,2)*1,1)</f>
        <v>42125</v>
      </c>
      <c r="F68" t="str">
        <f>IFERROR(IF(B68="män",-1,IF(B68="kvinnor",1,0))*D68,"")</f>
        <v/>
      </c>
      <c r="G68" t="str">
        <f t="shared" si="0"/>
        <v>2015M05_män_NYD</v>
      </c>
    </row>
    <row r="69" spans="1:7" hidden="1" x14ac:dyDescent="0.3">
      <c r="A69" t="s">
        <v>19</v>
      </c>
      <c r="B69" t="s">
        <v>6</v>
      </c>
      <c r="C69" t="s">
        <v>12</v>
      </c>
      <c r="D69">
        <v>4.5999999999999996</v>
      </c>
      <c r="E69" s="2">
        <f>DATE(LEFT(A69,4)*1,RIGHT(A69,2)*1,1)</f>
        <v>42125</v>
      </c>
      <c r="F69">
        <f>IFERROR(IF(B69="män",-1,IF(B69="kvinnor",1,0))*D69,"")</f>
        <v>-4.5999999999999996</v>
      </c>
      <c r="G69" t="str">
        <f t="shared" ref="G69:G132" si="1">A69&amp;"_"&amp;B69&amp;"_"&amp;C69</f>
        <v>2015M05_män_MP</v>
      </c>
    </row>
    <row r="70" spans="1:7" hidden="1" x14ac:dyDescent="0.3">
      <c r="A70" t="s">
        <v>19</v>
      </c>
      <c r="B70" t="s">
        <v>6</v>
      </c>
      <c r="C70" t="s">
        <v>13</v>
      </c>
      <c r="D70">
        <v>27.1</v>
      </c>
      <c r="E70" s="2">
        <f>DATE(LEFT(A70,4)*1,RIGHT(A70,2)*1,1)</f>
        <v>42125</v>
      </c>
      <c r="F70">
        <f>IFERROR(IF(B70="män",-1,IF(B70="kvinnor",1,0))*D70,"")</f>
        <v>-27.1</v>
      </c>
      <c r="G70" t="str">
        <f t="shared" si="1"/>
        <v>2015M05_män_S</v>
      </c>
    </row>
    <row r="71" spans="1:7" hidden="1" x14ac:dyDescent="0.3">
      <c r="A71" t="s">
        <v>19</v>
      </c>
      <c r="B71" t="s">
        <v>6</v>
      </c>
      <c r="C71" t="s">
        <v>14</v>
      </c>
      <c r="D71">
        <v>6.1</v>
      </c>
      <c r="E71" s="2">
        <f>DATE(LEFT(A71,4)*1,RIGHT(A71,2)*1,1)</f>
        <v>42125</v>
      </c>
      <c r="F71">
        <f>IFERROR(IF(B71="män",-1,IF(B71="kvinnor",1,0))*D71,"")</f>
        <v>-6.1</v>
      </c>
      <c r="G71" t="str">
        <f t="shared" si="1"/>
        <v>2015M05_män_V</v>
      </c>
    </row>
    <row r="72" spans="1:7" hidden="1" x14ac:dyDescent="0.3">
      <c r="A72" t="s">
        <v>19</v>
      </c>
      <c r="B72" t="s">
        <v>6</v>
      </c>
      <c r="C72" t="s">
        <v>15</v>
      </c>
      <c r="D72">
        <v>20.5</v>
      </c>
      <c r="E72" s="2">
        <f>DATE(LEFT(A72,4)*1,RIGHT(A72,2)*1,1)</f>
        <v>42125</v>
      </c>
      <c r="F72">
        <f>IFERROR(IF(B72="män",-1,IF(B72="kvinnor",1,0))*D72,"")</f>
        <v>-20.5</v>
      </c>
      <c r="G72" t="str">
        <f t="shared" si="1"/>
        <v>2015M05_män_SD</v>
      </c>
    </row>
    <row r="73" spans="1:7" hidden="1" x14ac:dyDescent="0.3">
      <c r="A73" t="s">
        <v>19</v>
      </c>
      <c r="B73" t="s">
        <v>6</v>
      </c>
      <c r="C73" t="s">
        <v>16</v>
      </c>
      <c r="D73">
        <v>1.2</v>
      </c>
      <c r="E73" s="2">
        <f>DATE(LEFT(A73,4)*1,RIGHT(A73,2)*1,1)</f>
        <v>42125</v>
      </c>
      <c r="F73">
        <f>IFERROR(IF(B73="män",-1,IF(B73="kvinnor",1,0))*D73,"")</f>
        <v>-1.2</v>
      </c>
      <c r="G73" t="str">
        <f t="shared" si="1"/>
        <v>2015M05_män_övriga</v>
      </c>
    </row>
    <row r="74" spans="1:7" hidden="1" x14ac:dyDescent="0.3">
      <c r="A74" t="s">
        <v>19</v>
      </c>
      <c r="B74" t="s">
        <v>17</v>
      </c>
      <c r="C74" t="s">
        <v>7</v>
      </c>
      <c r="D74">
        <v>25.7</v>
      </c>
      <c r="E74" s="2">
        <f>DATE(LEFT(A74,4)*1,RIGHT(A74,2)*1,1)</f>
        <v>42125</v>
      </c>
      <c r="F74">
        <f>IFERROR(IF(B74="män",-1,IF(B74="kvinnor",1,0))*D74,"")</f>
        <v>25.7</v>
      </c>
      <c r="G74" t="str">
        <f t="shared" si="1"/>
        <v>2015M05_kvinnor_M</v>
      </c>
    </row>
    <row r="75" spans="1:7" hidden="1" x14ac:dyDescent="0.3">
      <c r="A75" t="s">
        <v>19</v>
      </c>
      <c r="B75" t="s">
        <v>17</v>
      </c>
      <c r="C75" t="s">
        <v>8</v>
      </c>
      <c r="D75">
        <v>7.4</v>
      </c>
      <c r="E75" s="2">
        <f>DATE(LEFT(A75,4)*1,RIGHT(A75,2)*1,1)</f>
        <v>42125</v>
      </c>
      <c r="F75">
        <f>IFERROR(IF(B75="män",-1,IF(B75="kvinnor",1,0))*D75,"")</f>
        <v>7.4</v>
      </c>
      <c r="G75" t="str">
        <f t="shared" si="1"/>
        <v>2015M05_kvinnor_C</v>
      </c>
    </row>
    <row r="76" spans="1:7" hidden="1" x14ac:dyDescent="0.3">
      <c r="A76" t="s">
        <v>19</v>
      </c>
      <c r="B76" t="s">
        <v>17</v>
      </c>
      <c r="C76" t="s">
        <v>9</v>
      </c>
      <c r="D76">
        <v>4.4000000000000004</v>
      </c>
      <c r="E76" s="2">
        <f>DATE(LEFT(A76,4)*1,RIGHT(A76,2)*1,1)</f>
        <v>42125</v>
      </c>
      <c r="F76">
        <f>IFERROR(IF(B76="män",-1,IF(B76="kvinnor",1,0))*D76,"")</f>
        <v>4.4000000000000004</v>
      </c>
      <c r="G76" t="str">
        <f t="shared" si="1"/>
        <v>2015M05_kvinnor_L</v>
      </c>
    </row>
    <row r="77" spans="1:7" hidden="1" x14ac:dyDescent="0.3">
      <c r="A77" t="s">
        <v>19</v>
      </c>
      <c r="B77" t="s">
        <v>17</v>
      </c>
      <c r="C77" t="s">
        <v>10</v>
      </c>
      <c r="D77">
        <v>4.0999999999999996</v>
      </c>
      <c r="E77" s="2">
        <f>DATE(LEFT(A77,4)*1,RIGHT(A77,2)*1,1)</f>
        <v>42125</v>
      </c>
      <c r="F77">
        <f>IFERROR(IF(B77="män",-1,IF(B77="kvinnor",1,0))*D77,"")</f>
        <v>4.0999999999999996</v>
      </c>
      <c r="G77" t="str">
        <f t="shared" si="1"/>
        <v>2015M05_kvinnor_KD</v>
      </c>
    </row>
    <row r="78" spans="1:7" hidden="1" x14ac:dyDescent="0.3">
      <c r="A78" t="s">
        <v>19</v>
      </c>
      <c r="B78" t="s">
        <v>17</v>
      </c>
      <c r="C78" t="s">
        <v>11</v>
      </c>
      <c r="D78" t="s">
        <v>40</v>
      </c>
      <c r="E78" s="2">
        <f>DATE(LEFT(A78,4)*1,RIGHT(A78,2)*1,1)</f>
        <v>42125</v>
      </c>
      <c r="F78" t="str">
        <f>IFERROR(IF(B78="män",-1,IF(B78="kvinnor",1,0))*D78,"")</f>
        <v/>
      </c>
      <c r="G78" t="str">
        <f t="shared" si="1"/>
        <v>2015M05_kvinnor_NYD</v>
      </c>
    </row>
    <row r="79" spans="1:7" hidden="1" x14ac:dyDescent="0.3">
      <c r="A79" t="s">
        <v>19</v>
      </c>
      <c r="B79" t="s">
        <v>17</v>
      </c>
      <c r="C79" t="s">
        <v>12</v>
      </c>
      <c r="D79">
        <v>8.8000000000000007</v>
      </c>
      <c r="E79" s="2">
        <f>DATE(LEFT(A79,4)*1,RIGHT(A79,2)*1,1)</f>
        <v>42125</v>
      </c>
      <c r="F79">
        <f>IFERROR(IF(B79="män",-1,IF(B79="kvinnor",1,0))*D79,"")</f>
        <v>8.8000000000000007</v>
      </c>
      <c r="G79" t="str">
        <f t="shared" si="1"/>
        <v>2015M05_kvinnor_MP</v>
      </c>
    </row>
    <row r="80" spans="1:7" hidden="1" x14ac:dyDescent="0.3">
      <c r="A80" t="s">
        <v>19</v>
      </c>
      <c r="B80" t="s">
        <v>17</v>
      </c>
      <c r="C80" t="s">
        <v>13</v>
      </c>
      <c r="D80">
        <v>31.4</v>
      </c>
      <c r="E80" s="2">
        <f>DATE(LEFT(A80,4)*1,RIGHT(A80,2)*1,1)</f>
        <v>42125</v>
      </c>
      <c r="F80">
        <f>IFERROR(IF(B80="män",-1,IF(B80="kvinnor",1,0))*D80,"")</f>
        <v>31.4</v>
      </c>
      <c r="G80" t="str">
        <f t="shared" si="1"/>
        <v>2015M05_kvinnor_S</v>
      </c>
    </row>
    <row r="81" spans="1:7" hidden="1" x14ac:dyDescent="0.3">
      <c r="A81" t="s">
        <v>19</v>
      </c>
      <c r="B81" t="s">
        <v>17</v>
      </c>
      <c r="C81" t="s">
        <v>14</v>
      </c>
      <c r="D81">
        <v>5.9</v>
      </c>
      <c r="E81" s="2">
        <f>DATE(LEFT(A81,4)*1,RIGHT(A81,2)*1,1)</f>
        <v>42125</v>
      </c>
      <c r="F81">
        <f>IFERROR(IF(B81="män",-1,IF(B81="kvinnor",1,0))*D81,"")</f>
        <v>5.9</v>
      </c>
      <c r="G81" t="str">
        <f t="shared" si="1"/>
        <v>2015M05_kvinnor_V</v>
      </c>
    </row>
    <row r="82" spans="1:7" hidden="1" x14ac:dyDescent="0.3">
      <c r="A82" t="s">
        <v>19</v>
      </c>
      <c r="B82" t="s">
        <v>17</v>
      </c>
      <c r="C82" t="s">
        <v>15</v>
      </c>
      <c r="D82">
        <v>9.3000000000000007</v>
      </c>
      <c r="E82" s="2">
        <f>DATE(LEFT(A82,4)*1,RIGHT(A82,2)*1,1)</f>
        <v>42125</v>
      </c>
      <c r="F82">
        <f>IFERROR(IF(B82="män",-1,IF(B82="kvinnor",1,0))*D82,"")</f>
        <v>9.3000000000000007</v>
      </c>
      <c r="G82" t="str">
        <f t="shared" si="1"/>
        <v>2015M05_kvinnor_SD</v>
      </c>
    </row>
    <row r="83" spans="1:7" hidden="1" x14ac:dyDescent="0.3">
      <c r="A83" t="s">
        <v>19</v>
      </c>
      <c r="B83" t="s">
        <v>17</v>
      </c>
      <c r="C83" t="s">
        <v>16</v>
      </c>
      <c r="D83">
        <v>3</v>
      </c>
      <c r="E83" s="2">
        <f>DATE(LEFT(A83,4)*1,RIGHT(A83,2)*1,1)</f>
        <v>42125</v>
      </c>
      <c r="F83">
        <f>IFERROR(IF(B83="män",-1,IF(B83="kvinnor",1,0))*D83,"")</f>
        <v>3</v>
      </c>
      <c r="G83" t="str">
        <f t="shared" si="1"/>
        <v>2015M05_kvinnor_övriga</v>
      </c>
    </row>
    <row r="84" spans="1:7" x14ac:dyDescent="0.3">
      <c r="A84" t="s">
        <v>19</v>
      </c>
      <c r="B84" t="s">
        <v>63</v>
      </c>
      <c r="C84" t="s">
        <v>7</v>
      </c>
      <c r="D84">
        <v>26.2</v>
      </c>
      <c r="E84" s="2">
        <f>DATE(LEFT(A84,4)*1,RIGHT(A84,2)*1,1)</f>
        <v>42125</v>
      </c>
      <c r="F84">
        <f>IFERROR(IF(B84="män",-1,IF(B84="kvinnor",1,0))*D84,"")</f>
        <v>0</v>
      </c>
      <c r="G84" t="str">
        <f t="shared" si="1"/>
        <v>2015M05_totalt_M</v>
      </c>
    </row>
    <row r="85" spans="1:7" x14ac:dyDescent="0.3">
      <c r="A85" t="s">
        <v>19</v>
      </c>
      <c r="B85" t="s">
        <v>63</v>
      </c>
      <c r="C85" t="s">
        <v>8</v>
      </c>
      <c r="D85">
        <v>6.5</v>
      </c>
      <c r="E85" s="2">
        <f>DATE(LEFT(A85,4)*1,RIGHT(A85,2)*1,1)</f>
        <v>42125</v>
      </c>
      <c r="F85">
        <f>IFERROR(IF(B85="män",-1,IF(B85="kvinnor",1,0))*D85,"")</f>
        <v>0</v>
      </c>
      <c r="G85" t="str">
        <f t="shared" si="1"/>
        <v>2015M05_totalt_C</v>
      </c>
    </row>
    <row r="86" spans="1:7" x14ac:dyDescent="0.3">
      <c r="A86" t="s">
        <v>19</v>
      </c>
      <c r="B86" t="s">
        <v>63</v>
      </c>
      <c r="C86" t="s">
        <v>9</v>
      </c>
      <c r="D86">
        <v>4.5999999999999996</v>
      </c>
      <c r="E86" s="2">
        <f>DATE(LEFT(A86,4)*1,RIGHT(A86,2)*1,1)</f>
        <v>42125</v>
      </c>
      <c r="F86">
        <f>IFERROR(IF(B86="män",-1,IF(B86="kvinnor",1,0))*D86,"")</f>
        <v>0</v>
      </c>
      <c r="G86" t="str">
        <f t="shared" si="1"/>
        <v>2015M05_totalt_L</v>
      </c>
    </row>
    <row r="87" spans="1:7" x14ac:dyDescent="0.3">
      <c r="A87" t="s">
        <v>19</v>
      </c>
      <c r="B87" t="s">
        <v>63</v>
      </c>
      <c r="C87" t="s">
        <v>10</v>
      </c>
      <c r="D87">
        <v>3.8</v>
      </c>
      <c r="E87" s="2">
        <f>DATE(LEFT(A87,4)*1,RIGHT(A87,2)*1,1)</f>
        <v>42125</v>
      </c>
      <c r="F87">
        <f>IFERROR(IF(B87="män",-1,IF(B87="kvinnor",1,0))*D87,"")</f>
        <v>0</v>
      </c>
      <c r="G87" t="str">
        <f t="shared" si="1"/>
        <v>2015M05_totalt_KD</v>
      </c>
    </row>
    <row r="88" spans="1:7" x14ac:dyDescent="0.3">
      <c r="A88" t="s">
        <v>19</v>
      </c>
      <c r="B88" t="s">
        <v>63</v>
      </c>
      <c r="C88" t="s">
        <v>11</v>
      </c>
      <c r="D88" t="s">
        <v>40</v>
      </c>
      <c r="E88" s="2">
        <f>DATE(LEFT(A88,4)*1,RIGHT(A88,2)*1,1)</f>
        <v>42125</v>
      </c>
      <c r="F88" t="str">
        <f>IFERROR(IF(B88="män",-1,IF(B88="kvinnor",1,0))*D88,"")</f>
        <v/>
      </c>
      <c r="G88" t="str">
        <f t="shared" si="1"/>
        <v>2015M05_totalt_NYD</v>
      </c>
    </row>
    <row r="89" spans="1:7" x14ac:dyDescent="0.3">
      <c r="A89" t="s">
        <v>19</v>
      </c>
      <c r="B89" t="s">
        <v>63</v>
      </c>
      <c r="C89" t="s">
        <v>12</v>
      </c>
      <c r="D89">
        <v>6.7</v>
      </c>
      <c r="E89" s="2">
        <f>DATE(LEFT(A89,4)*1,RIGHT(A89,2)*1,1)</f>
        <v>42125</v>
      </c>
      <c r="F89">
        <f>IFERROR(IF(B89="män",-1,IF(B89="kvinnor",1,0))*D89,"")</f>
        <v>0</v>
      </c>
      <c r="G89" t="str">
        <f t="shared" si="1"/>
        <v>2015M05_totalt_MP</v>
      </c>
    </row>
    <row r="90" spans="1:7" x14ac:dyDescent="0.3">
      <c r="A90" t="s">
        <v>19</v>
      </c>
      <c r="B90" t="s">
        <v>63</v>
      </c>
      <c r="C90" t="s">
        <v>13</v>
      </c>
      <c r="D90">
        <v>29.3</v>
      </c>
      <c r="E90" s="2">
        <f>DATE(LEFT(A90,4)*1,RIGHT(A90,2)*1,1)</f>
        <v>42125</v>
      </c>
      <c r="F90">
        <f>IFERROR(IF(B90="män",-1,IF(B90="kvinnor",1,0))*D90,"")</f>
        <v>0</v>
      </c>
      <c r="G90" t="str">
        <f t="shared" si="1"/>
        <v>2015M05_totalt_S</v>
      </c>
    </row>
    <row r="91" spans="1:7" x14ac:dyDescent="0.3">
      <c r="A91" t="s">
        <v>19</v>
      </c>
      <c r="B91" t="s">
        <v>63</v>
      </c>
      <c r="C91" t="s">
        <v>14</v>
      </c>
      <c r="D91">
        <v>6</v>
      </c>
      <c r="E91" s="2">
        <f>DATE(LEFT(A91,4)*1,RIGHT(A91,2)*1,1)</f>
        <v>42125</v>
      </c>
      <c r="F91">
        <f>IFERROR(IF(B91="män",-1,IF(B91="kvinnor",1,0))*D91,"")</f>
        <v>0</v>
      </c>
      <c r="G91" t="str">
        <f t="shared" si="1"/>
        <v>2015M05_totalt_V</v>
      </c>
    </row>
    <row r="92" spans="1:7" x14ac:dyDescent="0.3">
      <c r="A92" t="s">
        <v>19</v>
      </c>
      <c r="B92" t="s">
        <v>63</v>
      </c>
      <c r="C92" t="s">
        <v>15</v>
      </c>
      <c r="D92">
        <v>14.8</v>
      </c>
      <c r="E92" s="2">
        <f>DATE(LEFT(A92,4)*1,RIGHT(A92,2)*1,1)</f>
        <v>42125</v>
      </c>
      <c r="F92">
        <f>IFERROR(IF(B92="män",-1,IF(B92="kvinnor",1,0))*D92,"")</f>
        <v>0</v>
      </c>
      <c r="G92" t="str">
        <f t="shared" si="1"/>
        <v>2015M05_totalt_SD</v>
      </c>
    </row>
    <row r="93" spans="1:7" x14ac:dyDescent="0.3">
      <c r="A93" t="s">
        <v>19</v>
      </c>
      <c r="B93" t="s">
        <v>63</v>
      </c>
      <c r="C93" t="s">
        <v>16</v>
      </c>
      <c r="D93">
        <v>2.1</v>
      </c>
      <c r="E93" s="2">
        <f>DATE(LEFT(A93,4)*1,RIGHT(A93,2)*1,1)</f>
        <v>42125</v>
      </c>
      <c r="F93">
        <f>IFERROR(IF(B93="män",-1,IF(B93="kvinnor",1,0))*D93,"")</f>
        <v>0</v>
      </c>
      <c r="G93" t="str">
        <f t="shared" si="1"/>
        <v>2015M05_totalt_övriga</v>
      </c>
    </row>
    <row r="94" spans="1:7" hidden="1" x14ac:dyDescent="0.3">
      <c r="A94" t="s">
        <v>20</v>
      </c>
      <c r="B94" t="s">
        <v>6</v>
      </c>
      <c r="C94" t="s">
        <v>7</v>
      </c>
      <c r="D94">
        <v>21.6</v>
      </c>
      <c r="E94" s="2">
        <f>DATE(LEFT(A94,4)*1,RIGHT(A94,2)*1,1)</f>
        <v>42309</v>
      </c>
      <c r="F94">
        <f>IFERROR(IF(B94="män",-1,IF(B94="kvinnor",1,0))*D94,"")</f>
        <v>-21.6</v>
      </c>
      <c r="G94" t="str">
        <f t="shared" si="1"/>
        <v>2015M11_män_M</v>
      </c>
    </row>
    <row r="95" spans="1:7" hidden="1" x14ac:dyDescent="0.3">
      <c r="A95" t="s">
        <v>20</v>
      </c>
      <c r="B95" t="s">
        <v>6</v>
      </c>
      <c r="C95" t="s">
        <v>8</v>
      </c>
      <c r="D95">
        <v>5.6</v>
      </c>
      <c r="E95" s="2">
        <f>DATE(LEFT(A95,4)*1,RIGHT(A95,2)*1,1)</f>
        <v>42309</v>
      </c>
      <c r="F95">
        <f>IFERROR(IF(B95="män",-1,IF(B95="kvinnor",1,0))*D95,"")</f>
        <v>-5.6</v>
      </c>
      <c r="G95" t="str">
        <f t="shared" si="1"/>
        <v>2015M11_män_C</v>
      </c>
    </row>
    <row r="96" spans="1:7" hidden="1" x14ac:dyDescent="0.3">
      <c r="A96" t="s">
        <v>20</v>
      </c>
      <c r="B96" t="s">
        <v>6</v>
      </c>
      <c r="C96" t="s">
        <v>9</v>
      </c>
      <c r="D96">
        <v>5.3</v>
      </c>
      <c r="E96" s="2">
        <f>DATE(LEFT(A96,4)*1,RIGHT(A96,2)*1,1)</f>
        <v>42309</v>
      </c>
      <c r="F96">
        <f>IFERROR(IF(B96="män",-1,IF(B96="kvinnor",1,0))*D96,"")</f>
        <v>-5.3</v>
      </c>
      <c r="G96" t="str">
        <f t="shared" si="1"/>
        <v>2015M11_män_L</v>
      </c>
    </row>
    <row r="97" spans="1:7" hidden="1" x14ac:dyDescent="0.3">
      <c r="A97" t="s">
        <v>20</v>
      </c>
      <c r="B97" t="s">
        <v>6</v>
      </c>
      <c r="C97" t="s">
        <v>10</v>
      </c>
      <c r="D97">
        <v>3.3</v>
      </c>
      <c r="E97" s="2">
        <f>DATE(LEFT(A97,4)*1,RIGHT(A97,2)*1,1)</f>
        <v>42309</v>
      </c>
      <c r="F97">
        <f>IFERROR(IF(B97="män",-1,IF(B97="kvinnor",1,0))*D97,"")</f>
        <v>-3.3</v>
      </c>
      <c r="G97" t="str">
        <f t="shared" si="1"/>
        <v>2015M11_män_KD</v>
      </c>
    </row>
    <row r="98" spans="1:7" hidden="1" x14ac:dyDescent="0.3">
      <c r="A98" t="s">
        <v>20</v>
      </c>
      <c r="B98" t="s">
        <v>6</v>
      </c>
      <c r="C98" t="s">
        <v>11</v>
      </c>
      <c r="D98" t="s">
        <v>40</v>
      </c>
      <c r="E98" s="2">
        <f>DATE(LEFT(A98,4)*1,RIGHT(A98,2)*1,1)</f>
        <v>42309</v>
      </c>
      <c r="F98" t="str">
        <f>IFERROR(IF(B98="män",-1,IF(B98="kvinnor",1,0))*D98,"")</f>
        <v/>
      </c>
      <c r="G98" t="str">
        <f t="shared" si="1"/>
        <v>2015M11_män_NYD</v>
      </c>
    </row>
    <row r="99" spans="1:7" hidden="1" x14ac:dyDescent="0.3">
      <c r="A99" t="s">
        <v>20</v>
      </c>
      <c r="B99" t="s">
        <v>6</v>
      </c>
      <c r="C99" t="s">
        <v>12</v>
      </c>
      <c r="D99">
        <v>4.0999999999999996</v>
      </c>
      <c r="E99" s="2">
        <f>DATE(LEFT(A99,4)*1,RIGHT(A99,2)*1,1)</f>
        <v>42309</v>
      </c>
      <c r="F99">
        <f>IFERROR(IF(B99="män",-1,IF(B99="kvinnor",1,0))*D99,"")</f>
        <v>-4.0999999999999996</v>
      </c>
      <c r="G99" t="str">
        <f t="shared" si="1"/>
        <v>2015M11_män_MP</v>
      </c>
    </row>
    <row r="100" spans="1:7" hidden="1" x14ac:dyDescent="0.3">
      <c r="A100" t="s">
        <v>20</v>
      </c>
      <c r="B100" t="s">
        <v>6</v>
      </c>
      <c r="C100" t="s">
        <v>13</v>
      </c>
      <c r="D100">
        <v>25.5</v>
      </c>
      <c r="E100" s="2">
        <f>DATE(LEFT(A100,4)*1,RIGHT(A100,2)*1,1)</f>
        <v>42309</v>
      </c>
      <c r="F100">
        <f>IFERROR(IF(B100="män",-1,IF(B100="kvinnor",1,0))*D100,"")</f>
        <v>-25.5</v>
      </c>
      <c r="G100" t="str">
        <f t="shared" si="1"/>
        <v>2015M11_män_S</v>
      </c>
    </row>
    <row r="101" spans="1:7" hidden="1" x14ac:dyDescent="0.3">
      <c r="A101" t="s">
        <v>20</v>
      </c>
      <c r="B101" t="s">
        <v>6</v>
      </c>
      <c r="C101" t="s">
        <v>14</v>
      </c>
      <c r="D101">
        <v>5.2</v>
      </c>
      <c r="E101" s="2">
        <f>DATE(LEFT(A101,4)*1,RIGHT(A101,2)*1,1)</f>
        <v>42309</v>
      </c>
      <c r="F101">
        <f>IFERROR(IF(B101="män",-1,IF(B101="kvinnor",1,0))*D101,"")</f>
        <v>-5.2</v>
      </c>
      <c r="G101" t="str">
        <f t="shared" si="1"/>
        <v>2015M11_män_V</v>
      </c>
    </row>
    <row r="102" spans="1:7" hidden="1" x14ac:dyDescent="0.3">
      <c r="A102" t="s">
        <v>20</v>
      </c>
      <c r="B102" t="s">
        <v>6</v>
      </c>
      <c r="C102" t="s">
        <v>15</v>
      </c>
      <c r="D102">
        <v>28</v>
      </c>
      <c r="E102" s="2">
        <f>DATE(LEFT(A102,4)*1,RIGHT(A102,2)*1,1)</f>
        <v>42309</v>
      </c>
      <c r="F102">
        <f>IFERROR(IF(B102="män",-1,IF(B102="kvinnor",1,0))*D102,"")</f>
        <v>-28</v>
      </c>
      <c r="G102" t="str">
        <f t="shared" si="1"/>
        <v>2015M11_män_SD</v>
      </c>
    </row>
    <row r="103" spans="1:7" hidden="1" x14ac:dyDescent="0.3">
      <c r="A103" t="s">
        <v>20</v>
      </c>
      <c r="B103" t="s">
        <v>6</v>
      </c>
      <c r="C103" t="s">
        <v>16</v>
      </c>
      <c r="D103">
        <v>1.3</v>
      </c>
      <c r="E103" s="2">
        <f>DATE(LEFT(A103,4)*1,RIGHT(A103,2)*1,1)</f>
        <v>42309</v>
      </c>
      <c r="F103">
        <f>IFERROR(IF(B103="män",-1,IF(B103="kvinnor",1,0))*D103,"")</f>
        <v>-1.3</v>
      </c>
      <c r="G103" t="str">
        <f t="shared" si="1"/>
        <v>2015M11_män_övriga</v>
      </c>
    </row>
    <row r="104" spans="1:7" hidden="1" x14ac:dyDescent="0.3">
      <c r="A104" t="s">
        <v>20</v>
      </c>
      <c r="B104" t="s">
        <v>17</v>
      </c>
      <c r="C104" t="s">
        <v>7</v>
      </c>
      <c r="D104">
        <v>25.6</v>
      </c>
      <c r="E104" s="2">
        <f>DATE(LEFT(A104,4)*1,RIGHT(A104,2)*1,1)</f>
        <v>42309</v>
      </c>
      <c r="F104">
        <f>IFERROR(IF(B104="män",-1,IF(B104="kvinnor",1,0))*D104,"")</f>
        <v>25.6</v>
      </c>
      <c r="G104" t="str">
        <f t="shared" si="1"/>
        <v>2015M11_kvinnor_M</v>
      </c>
    </row>
    <row r="105" spans="1:7" hidden="1" x14ac:dyDescent="0.3">
      <c r="A105" t="s">
        <v>20</v>
      </c>
      <c r="B105" t="s">
        <v>17</v>
      </c>
      <c r="C105" t="s">
        <v>8</v>
      </c>
      <c r="D105">
        <v>7.4</v>
      </c>
      <c r="E105" s="2">
        <f>DATE(LEFT(A105,4)*1,RIGHT(A105,2)*1,1)</f>
        <v>42309</v>
      </c>
      <c r="F105">
        <f>IFERROR(IF(B105="män",-1,IF(B105="kvinnor",1,0))*D105,"")</f>
        <v>7.4</v>
      </c>
      <c r="G105" t="str">
        <f t="shared" si="1"/>
        <v>2015M11_kvinnor_C</v>
      </c>
    </row>
    <row r="106" spans="1:7" hidden="1" x14ac:dyDescent="0.3">
      <c r="A106" t="s">
        <v>20</v>
      </c>
      <c r="B106" t="s">
        <v>17</v>
      </c>
      <c r="C106" t="s">
        <v>9</v>
      </c>
      <c r="D106">
        <v>5.7</v>
      </c>
      <c r="E106" s="2">
        <f>DATE(LEFT(A106,4)*1,RIGHT(A106,2)*1,1)</f>
        <v>42309</v>
      </c>
      <c r="F106">
        <f>IFERROR(IF(B106="män",-1,IF(B106="kvinnor",1,0))*D106,"")</f>
        <v>5.7</v>
      </c>
      <c r="G106" t="str">
        <f t="shared" si="1"/>
        <v>2015M11_kvinnor_L</v>
      </c>
    </row>
    <row r="107" spans="1:7" hidden="1" x14ac:dyDescent="0.3">
      <c r="A107" t="s">
        <v>20</v>
      </c>
      <c r="B107" t="s">
        <v>17</v>
      </c>
      <c r="C107" t="s">
        <v>10</v>
      </c>
      <c r="D107">
        <v>4.0999999999999996</v>
      </c>
      <c r="E107" s="2">
        <f>DATE(LEFT(A107,4)*1,RIGHT(A107,2)*1,1)</f>
        <v>42309</v>
      </c>
      <c r="F107">
        <f>IFERROR(IF(B107="män",-1,IF(B107="kvinnor",1,0))*D107,"")</f>
        <v>4.0999999999999996</v>
      </c>
      <c r="G107" t="str">
        <f t="shared" si="1"/>
        <v>2015M11_kvinnor_KD</v>
      </c>
    </row>
    <row r="108" spans="1:7" hidden="1" x14ac:dyDescent="0.3">
      <c r="A108" t="s">
        <v>20</v>
      </c>
      <c r="B108" t="s">
        <v>17</v>
      </c>
      <c r="C108" t="s">
        <v>11</v>
      </c>
      <c r="D108" t="s">
        <v>40</v>
      </c>
      <c r="E108" s="2">
        <f>DATE(LEFT(A108,4)*1,RIGHT(A108,2)*1,1)</f>
        <v>42309</v>
      </c>
      <c r="F108" t="str">
        <f>IFERROR(IF(B108="män",-1,IF(B108="kvinnor",1,0))*D108,"")</f>
        <v/>
      </c>
      <c r="G108" t="str">
        <f t="shared" si="1"/>
        <v>2015M11_kvinnor_NYD</v>
      </c>
    </row>
    <row r="109" spans="1:7" hidden="1" x14ac:dyDescent="0.3">
      <c r="A109" t="s">
        <v>20</v>
      </c>
      <c r="B109" t="s">
        <v>17</v>
      </c>
      <c r="C109" t="s">
        <v>12</v>
      </c>
      <c r="D109">
        <v>7.3</v>
      </c>
      <c r="E109" s="2">
        <f>DATE(LEFT(A109,4)*1,RIGHT(A109,2)*1,1)</f>
        <v>42309</v>
      </c>
      <c r="F109">
        <f>IFERROR(IF(B109="män",-1,IF(B109="kvinnor",1,0))*D109,"")</f>
        <v>7.3</v>
      </c>
      <c r="G109" t="str">
        <f t="shared" si="1"/>
        <v>2015M11_kvinnor_MP</v>
      </c>
    </row>
    <row r="110" spans="1:7" hidden="1" x14ac:dyDescent="0.3">
      <c r="A110" t="s">
        <v>20</v>
      </c>
      <c r="B110" t="s">
        <v>17</v>
      </c>
      <c r="C110" t="s">
        <v>13</v>
      </c>
      <c r="D110">
        <v>30.1</v>
      </c>
      <c r="E110" s="2">
        <f>DATE(LEFT(A110,4)*1,RIGHT(A110,2)*1,1)</f>
        <v>42309</v>
      </c>
      <c r="F110">
        <f>IFERROR(IF(B110="män",-1,IF(B110="kvinnor",1,0))*D110,"")</f>
        <v>30.1</v>
      </c>
      <c r="G110" t="str">
        <f t="shared" si="1"/>
        <v>2015M11_kvinnor_S</v>
      </c>
    </row>
    <row r="111" spans="1:7" hidden="1" x14ac:dyDescent="0.3">
      <c r="A111" t="s">
        <v>20</v>
      </c>
      <c r="B111" t="s">
        <v>17</v>
      </c>
      <c r="C111" t="s">
        <v>14</v>
      </c>
      <c r="D111">
        <v>6.2</v>
      </c>
      <c r="E111" s="2">
        <f>DATE(LEFT(A111,4)*1,RIGHT(A111,2)*1,1)</f>
        <v>42309</v>
      </c>
      <c r="F111">
        <f>IFERROR(IF(B111="män",-1,IF(B111="kvinnor",1,0))*D111,"")</f>
        <v>6.2</v>
      </c>
      <c r="G111" t="str">
        <f t="shared" si="1"/>
        <v>2015M11_kvinnor_V</v>
      </c>
    </row>
    <row r="112" spans="1:7" hidden="1" x14ac:dyDescent="0.3">
      <c r="A112" t="s">
        <v>20</v>
      </c>
      <c r="B112" t="s">
        <v>17</v>
      </c>
      <c r="C112" t="s">
        <v>15</v>
      </c>
      <c r="D112">
        <v>11.3</v>
      </c>
      <c r="E112" s="2">
        <f>DATE(LEFT(A112,4)*1,RIGHT(A112,2)*1,1)</f>
        <v>42309</v>
      </c>
      <c r="F112">
        <f>IFERROR(IF(B112="män",-1,IF(B112="kvinnor",1,0))*D112,"")</f>
        <v>11.3</v>
      </c>
      <c r="G112" t="str">
        <f t="shared" si="1"/>
        <v>2015M11_kvinnor_SD</v>
      </c>
    </row>
    <row r="113" spans="1:7" hidden="1" x14ac:dyDescent="0.3">
      <c r="A113" t="s">
        <v>20</v>
      </c>
      <c r="B113" t="s">
        <v>17</v>
      </c>
      <c r="C113" t="s">
        <v>16</v>
      </c>
      <c r="D113">
        <v>2.4</v>
      </c>
      <c r="E113" s="2">
        <f>DATE(LEFT(A113,4)*1,RIGHT(A113,2)*1,1)</f>
        <v>42309</v>
      </c>
      <c r="F113">
        <f>IFERROR(IF(B113="män",-1,IF(B113="kvinnor",1,0))*D113,"")</f>
        <v>2.4</v>
      </c>
      <c r="G113" t="str">
        <f t="shared" si="1"/>
        <v>2015M11_kvinnor_övriga</v>
      </c>
    </row>
    <row r="114" spans="1:7" x14ac:dyDescent="0.3">
      <c r="A114" t="s">
        <v>20</v>
      </c>
      <c r="B114" t="s">
        <v>63</v>
      </c>
      <c r="C114" t="s">
        <v>7</v>
      </c>
      <c r="D114">
        <v>23.6</v>
      </c>
      <c r="E114" s="2">
        <f>DATE(LEFT(A114,4)*1,RIGHT(A114,2)*1,1)</f>
        <v>42309</v>
      </c>
      <c r="F114">
        <f>IFERROR(IF(B114="män",-1,IF(B114="kvinnor",1,0))*D114,"")</f>
        <v>0</v>
      </c>
      <c r="G114" t="str">
        <f t="shared" si="1"/>
        <v>2015M11_totalt_M</v>
      </c>
    </row>
    <row r="115" spans="1:7" x14ac:dyDescent="0.3">
      <c r="A115" t="s">
        <v>20</v>
      </c>
      <c r="B115" t="s">
        <v>63</v>
      </c>
      <c r="C115" t="s">
        <v>8</v>
      </c>
      <c r="D115">
        <v>6.5</v>
      </c>
      <c r="E115" s="2">
        <f>DATE(LEFT(A115,4)*1,RIGHT(A115,2)*1,1)</f>
        <v>42309</v>
      </c>
      <c r="F115">
        <f>IFERROR(IF(B115="män",-1,IF(B115="kvinnor",1,0))*D115,"")</f>
        <v>0</v>
      </c>
      <c r="G115" t="str">
        <f t="shared" si="1"/>
        <v>2015M11_totalt_C</v>
      </c>
    </row>
    <row r="116" spans="1:7" x14ac:dyDescent="0.3">
      <c r="A116" t="s">
        <v>20</v>
      </c>
      <c r="B116" t="s">
        <v>63</v>
      </c>
      <c r="C116" t="s">
        <v>9</v>
      </c>
      <c r="D116">
        <v>5.5</v>
      </c>
      <c r="E116" s="2">
        <f>DATE(LEFT(A116,4)*1,RIGHT(A116,2)*1,1)</f>
        <v>42309</v>
      </c>
      <c r="F116">
        <f>IFERROR(IF(B116="män",-1,IF(B116="kvinnor",1,0))*D116,"")</f>
        <v>0</v>
      </c>
      <c r="G116" t="str">
        <f t="shared" si="1"/>
        <v>2015M11_totalt_L</v>
      </c>
    </row>
    <row r="117" spans="1:7" x14ac:dyDescent="0.3">
      <c r="A117" t="s">
        <v>20</v>
      </c>
      <c r="B117" t="s">
        <v>63</v>
      </c>
      <c r="C117" t="s">
        <v>10</v>
      </c>
      <c r="D117">
        <v>3.7</v>
      </c>
      <c r="E117" s="2">
        <f>DATE(LEFT(A117,4)*1,RIGHT(A117,2)*1,1)</f>
        <v>42309</v>
      </c>
      <c r="F117">
        <f>IFERROR(IF(B117="män",-1,IF(B117="kvinnor",1,0))*D117,"")</f>
        <v>0</v>
      </c>
      <c r="G117" t="str">
        <f t="shared" si="1"/>
        <v>2015M11_totalt_KD</v>
      </c>
    </row>
    <row r="118" spans="1:7" x14ac:dyDescent="0.3">
      <c r="A118" t="s">
        <v>20</v>
      </c>
      <c r="B118" t="s">
        <v>63</v>
      </c>
      <c r="C118" t="s">
        <v>11</v>
      </c>
      <c r="D118" t="s">
        <v>40</v>
      </c>
      <c r="E118" s="2">
        <f>DATE(LEFT(A118,4)*1,RIGHT(A118,2)*1,1)</f>
        <v>42309</v>
      </c>
      <c r="F118" t="str">
        <f>IFERROR(IF(B118="män",-1,IF(B118="kvinnor",1,0))*D118,"")</f>
        <v/>
      </c>
      <c r="G118" t="str">
        <f t="shared" si="1"/>
        <v>2015M11_totalt_NYD</v>
      </c>
    </row>
    <row r="119" spans="1:7" x14ac:dyDescent="0.3">
      <c r="A119" t="s">
        <v>20</v>
      </c>
      <c r="B119" t="s">
        <v>63</v>
      </c>
      <c r="C119" t="s">
        <v>12</v>
      </c>
      <c r="D119">
        <v>5.7</v>
      </c>
      <c r="E119" s="2">
        <f>DATE(LEFT(A119,4)*1,RIGHT(A119,2)*1,1)</f>
        <v>42309</v>
      </c>
      <c r="F119">
        <f>IFERROR(IF(B119="män",-1,IF(B119="kvinnor",1,0))*D119,"")</f>
        <v>0</v>
      </c>
      <c r="G119" t="str">
        <f t="shared" si="1"/>
        <v>2015M11_totalt_MP</v>
      </c>
    </row>
    <row r="120" spans="1:7" x14ac:dyDescent="0.3">
      <c r="A120" t="s">
        <v>20</v>
      </c>
      <c r="B120" t="s">
        <v>63</v>
      </c>
      <c r="C120" t="s">
        <v>13</v>
      </c>
      <c r="D120">
        <v>27.8</v>
      </c>
      <c r="E120" s="2">
        <f>DATE(LEFT(A120,4)*1,RIGHT(A120,2)*1,1)</f>
        <v>42309</v>
      </c>
      <c r="F120">
        <f>IFERROR(IF(B120="män",-1,IF(B120="kvinnor",1,0))*D120,"")</f>
        <v>0</v>
      </c>
      <c r="G120" t="str">
        <f t="shared" si="1"/>
        <v>2015M11_totalt_S</v>
      </c>
    </row>
    <row r="121" spans="1:7" x14ac:dyDescent="0.3">
      <c r="A121" t="s">
        <v>20</v>
      </c>
      <c r="B121" t="s">
        <v>63</v>
      </c>
      <c r="C121" t="s">
        <v>14</v>
      </c>
      <c r="D121">
        <v>5.7</v>
      </c>
      <c r="E121" s="2">
        <f>DATE(LEFT(A121,4)*1,RIGHT(A121,2)*1,1)</f>
        <v>42309</v>
      </c>
      <c r="F121">
        <f>IFERROR(IF(B121="män",-1,IF(B121="kvinnor",1,0))*D121,"")</f>
        <v>0</v>
      </c>
      <c r="G121" t="str">
        <f t="shared" si="1"/>
        <v>2015M11_totalt_V</v>
      </c>
    </row>
    <row r="122" spans="1:7" x14ac:dyDescent="0.3">
      <c r="A122" t="s">
        <v>20</v>
      </c>
      <c r="B122" t="s">
        <v>63</v>
      </c>
      <c r="C122" t="s">
        <v>15</v>
      </c>
      <c r="D122">
        <v>19.600000000000001</v>
      </c>
      <c r="E122" s="2">
        <f>DATE(LEFT(A122,4)*1,RIGHT(A122,2)*1,1)</f>
        <v>42309</v>
      </c>
      <c r="F122">
        <f>IFERROR(IF(B122="män",-1,IF(B122="kvinnor",1,0))*D122,"")</f>
        <v>0</v>
      </c>
      <c r="G122" t="str">
        <f t="shared" si="1"/>
        <v>2015M11_totalt_SD</v>
      </c>
    </row>
    <row r="123" spans="1:7" x14ac:dyDescent="0.3">
      <c r="A123" t="s">
        <v>20</v>
      </c>
      <c r="B123" t="s">
        <v>63</v>
      </c>
      <c r="C123" t="s">
        <v>16</v>
      </c>
      <c r="D123">
        <v>1.9</v>
      </c>
      <c r="E123" s="2">
        <f>DATE(LEFT(A123,4)*1,RIGHT(A123,2)*1,1)</f>
        <v>42309</v>
      </c>
      <c r="F123">
        <f>IFERROR(IF(B123="män",-1,IF(B123="kvinnor",1,0))*D123,"")</f>
        <v>0</v>
      </c>
      <c r="G123" t="str">
        <f t="shared" si="1"/>
        <v>2015M11_totalt_övriga</v>
      </c>
    </row>
    <row r="124" spans="1:7" hidden="1" x14ac:dyDescent="0.3">
      <c r="A124" t="s">
        <v>21</v>
      </c>
      <c r="B124" t="s">
        <v>6</v>
      </c>
      <c r="C124" t="s">
        <v>7</v>
      </c>
      <c r="D124">
        <v>25.3</v>
      </c>
      <c r="E124" s="2">
        <f>DATE(LEFT(A124,4)*1,RIGHT(A124,2)*1,1)</f>
        <v>42491</v>
      </c>
      <c r="F124">
        <f>IFERROR(IF(B124="män",-1,IF(B124="kvinnor",1,0))*D124,"")</f>
        <v>-25.3</v>
      </c>
      <c r="G124" t="str">
        <f t="shared" si="1"/>
        <v>2016M05_män_M</v>
      </c>
    </row>
    <row r="125" spans="1:7" hidden="1" x14ac:dyDescent="0.3">
      <c r="A125" t="s">
        <v>21</v>
      </c>
      <c r="B125" t="s">
        <v>6</v>
      </c>
      <c r="C125" t="s">
        <v>8</v>
      </c>
      <c r="D125">
        <v>5.3</v>
      </c>
      <c r="E125" s="2">
        <f>DATE(LEFT(A125,4)*1,RIGHT(A125,2)*1,1)</f>
        <v>42491</v>
      </c>
      <c r="F125">
        <f>IFERROR(IF(B125="män",-1,IF(B125="kvinnor",1,0))*D125,"")</f>
        <v>-5.3</v>
      </c>
      <c r="G125" t="str">
        <f t="shared" si="1"/>
        <v>2016M05_män_C</v>
      </c>
    </row>
    <row r="126" spans="1:7" hidden="1" x14ac:dyDescent="0.3">
      <c r="A126" t="s">
        <v>21</v>
      </c>
      <c r="B126" t="s">
        <v>6</v>
      </c>
      <c r="C126" t="s">
        <v>9</v>
      </c>
      <c r="D126">
        <v>5.6</v>
      </c>
      <c r="E126" s="2">
        <f>DATE(LEFT(A126,4)*1,RIGHT(A126,2)*1,1)</f>
        <v>42491</v>
      </c>
      <c r="F126">
        <f>IFERROR(IF(B126="män",-1,IF(B126="kvinnor",1,0))*D126,"")</f>
        <v>-5.6</v>
      </c>
      <c r="G126" t="str">
        <f t="shared" si="1"/>
        <v>2016M05_män_L</v>
      </c>
    </row>
    <row r="127" spans="1:7" hidden="1" x14ac:dyDescent="0.3">
      <c r="A127" t="s">
        <v>21</v>
      </c>
      <c r="B127" t="s">
        <v>6</v>
      </c>
      <c r="C127" t="s">
        <v>10</v>
      </c>
      <c r="D127">
        <v>2.9</v>
      </c>
      <c r="E127" s="2">
        <f>DATE(LEFT(A127,4)*1,RIGHT(A127,2)*1,1)</f>
        <v>42491</v>
      </c>
      <c r="F127">
        <f>IFERROR(IF(B127="män",-1,IF(B127="kvinnor",1,0))*D127,"")</f>
        <v>-2.9</v>
      </c>
      <c r="G127" t="str">
        <f t="shared" si="1"/>
        <v>2016M05_män_KD</v>
      </c>
    </row>
    <row r="128" spans="1:7" hidden="1" x14ac:dyDescent="0.3">
      <c r="A128" t="s">
        <v>21</v>
      </c>
      <c r="B128" t="s">
        <v>6</v>
      </c>
      <c r="C128" t="s">
        <v>11</v>
      </c>
      <c r="D128" t="s">
        <v>40</v>
      </c>
      <c r="E128" s="2">
        <f>DATE(LEFT(A128,4)*1,RIGHT(A128,2)*1,1)</f>
        <v>42491</v>
      </c>
      <c r="F128" t="str">
        <f>IFERROR(IF(B128="män",-1,IF(B128="kvinnor",1,0))*D128,"")</f>
        <v/>
      </c>
      <c r="G128" t="str">
        <f t="shared" si="1"/>
        <v>2016M05_män_NYD</v>
      </c>
    </row>
    <row r="129" spans="1:7" hidden="1" x14ac:dyDescent="0.3">
      <c r="A129" t="s">
        <v>21</v>
      </c>
      <c r="B129" t="s">
        <v>6</v>
      </c>
      <c r="C129" t="s">
        <v>12</v>
      </c>
      <c r="D129">
        <v>4</v>
      </c>
      <c r="E129" s="2">
        <f>DATE(LEFT(A129,4)*1,RIGHT(A129,2)*1,1)</f>
        <v>42491</v>
      </c>
      <c r="F129">
        <f>IFERROR(IF(B129="män",-1,IF(B129="kvinnor",1,0))*D129,"")</f>
        <v>-4</v>
      </c>
      <c r="G129" t="str">
        <f t="shared" si="1"/>
        <v>2016M05_män_MP</v>
      </c>
    </row>
    <row r="130" spans="1:7" hidden="1" x14ac:dyDescent="0.3">
      <c r="A130" t="s">
        <v>21</v>
      </c>
      <c r="B130" t="s">
        <v>6</v>
      </c>
      <c r="C130" t="s">
        <v>13</v>
      </c>
      <c r="D130">
        <v>26</v>
      </c>
      <c r="E130" s="2">
        <f>DATE(LEFT(A130,4)*1,RIGHT(A130,2)*1,1)</f>
        <v>42491</v>
      </c>
      <c r="F130">
        <f>IFERROR(IF(B130="män",-1,IF(B130="kvinnor",1,0))*D130,"")</f>
        <v>-26</v>
      </c>
      <c r="G130" t="str">
        <f t="shared" si="1"/>
        <v>2016M05_män_S</v>
      </c>
    </row>
    <row r="131" spans="1:7" hidden="1" x14ac:dyDescent="0.3">
      <c r="A131" t="s">
        <v>21</v>
      </c>
      <c r="B131" t="s">
        <v>6</v>
      </c>
      <c r="C131" t="s">
        <v>14</v>
      </c>
      <c r="D131">
        <v>6.2</v>
      </c>
      <c r="E131" s="2">
        <f>DATE(LEFT(A131,4)*1,RIGHT(A131,2)*1,1)</f>
        <v>42491</v>
      </c>
      <c r="F131">
        <f>IFERROR(IF(B131="män",-1,IF(B131="kvinnor",1,0))*D131,"")</f>
        <v>-6.2</v>
      </c>
      <c r="G131" t="str">
        <f t="shared" si="1"/>
        <v>2016M05_män_V</v>
      </c>
    </row>
    <row r="132" spans="1:7" hidden="1" x14ac:dyDescent="0.3">
      <c r="A132" t="s">
        <v>21</v>
      </c>
      <c r="B132" t="s">
        <v>6</v>
      </c>
      <c r="C132" t="s">
        <v>15</v>
      </c>
      <c r="D132">
        <v>23</v>
      </c>
      <c r="E132" s="2">
        <f>DATE(LEFT(A132,4)*1,RIGHT(A132,2)*1,1)</f>
        <v>42491</v>
      </c>
      <c r="F132">
        <f>IFERROR(IF(B132="män",-1,IF(B132="kvinnor",1,0))*D132,"")</f>
        <v>-23</v>
      </c>
      <c r="G132" t="str">
        <f t="shared" si="1"/>
        <v>2016M05_män_SD</v>
      </c>
    </row>
    <row r="133" spans="1:7" hidden="1" x14ac:dyDescent="0.3">
      <c r="A133" t="s">
        <v>21</v>
      </c>
      <c r="B133" t="s">
        <v>6</v>
      </c>
      <c r="C133" t="s">
        <v>16</v>
      </c>
      <c r="D133">
        <v>1.7</v>
      </c>
      <c r="E133" s="2">
        <f>DATE(LEFT(A133,4)*1,RIGHT(A133,2)*1,1)</f>
        <v>42491</v>
      </c>
      <c r="F133">
        <f>IFERROR(IF(B133="män",-1,IF(B133="kvinnor",1,0))*D133,"")</f>
        <v>-1.7</v>
      </c>
      <c r="G133" t="str">
        <f t="shared" ref="G133:G196" si="2">A133&amp;"_"&amp;B133&amp;"_"&amp;C133</f>
        <v>2016M05_män_övriga</v>
      </c>
    </row>
    <row r="134" spans="1:7" hidden="1" x14ac:dyDescent="0.3">
      <c r="A134" t="s">
        <v>21</v>
      </c>
      <c r="B134" t="s">
        <v>17</v>
      </c>
      <c r="C134" t="s">
        <v>7</v>
      </c>
      <c r="D134">
        <v>26</v>
      </c>
      <c r="E134" s="2">
        <f>DATE(LEFT(A134,4)*1,RIGHT(A134,2)*1,1)</f>
        <v>42491</v>
      </c>
      <c r="F134">
        <f>IFERROR(IF(B134="män",-1,IF(B134="kvinnor",1,0))*D134,"")</f>
        <v>26</v>
      </c>
      <c r="G134" t="str">
        <f t="shared" si="2"/>
        <v>2016M05_kvinnor_M</v>
      </c>
    </row>
    <row r="135" spans="1:7" hidden="1" x14ac:dyDescent="0.3">
      <c r="A135" t="s">
        <v>21</v>
      </c>
      <c r="B135" t="s">
        <v>17</v>
      </c>
      <c r="C135" t="s">
        <v>8</v>
      </c>
      <c r="D135">
        <v>7.8</v>
      </c>
      <c r="E135" s="2">
        <f>DATE(LEFT(A135,4)*1,RIGHT(A135,2)*1,1)</f>
        <v>42491</v>
      </c>
      <c r="F135">
        <f>IFERROR(IF(B135="män",-1,IF(B135="kvinnor",1,0))*D135,"")</f>
        <v>7.8</v>
      </c>
      <c r="G135" t="str">
        <f t="shared" si="2"/>
        <v>2016M05_kvinnor_C</v>
      </c>
    </row>
    <row r="136" spans="1:7" hidden="1" x14ac:dyDescent="0.3">
      <c r="A136" t="s">
        <v>21</v>
      </c>
      <c r="B136" t="s">
        <v>17</v>
      </c>
      <c r="C136" t="s">
        <v>9</v>
      </c>
      <c r="D136">
        <v>5.0999999999999996</v>
      </c>
      <c r="E136" s="2">
        <f>DATE(LEFT(A136,4)*1,RIGHT(A136,2)*1,1)</f>
        <v>42491</v>
      </c>
      <c r="F136">
        <f>IFERROR(IF(B136="män",-1,IF(B136="kvinnor",1,0))*D136,"")</f>
        <v>5.0999999999999996</v>
      </c>
      <c r="G136" t="str">
        <f t="shared" si="2"/>
        <v>2016M05_kvinnor_L</v>
      </c>
    </row>
    <row r="137" spans="1:7" hidden="1" x14ac:dyDescent="0.3">
      <c r="A137" t="s">
        <v>21</v>
      </c>
      <c r="B137" t="s">
        <v>17</v>
      </c>
      <c r="C137" t="s">
        <v>10</v>
      </c>
      <c r="D137">
        <v>3.5</v>
      </c>
      <c r="E137" s="2">
        <f>DATE(LEFT(A137,4)*1,RIGHT(A137,2)*1,1)</f>
        <v>42491</v>
      </c>
      <c r="F137">
        <f>IFERROR(IF(B137="män",-1,IF(B137="kvinnor",1,0))*D137,"")</f>
        <v>3.5</v>
      </c>
      <c r="G137" t="str">
        <f t="shared" si="2"/>
        <v>2016M05_kvinnor_KD</v>
      </c>
    </row>
    <row r="138" spans="1:7" hidden="1" x14ac:dyDescent="0.3">
      <c r="A138" t="s">
        <v>21</v>
      </c>
      <c r="B138" t="s">
        <v>17</v>
      </c>
      <c r="C138" t="s">
        <v>11</v>
      </c>
      <c r="D138" t="s">
        <v>40</v>
      </c>
      <c r="E138" s="2">
        <f>DATE(LEFT(A138,4)*1,RIGHT(A138,2)*1,1)</f>
        <v>42491</v>
      </c>
      <c r="F138" t="str">
        <f>IFERROR(IF(B138="män",-1,IF(B138="kvinnor",1,0))*D138,"")</f>
        <v/>
      </c>
      <c r="G138" t="str">
        <f t="shared" si="2"/>
        <v>2016M05_kvinnor_NYD</v>
      </c>
    </row>
    <row r="139" spans="1:7" hidden="1" x14ac:dyDescent="0.3">
      <c r="A139" t="s">
        <v>21</v>
      </c>
      <c r="B139" t="s">
        <v>17</v>
      </c>
      <c r="C139" t="s">
        <v>12</v>
      </c>
      <c r="D139">
        <v>5.7</v>
      </c>
      <c r="E139" s="2">
        <f>DATE(LEFT(A139,4)*1,RIGHT(A139,2)*1,1)</f>
        <v>42491</v>
      </c>
      <c r="F139">
        <f>IFERROR(IF(B139="män",-1,IF(B139="kvinnor",1,0))*D139,"")</f>
        <v>5.7</v>
      </c>
      <c r="G139" t="str">
        <f t="shared" si="2"/>
        <v>2016M05_kvinnor_MP</v>
      </c>
    </row>
    <row r="140" spans="1:7" hidden="1" x14ac:dyDescent="0.3">
      <c r="A140" t="s">
        <v>21</v>
      </c>
      <c r="B140" t="s">
        <v>17</v>
      </c>
      <c r="C140" t="s">
        <v>13</v>
      </c>
      <c r="D140">
        <v>30.1</v>
      </c>
      <c r="E140" s="2">
        <f>DATE(LEFT(A140,4)*1,RIGHT(A140,2)*1,1)</f>
        <v>42491</v>
      </c>
      <c r="F140">
        <f>IFERROR(IF(B140="män",-1,IF(B140="kvinnor",1,0))*D140,"")</f>
        <v>30.1</v>
      </c>
      <c r="G140" t="str">
        <f t="shared" si="2"/>
        <v>2016M05_kvinnor_S</v>
      </c>
    </row>
    <row r="141" spans="1:7" hidden="1" x14ac:dyDescent="0.3">
      <c r="A141" t="s">
        <v>21</v>
      </c>
      <c r="B141" t="s">
        <v>17</v>
      </c>
      <c r="C141" t="s">
        <v>14</v>
      </c>
      <c r="D141">
        <v>7</v>
      </c>
      <c r="E141" s="2">
        <f>DATE(LEFT(A141,4)*1,RIGHT(A141,2)*1,1)</f>
        <v>42491</v>
      </c>
      <c r="F141">
        <f>IFERROR(IF(B141="män",-1,IF(B141="kvinnor",1,0))*D141,"")</f>
        <v>7</v>
      </c>
      <c r="G141" t="str">
        <f t="shared" si="2"/>
        <v>2016M05_kvinnor_V</v>
      </c>
    </row>
    <row r="142" spans="1:7" hidden="1" x14ac:dyDescent="0.3">
      <c r="A142" t="s">
        <v>21</v>
      </c>
      <c r="B142" t="s">
        <v>17</v>
      </c>
      <c r="C142" t="s">
        <v>15</v>
      </c>
      <c r="D142">
        <v>12.1</v>
      </c>
      <c r="E142" s="2">
        <f>DATE(LEFT(A142,4)*1,RIGHT(A142,2)*1,1)</f>
        <v>42491</v>
      </c>
      <c r="F142">
        <f>IFERROR(IF(B142="män",-1,IF(B142="kvinnor",1,0))*D142,"")</f>
        <v>12.1</v>
      </c>
      <c r="G142" t="str">
        <f t="shared" si="2"/>
        <v>2016M05_kvinnor_SD</v>
      </c>
    </row>
    <row r="143" spans="1:7" hidden="1" x14ac:dyDescent="0.3">
      <c r="A143" t="s">
        <v>21</v>
      </c>
      <c r="B143" t="s">
        <v>17</v>
      </c>
      <c r="C143" t="s">
        <v>16</v>
      </c>
      <c r="D143">
        <v>2.7</v>
      </c>
      <c r="E143" s="2">
        <f>DATE(LEFT(A143,4)*1,RIGHT(A143,2)*1,1)</f>
        <v>42491</v>
      </c>
      <c r="F143">
        <f>IFERROR(IF(B143="män",-1,IF(B143="kvinnor",1,0))*D143,"")</f>
        <v>2.7</v>
      </c>
      <c r="G143" t="str">
        <f t="shared" si="2"/>
        <v>2016M05_kvinnor_övriga</v>
      </c>
    </row>
    <row r="144" spans="1:7" x14ac:dyDescent="0.3">
      <c r="A144" t="s">
        <v>21</v>
      </c>
      <c r="B144" t="s">
        <v>63</v>
      </c>
      <c r="C144" t="s">
        <v>7</v>
      </c>
      <c r="D144">
        <v>25.7</v>
      </c>
      <c r="E144" s="2">
        <f>DATE(LEFT(A144,4)*1,RIGHT(A144,2)*1,1)</f>
        <v>42491</v>
      </c>
      <c r="F144">
        <f>IFERROR(IF(B144="män",-1,IF(B144="kvinnor",1,0))*D144,"")</f>
        <v>0</v>
      </c>
      <c r="G144" t="str">
        <f t="shared" si="2"/>
        <v>2016M05_totalt_M</v>
      </c>
    </row>
    <row r="145" spans="1:7" x14ac:dyDescent="0.3">
      <c r="A145" t="s">
        <v>21</v>
      </c>
      <c r="B145" t="s">
        <v>63</v>
      </c>
      <c r="C145" t="s">
        <v>8</v>
      </c>
      <c r="D145">
        <v>6.6</v>
      </c>
      <c r="E145" s="2">
        <f>DATE(LEFT(A145,4)*1,RIGHT(A145,2)*1,1)</f>
        <v>42491</v>
      </c>
      <c r="F145">
        <f>IFERROR(IF(B145="män",-1,IF(B145="kvinnor",1,0))*D145,"")</f>
        <v>0</v>
      </c>
      <c r="G145" t="str">
        <f t="shared" si="2"/>
        <v>2016M05_totalt_C</v>
      </c>
    </row>
    <row r="146" spans="1:7" x14ac:dyDescent="0.3">
      <c r="A146" t="s">
        <v>21</v>
      </c>
      <c r="B146" t="s">
        <v>63</v>
      </c>
      <c r="C146" t="s">
        <v>9</v>
      </c>
      <c r="D146">
        <v>5.4</v>
      </c>
      <c r="E146" s="2">
        <f>DATE(LEFT(A146,4)*1,RIGHT(A146,2)*1,1)</f>
        <v>42491</v>
      </c>
      <c r="F146">
        <f>IFERROR(IF(B146="män",-1,IF(B146="kvinnor",1,0))*D146,"")</f>
        <v>0</v>
      </c>
      <c r="G146" t="str">
        <f t="shared" si="2"/>
        <v>2016M05_totalt_L</v>
      </c>
    </row>
    <row r="147" spans="1:7" x14ac:dyDescent="0.3">
      <c r="A147" t="s">
        <v>21</v>
      </c>
      <c r="B147" t="s">
        <v>63</v>
      </c>
      <c r="C147" t="s">
        <v>10</v>
      </c>
      <c r="D147">
        <v>3.2</v>
      </c>
      <c r="E147" s="2">
        <f>DATE(LEFT(A147,4)*1,RIGHT(A147,2)*1,1)</f>
        <v>42491</v>
      </c>
      <c r="F147">
        <f>IFERROR(IF(B147="män",-1,IF(B147="kvinnor",1,0))*D147,"")</f>
        <v>0</v>
      </c>
      <c r="G147" t="str">
        <f t="shared" si="2"/>
        <v>2016M05_totalt_KD</v>
      </c>
    </row>
    <row r="148" spans="1:7" x14ac:dyDescent="0.3">
      <c r="A148" t="s">
        <v>21</v>
      </c>
      <c r="B148" t="s">
        <v>63</v>
      </c>
      <c r="C148" t="s">
        <v>11</v>
      </c>
      <c r="D148" t="s">
        <v>40</v>
      </c>
      <c r="E148" s="2">
        <f>DATE(LEFT(A148,4)*1,RIGHT(A148,2)*1,1)</f>
        <v>42491</v>
      </c>
      <c r="F148" t="str">
        <f>IFERROR(IF(B148="män",-1,IF(B148="kvinnor",1,0))*D148,"")</f>
        <v/>
      </c>
      <c r="G148" t="str">
        <f t="shared" si="2"/>
        <v>2016M05_totalt_NYD</v>
      </c>
    </row>
    <row r="149" spans="1:7" x14ac:dyDescent="0.3">
      <c r="A149" t="s">
        <v>21</v>
      </c>
      <c r="B149" t="s">
        <v>63</v>
      </c>
      <c r="C149" t="s">
        <v>12</v>
      </c>
      <c r="D149">
        <v>4.8</v>
      </c>
      <c r="E149" s="2">
        <f>DATE(LEFT(A149,4)*1,RIGHT(A149,2)*1,1)</f>
        <v>42491</v>
      </c>
      <c r="F149">
        <f>IFERROR(IF(B149="män",-1,IF(B149="kvinnor",1,0))*D149,"")</f>
        <v>0</v>
      </c>
      <c r="G149" t="str">
        <f t="shared" si="2"/>
        <v>2016M05_totalt_MP</v>
      </c>
    </row>
    <row r="150" spans="1:7" x14ac:dyDescent="0.3">
      <c r="A150" t="s">
        <v>21</v>
      </c>
      <c r="B150" t="s">
        <v>63</v>
      </c>
      <c r="C150" t="s">
        <v>13</v>
      </c>
      <c r="D150">
        <v>28.1</v>
      </c>
      <c r="E150" s="2">
        <f>DATE(LEFT(A150,4)*1,RIGHT(A150,2)*1,1)</f>
        <v>42491</v>
      </c>
      <c r="F150">
        <f>IFERROR(IF(B150="män",-1,IF(B150="kvinnor",1,0))*D150,"")</f>
        <v>0</v>
      </c>
      <c r="G150" t="str">
        <f t="shared" si="2"/>
        <v>2016M05_totalt_S</v>
      </c>
    </row>
    <row r="151" spans="1:7" x14ac:dyDescent="0.3">
      <c r="A151" t="s">
        <v>21</v>
      </c>
      <c r="B151" t="s">
        <v>63</v>
      </c>
      <c r="C151" t="s">
        <v>14</v>
      </c>
      <c r="D151">
        <v>6.6</v>
      </c>
      <c r="E151" s="2">
        <f>DATE(LEFT(A151,4)*1,RIGHT(A151,2)*1,1)</f>
        <v>42491</v>
      </c>
      <c r="F151">
        <f>IFERROR(IF(B151="män",-1,IF(B151="kvinnor",1,0))*D151,"")</f>
        <v>0</v>
      </c>
      <c r="G151" t="str">
        <f t="shared" si="2"/>
        <v>2016M05_totalt_V</v>
      </c>
    </row>
    <row r="152" spans="1:7" x14ac:dyDescent="0.3">
      <c r="A152" t="s">
        <v>21</v>
      </c>
      <c r="B152" t="s">
        <v>63</v>
      </c>
      <c r="C152" t="s">
        <v>15</v>
      </c>
      <c r="D152">
        <v>17.5</v>
      </c>
      <c r="E152" s="2">
        <f>DATE(LEFT(A152,4)*1,RIGHT(A152,2)*1,1)</f>
        <v>42491</v>
      </c>
      <c r="F152">
        <f>IFERROR(IF(B152="män",-1,IF(B152="kvinnor",1,0))*D152,"")</f>
        <v>0</v>
      </c>
      <c r="G152" t="str">
        <f t="shared" si="2"/>
        <v>2016M05_totalt_SD</v>
      </c>
    </row>
    <row r="153" spans="1:7" x14ac:dyDescent="0.3">
      <c r="A153" t="s">
        <v>21</v>
      </c>
      <c r="B153" t="s">
        <v>63</v>
      </c>
      <c r="C153" t="s">
        <v>16</v>
      </c>
      <c r="D153">
        <v>2.2000000000000002</v>
      </c>
      <c r="E153" s="2">
        <f>DATE(LEFT(A153,4)*1,RIGHT(A153,2)*1,1)</f>
        <v>42491</v>
      </c>
      <c r="F153">
        <f>IFERROR(IF(B153="män",-1,IF(B153="kvinnor",1,0))*D153,"")</f>
        <v>0</v>
      </c>
      <c r="G153" t="str">
        <f t="shared" si="2"/>
        <v>2016M05_totalt_övriga</v>
      </c>
    </row>
    <row r="154" spans="1:7" hidden="1" x14ac:dyDescent="0.3">
      <c r="A154" t="s">
        <v>22</v>
      </c>
      <c r="B154" t="s">
        <v>6</v>
      </c>
      <c r="C154" t="s">
        <v>7</v>
      </c>
      <c r="D154">
        <v>22.9</v>
      </c>
      <c r="E154" s="2">
        <f>DATE(LEFT(A154,4)*1,RIGHT(A154,2)*1,1)</f>
        <v>42675</v>
      </c>
      <c r="F154">
        <f>IFERROR(IF(B154="män",-1,IF(B154="kvinnor",1,0))*D154,"")</f>
        <v>-22.9</v>
      </c>
      <c r="G154" t="str">
        <f t="shared" si="2"/>
        <v>2016M11_män_M</v>
      </c>
    </row>
    <row r="155" spans="1:7" hidden="1" x14ac:dyDescent="0.3">
      <c r="A155" t="s">
        <v>22</v>
      </c>
      <c r="B155" t="s">
        <v>6</v>
      </c>
      <c r="C155" t="s">
        <v>8</v>
      </c>
      <c r="D155">
        <v>6.2</v>
      </c>
      <c r="E155" s="2">
        <f>DATE(LEFT(A155,4)*1,RIGHT(A155,2)*1,1)</f>
        <v>42675</v>
      </c>
      <c r="F155">
        <f>IFERROR(IF(B155="män",-1,IF(B155="kvinnor",1,0))*D155,"")</f>
        <v>-6.2</v>
      </c>
      <c r="G155" t="str">
        <f t="shared" si="2"/>
        <v>2016M11_män_C</v>
      </c>
    </row>
    <row r="156" spans="1:7" hidden="1" x14ac:dyDescent="0.3">
      <c r="A156" t="s">
        <v>22</v>
      </c>
      <c r="B156" t="s">
        <v>6</v>
      </c>
      <c r="C156" t="s">
        <v>9</v>
      </c>
      <c r="D156">
        <v>4.7</v>
      </c>
      <c r="E156" s="2">
        <f>DATE(LEFT(A156,4)*1,RIGHT(A156,2)*1,1)</f>
        <v>42675</v>
      </c>
      <c r="F156">
        <f>IFERROR(IF(B156="män",-1,IF(B156="kvinnor",1,0))*D156,"")</f>
        <v>-4.7</v>
      </c>
      <c r="G156" t="str">
        <f t="shared" si="2"/>
        <v>2016M11_män_L</v>
      </c>
    </row>
    <row r="157" spans="1:7" hidden="1" x14ac:dyDescent="0.3">
      <c r="A157" t="s">
        <v>22</v>
      </c>
      <c r="B157" t="s">
        <v>6</v>
      </c>
      <c r="C157" t="s">
        <v>10</v>
      </c>
      <c r="D157">
        <v>2.9</v>
      </c>
      <c r="E157" s="2">
        <f>DATE(LEFT(A157,4)*1,RIGHT(A157,2)*1,1)</f>
        <v>42675</v>
      </c>
      <c r="F157">
        <f>IFERROR(IF(B157="män",-1,IF(B157="kvinnor",1,0))*D157,"")</f>
        <v>-2.9</v>
      </c>
      <c r="G157" t="str">
        <f t="shared" si="2"/>
        <v>2016M11_män_KD</v>
      </c>
    </row>
    <row r="158" spans="1:7" hidden="1" x14ac:dyDescent="0.3">
      <c r="A158" t="s">
        <v>22</v>
      </c>
      <c r="B158" t="s">
        <v>6</v>
      </c>
      <c r="C158" t="s">
        <v>11</v>
      </c>
      <c r="D158" t="s">
        <v>40</v>
      </c>
      <c r="E158" s="2">
        <f>DATE(LEFT(A158,4)*1,RIGHT(A158,2)*1,1)</f>
        <v>42675</v>
      </c>
      <c r="F158" t="str">
        <f>IFERROR(IF(B158="män",-1,IF(B158="kvinnor",1,0))*D158,"")</f>
        <v/>
      </c>
      <c r="G158" t="str">
        <f t="shared" si="2"/>
        <v>2016M11_män_NYD</v>
      </c>
    </row>
    <row r="159" spans="1:7" hidden="1" x14ac:dyDescent="0.3">
      <c r="A159" t="s">
        <v>22</v>
      </c>
      <c r="B159" t="s">
        <v>6</v>
      </c>
      <c r="C159" t="s">
        <v>12</v>
      </c>
      <c r="D159">
        <v>3.3</v>
      </c>
      <c r="E159" s="2">
        <f>DATE(LEFT(A159,4)*1,RIGHT(A159,2)*1,1)</f>
        <v>42675</v>
      </c>
      <c r="F159">
        <f>IFERROR(IF(B159="män",-1,IF(B159="kvinnor",1,0))*D159,"")</f>
        <v>-3.3</v>
      </c>
      <c r="G159" t="str">
        <f t="shared" si="2"/>
        <v>2016M11_män_MP</v>
      </c>
    </row>
    <row r="160" spans="1:7" hidden="1" x14ac:dyDescent="0.3">
      <c r="A160" t="s">
        <v>22</v>
      </c>
      <c r="B160" t="s">
        <v>6</v>
      </c>
      <c r="C160" t="s">
        <v>13</v>
      </c>
      <c r="D160">
        <v>27.2</v>
      </c>
      <c r="E160" s="2">
        <f>DATE(LEFT(A160,4)*1,RIGHT(A160,2)*1,1)</f>
        <v>42675</v>
      </c>
      <c r="F160">
        <f>IFERROR(IF(B160="män",-1,IF(B160="kvinnor",1,0))*D160,"")</f>
        <v>-27.2</v>
      </c>
      <c r="G160" t="str">
        <f t="shared" si="2"/>
        <v>2016M11_män_S</v>
      </c>
    </row>
    <row r="161" spans="1:7" hidden="1" x14ac:dyDescent="0.3">
      <c r="A161" t="s">
        <v>22</v>
      </c>
      <c r="B161" t="s">
        <v>6</v>
      </c>
      <c r="C161" t="s">
        <v>14</v>
      </c>
      <c r="D161">
        <v>6.9</v>
      </c>
      <c r="E161" s="2">
        <f>DATE(LEFT(A161,4)*1,RIGHT(A161,2)*1,1)</f>
        <v>42675</v>
      </c>
      <c r="F161">
        <f>IFERROR(IF(B161="män",-1,IF(B161="kvinnor",1,0))*D161,"")</f>
        <v>-6.9</v>
      </c>
      <c r="G161" t="str">
        <f t="shared" si="2"/>
        <v>2016M11_män_V</v>
      </c>
    </row>
    <row r="162" spans="1:7" hidden="1" x14ac:dyDescent="0.3">
      <c r="A162" t="s">
        <v>22</v>
      </c>
      <c r="B162" t="s">
        <v>6</v>
      </c>
      <c r="C162" t="s">
        <v>15</v>
      </c>
      <c r="D162">
        <v>23</v>
      </c>
      <c r="E162" s="2">
        <f>DATE(LEFT(A162,4)*1,RIGHT(A162,2)*1,1)</f>
        <v>42675</v>
      </c>
      <c r="F162">
        <f>IFERROR(IF(B162="män",-1,IF(B162="kvinnor",1,0))*D162,"")</f>
        <v>-23</v>
      </c>
      <c r="G162" t="str">
        <f t="shared" si="2"/>
        <v>2016M11_män_SD</v>
      </c>
    </row>
    <row r="163" spans="1:7" hidden="1" x14ac:dyDescent="0.3">
      <c r="A163" t="s">
        <v>22</v>
      </c>
      <c r="B163" t="s">
        <v>6</v>
      </c>
      <c r="C163" t="s">
        <v>16</v>
      </c>
      <c r="D163">
        <v>2.8</v>
      </c>
      <c r="E163" s="2">
        <f>DATE(LEFT(A163,4)*1,RIGHT(A163,2)*1,1)</f>
        <v>42675</v>
      </c>
      <c r="F163">
        <f>IFERROR(IF(B163="män",-1,IF(B163="kvinnor",1,0))*D163,"")</f>
        <v>-2.8</v>
      </c>
      <c r="G163" t="str">
        <f t="shared" si="2"/>
        <v>2016M11_män_övriga</v>
      </c>
    </row>
    <row r="164" spans="1:7" hidden="1" x14ac:dyDescent="0.3">
      <c r="A164" t="s">
        <v>22</v>
      </c>
      <c r="B164" t="s">
        <v>17</v>
      </c>
      <c r="C164" t="s">
        <v>7</v>
      </c>
      <c r="D164">
        <v>24.3</v>
      </c>
      <c r="E164" s="2">
        <f>DATE(LEFT(A164,4)*1,RIGHT(A164,2)*1,1)</f>
        <v>42675</v>
      </c>
      <c r="F164">
        <f>IFERROR(IF(B164="män",-1,IF(B164="kvinnor",1,0))*D164,"")</f>
        <v>24.3</v>
      </c>
      <c r="G164" t="str">
        <f t="shared" si="2"/>
        <v>2016M11_kvinnor_M</v>
      </c>
    </row>
    <row r="165" spans="1:7" hidden="1" x14ac:dyDescent="0.3">
      <c r="A165" t="s">
        <v>22</v>
      </c>
      <c r="B165" t="s">
        <v>17</v>
      </c>
      <c r="C165" t="s">
        <v>8</v>
      </c>
      <c r="D165">
        <v>8.4</v>
      </c>
      <c r="E165" s="2">
        <f>DATE(LEFT(A165,4)*1,RIGHT(A165,2)*1,1)</f>
        <v>42675</v>
      </c>
      <c r="F165">
        <f>IFERROR(IF(B165="män",-1,IF(B165="kvinnor",1,0))*D165,"")</f>
        <v>8.4</v>
      </c>
      <c r="G165" t="str">
        <f t="shared" si="2"/>
        <v>2016M11_kvinnor_C</v>
      </c>
    </row>
    <row r="166" spans="1:7" hidden="1" x14ac:dyDescent="0.3">
      <c r="A166" t="s">
        <v>22</v>
      </c>
      <c r="B166" t="s">
        <v>17</v>
      </c>
      <c r="C166" t="s">
        <v>9</v>
      </c>
      <c r="D166">
        <v>5.0999999999999996</v>
      </c>
      <c r="E166" s="2">
        <f>DATE(LEFT(A166,4)*1,RIGHT(A166,2)*1,1)</f>
        <v>42675</v>
      </c>
      <c r="F166">
        <f>IFERROR(IF(B166="män",-1,IF(B166="kvinnor",1,0))*D166,"")</f>
        <v>5.0999999999999996</v>
      </c>
      <c r="G166" t="str">
        <f t="shared" si="2"/>
        <v>2016M11_kvinnor_L</v>
      </c>
    </row>
    <row r="167" spans="1:7" hidden="1" x14ac:dyDescent="0.3">
      <c r="A167" t="s">
        <v>22</v>
      </c>
      <c r="B167" t="s">
        <v>17</v>
      </c>
      <c r="C167" t="s">
        <v>10</v>
      </c>
      <c r="D167">
        <v>3.4</v>
      </c>
      <c r="E167" s="2">
        <f>DATE(LEFT(A167,4)*1,RIGHT(A167,2)*1,1)</f>
        <v>42675</v>
      </c>
      <c r="F167">
        <f>IFERROR(IF(B167="män",-1,IF(B167="kvinnor",1,0))*D167,"")</f>
        <v>3.4</v>
      </c>
      <c r="G167" t="str">
        <f t="shared" si="2"/>
        <v>2016M11_kvinnor_KD</v>
      </c>
    </row>
    <row r="168" spans="1:7" hidden="1" x14ac:dyDescent="0.3">
      <c r="A168" t="s">
        <v>22</v>
      </c>
      <c r="B168" t="s">
        <v>17</v>
      </c>
      <c r="C168" t="s">
        <v>11</v>
      </c>
      <c r="D168" t="s">
        <v>40</v>
      </c>
      <c r="E168" s="2">
        <f>DATE(LEFT(A168,4)*1,RIGHT(A168,2)*1,1)</f>
        <v>42675</v>
      </c>
      <c r="F168" t="str">
        <f>IFERROR(IF(B168="män",-1,IF(B168="kvinnor",1,0))*D168,"")</f>
        <v/>
      </c>
      <c r="G168" t="str">
        <f t="shared" si="2"/>
        <v>2016M11_kvinnor_NYD</v>
      </c>
    </row>
    <row r="169" spans="1:7" hidden="1" x14ac:dyDescent="0.3">
      <c r="A169" t="s">
        <v>22</v>
      </c>
      <c r="B169" t="s">
        <v>17</v>
      </c>
      <c r="C169" t="s">
        <v>12</v>
      </c>
      <c r="D169">
        <v>6.7</v>
      </c>
      <c r="E169" s="2">
        <f>DATE(LEFT(A169,4)*1,RIGHT(A169,2)*1,1)</f>
        <v>42675</v>
      </c>
      <c r="F169">
        <f>IFERROR(IF(B169="män",-1,IF(B169="kvinnor",1,0))*D169,"")</f>
        <v>6.7</v>
      </c>
      <c r="G169" t="str">
        <f t="shared" si="2"/>
        <v>2016M11_kvinnor_MP</v>
      </c>
    </row>
    <row r="170" spans="1:7" hidden="1" x14ac:dyDescent="0.3">
      <c r="A170" t="s">
        <v>22</v>
      </c>
      <c r="B170" t="s">
        <v>17</v>
      </c>
      <c r="C170" t="s">
        <v>13</v>
      </c>
      <c r="D170">
        <v>29.6</v>
      </c>
      <c r="E170" s="2">
        <f>DATE(LEFT(A170,4)*1,RIGHT(A170,2)*1,1)</f>
        <v>42675</v>
      </c>
      <c r="F170">
        <f>IFERROR(IF(B170="män",-1,IF(B170="kvinnor",1,0))*D170,"")</f>
        <v>29.6</v>
      </c>
      <c r="G170" t="str">
        <f t="shared" si="2"/>
        <v>2016M11_kvinnor_S</v>
      </c>
    </row>
    <row r="171" spans="1:7" hidden="1" x14ac:dyDescent="0.3">
      <c r="A171" t="s">
        <v>22</v>
      </c>
      <c r="B171" t="s">
        <v>17</v>
      </c>
      <c r="C171" t="s">
        <v>14</v>
      </c>
      <c r="D171">
        <v>7</v>
      </c>
      <c r="E171" s="2">
        <f>DATE(LEFT(A171,4)*1,RIGHT(A171,2)*1,1)</f>
        <v>42675</v>
      </c>
      <c r="F171">
        <f>IFERROR(IF(B171="män",-1,IF(B171="kvinnor",1,0))*D171,"")</f>
        <v>7</v>
      </c>
      <c r="G171" t="str">
        <f t="shared" si="2"/>
        <v>2016M11_kvinnor_V</v>
      </c>
    </row>
    <row r="172" spans="1:7" hidden="1" x14ac:dyDescent="0.3">
      <c r="A172" t="s">
        <v>22</v>
      </c>
      <c r="B172" t="s">
        <v>17</v>
      </c>
      <c r="C172" t="s">
        <v>15</v>
      </c>
      <c r="D172">
        <v>12.2</v>
      </c>
      <c r="E172" s="2">
        <f>DATE(LEFT(A172,4)*1,RIGHT(A172,2)*1,1)</f>
        <v>42675</v>
      </c>
      <c r="F172">
        <f>IFERROR(IF(B172="män",-1,IF(B172="kvinnor",1,0))*D172,"")</f>
        <v>12.2</v>
      </c>
      <c r="G172" t="str">
        <f t="shared" si="2"/>
        <v>2016M11_kvinnor_SD</v>
      </c>
    </row>
    <row r="173" spans="1:7" hidden="1" x14ac:dyDescent="0.3">
      <c r="A173" t="s">
        <v>22</v>
      </c>
      <c r="B173" t="s">
        <v>17</v>
      </c>
      <c r="C173" t="s">
        <v>16</v>
      </c>
      <c r="D173">
        <v>3.3</v>
      </c>
      <c r="E173" s="2">
        <f>DATE(LEFT(A173,4)*1,RIGHT(A173,2)*1,1)</f>
        <v>42675</v>
      </c>
      <c r="F173">
        <f>IFERROR(IF(B173="män",-1,IF(B173="kvinnor",1,0))*D173,"")</f>
        <v>3.3</v>
      </c>
      <c r="G173" t="str">
        <f t="shared" si="2"/>
        <v>2016M11_kvinnor_övriga</v>
      </c>
    </row>
    <row r="174" spans="1:7" x14ac:dyDescent="0.3">
      <c r="A174" t="s">
        <v>22</v>
      </c>
      <c r="B174" t="s">
        <v>63</v>
      </c>
      <c r="C174" t="s">
        <v>7</v>
      </c>
      <c r="D174">
        <v>23.6</v>
      </c>
      <c r="E174" s="2">
        <f>DATE(LEFT(A174,4)*1,RIGHT(A174,2)*1,1)</f>
        <v>42675</v>
      </c>
      <c r="F174">
        <f>IFERROR(IF(B174="män",-1,IF(B174="kvinnor",1,0))*D174,"")</f>
        <v>0</v>
      </c>
      <c r="G174" t="str">
        <f t="shared" si="2"/>
        <v>2016M11_totalt_M</v>
      </c>
    </row>
    <row r="175" spans="1:7" x14ac:dyDescent="0.3">
      <c r="A175" t="s">
        <v>22</v>
      </c>
      <c r="B175" t="s">
        <v>63</v>
      </c>
      <c r="C175" t="s">
        <v>8</v>
      </c>
      <c r="D175">
        <v>7.3</v>
      </c>
      <c r="E175" s="2">
        <f>DATE(LEFT(A175,4)*1,RIGHT(A175,2)*1,1)</f>
        <v>42675</v>
      </c>
      <c r="F175">
        <f>IFERROR(IF(B175="män",-1,IF(B175="kvinnor",1,0))*D175,"")</f>
        <v>0</v>
      </c>
      <c r="G175" t="str">
        <f t="shared" si="2"/>
        <v>2016M11_totalt_C</v>
      </c>
    </row>
    <row r="176" spans="1:7" x14ac:dyDescent="0.3">
      <c r="A176" t="s">
        <v>22</v>
      </c>
      <c r="B176" t="s">
        <v>63</v>
      </c>
      <c r="C176" t="s">
        <v>9</v>
      </c>
      <c r="D176">
        <v>4.9000000000000004</v>
      </c>
      <c r="E176" s="2">
        <f>DATE(LEFT(A176,4)*1,RIGHT(A176,2)*1,1)</f>
        <v>42675</v>
      </c>
      <c r="F176">
        <f>IFERROR(IF(B176="män",-1,IF(B176="kvinnor",1,0))*D176,"")</f>
        <v>0</v>
      </c>
      <c r="G176" t="str">
        <f t="shared" si="2"/>
        <v>2016M11_totalt_L</v>
      </c>
    </row>
    <row r="177" spans="1:7" x14ac:dyDescent="0.3">
      <c r="A177" t="s">
        <v>22</v>
      </c>
      <c r="B177" t="s">
        <v>63</v>
      </c>
      <c r="C177" t="s">
        <v>10</v>
      </c>
      <c r="D177">
        <v>3.2</v>
      </c>
      <c r="E177" s="2">
        <f>DATE(LEFT(A177,4)*1,RIGHT(A177,2)*1,1)</f>
        <v>42675</v>
      </c>
      <c r="F177">
        <f>IFERROR(IF(B177="män",-1,IF(B177="kvinnor",1,0))*D177,"")</f>
        <v>0</v>
      </c>
      <c r="G177" t="str">
        <f t="shared" si="2"/>
        <v>2016M11_totalt_KD</v>
      </c>
    </row>
    <row r="178" spans="1:7" x14ac:dyDescent="0.3">
      <c r="A178" t="s">
        <v>22</v>
      </c>
      <c r="B178" t="s">
        <v>63</v>
      </c>
      <c r="C178" t="s">
        <v>11</v>
      </c>
      <c r="D178" t="s">
        <v>40</v>
      </c>
      <c r="E178" s="2">
        <f>DATE(LEFT(A178,4)*1,RIGHT(A178,2)*1,1)</f>
        <v>42675</v>
      </c>
      <c r="F178" t="str">
        <f>IFERROR(IF(B178="män",-1,IF(B178="kvinnor",1,0))*D178,"")</f>
        <v/>
      </c>
      <c r="G178" t="str">
        <f t="shared" si="2"/>
        <v>2016M11_totalt_NYD</v>
      </c>
    </row>
    <row r="179" spans="1:7" x14ac:dyDescent="0.3">
      <c r="A179" t="s">
        <v>22</v>
      </c>
      <c r="B179" t="s">
        <v>63</v>
      </c>
      <c r="C179" t="s">
        <v>12</v>
      </c>
      <c r="D179">
        <v>5</v>
      </c>
      <c r="E179" s="2">
        <f>DATE(LEFT(A179,4)*1,RIGHT(A179,2)*1,1)</f>
        <v>42675</v>
      </c>
      <c r="F179">
        <f>IFERROR(IF(B179="män",-1,IF(B179="kvinnor",1,0))*D179,"")</f>
        <v>0</v>
      </c>
      <c r="G179" t="str">
        <f t="shared" si="2"/>
        <v>2016M11_totalt_MP</v>
      </c>
    </row>
    <row r="180" spans="1:7" x14ac:dyDescent="0.3">
      <c r="A180" t="s">
        <v>22</v>
      </c>
      <c r="B180" t="s">
        <v>63</v>
      </c>
      <c r="C180" t="s">
        <v>13</v>
      </c>
      <c r="D180">
        <v>28.4</v>
      </c>
      <c r="E180" s="2">
        <f>DATE(LEFT(A180,4)*1,RIGHT(A180,2)*1,1)</f>
        <v>42675</v>
      </c>
      <c r="F180">
        <f>IFERROR(IF(B180="män",-1,IF(B180="kvinnor",1,0))*D180,"")</f>
        <v>0</v>
      </c>
      <c r="G180" t="str">
        <f t="shared" si="2"/>
        <v>2016M11_totalt_S</v>
      </c>
    </row>
    <row r="181" spans="1:7" x14ac:dyDescent="0.3">
      <c r="A181" t="s">
        <v>22</v>
      </c>
      <c r="B181" t="s">
        <v>63</v>
      </c>
      <c r="C181" t="s">
        <v>14</v>
      </c>
      <c r="D181">
        <v>7</v>
      </c>
      <c r="E181" s="2">
        <f>DATE(LEFT(A181,4)*1,RIGHT(A181,2)*1,1)</f>
        <v>42675</v>
      </c>
      <c r="F181">
        <f>IFERROR(IF(B181="män",-1,IF(B181="kvinnor",1,0))*D181,"")</f>
        <v>0</v>
      </c>
      <c r="G181" t="str">
        <f t="shared" si="2"/>
        <v>2016M11_totalt_V</v>
      </c>
    </row>
    <row r="182" spans="1:7" x14ac:dyDescent="0.3">
      <c r="A182" t="s">
        <v>22</v>
      </c>
      <c r="B182" t="s">
        <v>63</v>
      </c>
      <c r="C182" t="s">
        <v>15</v>
      </c>
      <c r="D182">
        <v>17.600000000000001</v>
      </c>
      <c r="E182" s="2">
        <f>DATE(LEFT(A182,4)*1,RIGHT(A182,2)*1,1)</f>
        <v>42675</v>
      </c>
      <c r="F182">
        <f>IFERROR(IF(B182="män",-1,IF(B182="kvinnor",1,0))*D182,"")</f>
        <v>0</v>
      </c>
      <c r="G182" t="str">
        <f t="shared" si="2"/>
        <v>2016M11_totalt_SD</v>
      </c>
    </row>
    <row r="183" spans="1:7" x14ac:dyDescent="0.3">
      <c r="A183" t="s">
        <v>22</v>
      </c>
      <c r="B183" t="s">
        <v>63</v>
      </c>
      <c r="C183" t="s">
        <v>16</v>
      </c>
      <c r="D183">
        <v>3.1</v>
      </c>
      <c r="E183" s="2">
        <f>DATE(LEFT(A183,4)*1,RIGHT(A183,2)*1,1)</f>
        <v>42675</v>
      </c>
      <c r="F183">
        <f>IFERROR(IF(B183="män",-1,IF(B183="kvinnor",1,0))*D183,"")</f>
        <v>0</v>
      </c>
      <c r="G183" t="str">
        <f t="shared" si="2"/>
        <v>2016M11_totalt_övriga</v>
      </c>
    </row>
    <row r="184" spans="1:7" hidden="1" x14ac:dyDescent="0.3">
      <c r="A184" t="s">
        <v>23</v>
      </c>
      <c r="B184" t="s">
        <v>6</v>
      </c>
      <c r="C184" t="s">
        <v>7</v>
      </c>
      <c r="D184">
        <v>18.8</v>
      </c>
      <c r="E184" s="2">
        <f>DATE(LEFT(A184,4)*1,RIGHT(A184,2)*1,1)</f>
        <v>42856</v>
      </c>
      <c r="F184">
        <f>IFERROR(IF(B184="män",-1,IF(B184="kvinnor",1,0))*D184,"")</f>
        <v>-18.8</v>
      </c>
      <c r="G184" t="str">
        <f t="shared" si="2"/>
        <v>2017M05_män_M</v>
      </c>
    </row>
    <row r="185" spans="1:7" hidden="1" x14ac:dyDescent="0.3">
      <c r="A185" t="s">
        <v>23</v>
      </c>
      <c r="B185" t="s">
        <v>6</v>
      </c>
      <c r="C185" t="s">
        <v>8</v>
      </c>
      <c r="D185">
        <v>10.1</v>
      </c>
      <c r="E185" s="2">
        <f>DATE(LEFT(A185,4)*1,RIGHT(A185,2)*1,1)</f>
        <v>42856</v>
      </c>
      <c r="F185">
        <f>IFERROR(IF(B185="män",-1,IF(B185="kvinnor",1,0))*D185,"")</f>
        <v>-10.1</v>
      </c>
      <c r="G185" t="str">
        <f t="shared" si="2"/>
        <v>2017M05_män_C</v>
      </c>
    </row>
    <row r="186" spans="1:7" hidden="1" x14ac:dyDescent="0.3">
      <c r="A186" t="s">
        <v>23</v>
      </c>
      <c r="B186" t="s">
        <v>6</v>
      </c>
      <c r="C186" t="s">
        <v>9</v>
      </c>
      <c r="D186">
        <v>4.3</v>
      </c>
      <c r="E186" s="2">
        <f>DATE(LEFT(A186,4)*1,RIGHT(A186,2)*1,1)</f>
        <v>42856</v>
      </c>
      <c r="F186">
        <f>IFERROR(IF(B186="män",-1,IF(B186="kvinnor",1,0))*D186,"")</f>
        <v>-4.3</v>
      </c>
      <c r="G186" t="str">
        <f t="shared" si="2"/>
        <v>2017M05_män_L</v>
      </c>
    </row>
    <row r="187" spans="1:7" hidden="1" x14ac:dyDescent="0.3">
      <c r="A187" t="s">
        <v>23</v>
      </c>
      <c r="B187" t="s">
        <v>6</v>
      </c>
      <c r="C187" t="s">
        <v>10</v>
      </c>
      <c r="D187">
        <v>2.8</v>
      </c>
      <c r="E187" s="2">
        <f>DATE(LEFT(A187,4)*1,RIGHT(A187,2)*1,1)</f>
        <v>42856</v>
      </c>
      <c r="F187">
        <f>IFERROR(IF(B187="män",-1,IF(B187="kvinnor",1,0))*D187,"")</f>
        <v>-2.8</v>
      </c>
      <c r="G187" t="str">
        <f t="shared" si="2"/>
        <v>2017M05_män_KD</v>
      </c>
    </row>
    <row r="188" spans="1:7" hidden="1" x14ac:dyDescent="0.3">
      <c r="A188" t="s">
        <v>23</v>
      </c>
      <c r="B188" t="s">
        <v>6</v>
      </c>
      <c r="C188" t="s">
        <v>11</v>
      </c>
      <c r="D188" t="s">
        <v>40</v>
      </c>
      <c r="E188" s="2">
        <f>DATE(LEFT(A188,4)*1,RIGHT(A188,2)*1,1)</f>
        <v>42856</v>
      </c>
      <c r="F188" t="str">
        <f>IFERROR(IF(B188="män",-1,IF(B188="kvinnor",1,0))*D188,"")</f>
        <v/>
      </c>
      <c r="G188" t="str">
        <f t="shared" si="2"/>
        <v>2017M05_män_NYD</v>
      </c>
    </row>
    <row r="189" spans="1:7" hidden="1" x14ac:dyDescent="0.3">
      <c r="A189" t="s">
        <v>23</v>
      </c>
      <c r="B189" t="s">
        <v>6</v>
      </c>
      <c r="C189" t="s">
        <v>12</v>
      </c>
      <c r="D189">
        <v>2.8</v>
      </c>
      <c r="E189" s="2">
        <f>DATE(LEFT(A189,4)*1,RIGHT(A189,2)*1,1)</f>
        <v>42856</v>
      </c>
      <c r="F189">
        <f>IFERROR(IF(B189="män",-1,IF(B189="kvinnor",1,0))*D189,"")</f>
        <v>-2.8</v>
      </c>
      <c r="G189" t="str">
        <f t="shared" si="2"/>
        <v>2017M05_män_MP</v>
      </c>
    </row>
    <row r="190" spans="1:7" hidden="1" x14ac:dyDescent="0.3">
      <c r="A190" t="s">
        <v>23</v>
      </c>
      <c r="B190" t="s">
        <v>6</v>
      </c>
      <c r="C190" t="s">
        <v>13</v>
      </c>
      <c r="D190">
        <v>29.1</v>
      </c>
      <c r="E190" s="2">
        <f>DATE(LEFT(A190,4)*1,RIGHT(A190,2)*1,1)</f>
        <v>42856</v>
      </c>
      <c r="F190">
        <f>IFERROR(IF(B190="män",-1,IF(B190="kvinnor",1,0))*D190,"")</f>
        <v>-29.1</v>
      </c>
      <c r="G190" t="str">
        <f t="shared" si="2"/>
        <v>2017M05_män_S</v>
      </c>
    </row>
    <row r="191" spans="1:7" hidden="1" x14ac:dyDescent="0.3">
      <c r="A191" t="s">
        <v>23</v>
      </c>
      <c r="B191" t="s">
        <v>6</v>
      </c>
      <c r="C191" t="s">
        <v>14</v>
      </c>
      <c r="D191">
        <v>6</v>
      </c>
      <c r="E191" s="2">
        <f>DATE(LEFT(A191,4)*1,RIGHT(A191,2)*1,1)</f>
        <v>42856</v>
      </c>
      <c r="F191">
        <f>IFERROR(IF(B191="män",-1,IF(B191="kvinnor",1,0))*D191,"")</f>
        <v>-6</v>
      </c>
      <c r="G191" t="str">
        <f t="shared" si="2"/>
        <v>2017M05_män_V</v>
      </c>
    </row>
    <row r="192" spans="1:7" hidden="1" x14ac:dyDescent="0.3">
      <c r="A192" t="s">
        <v>23</v>
      </c>
      <c r="B192" t="s">
        <v>6</v>
      </c>
      <c r="C192" t="s">
        <v>15</v>
      </c>
      <c r="D192">
        <v>24</v>
      </c>
      <c r="E192" s="2">
        <f>DATE(LEFT(A192,4)*1,RIGHT(A192,2)*1,1)</f>
        <v>42856</v>
      </c>
      <c r="F192">
        <f>IFERROR(IF(B192="män",-1,IF(B192="kvinnor",1,0))*D192,"")</f>
        <v>-24</v>
      </c>
      <c r="G192" t="str">
        <f t="shared" si="2"/>
        <v>2017M05_män_SD</v>
      </c>
    </row>
    <row r="193" spans="1:7" hidden="1" x14ac:dyDescent="0.3">
      <c r="A193" t="s">
        <v>23</v>
      </c>
      <c r="B193" t="s">
        <v>6</v>
      </c>
      <c r="C193" t="s">
        <v>16</v>
      </c>
      <c r="D193">
        <v>2</v>
      </c>
      <c r="E193" s="2">
        <f>DATE(LEFT(A193,4)*1,RIGHT(A193,2)*1,1)</f>
        <v>42856</v>
      </c>
      <c r="F193">
        <f>IFERROR(IF(B193="män",-1,IF(B193="kvinnor",1,0))*D193,"")</f>
        <v>-2</v>
      </c>
      <c r="G193" t="str">
        <f t="shared" si="2"/>
        <v>2017M05_män_övriga</v>
      </c>
    </row>
    <row r="194" spans="1:7" hidden="1" x14ac:dyDescent="0.3">
      <c r="A194" t="s">
        <v>23</v>
      </c>
      <c r="B194" t="s">
        <v>17</v>
      </c>
      <c r="C194" t="s">
        <v>7</v>
      </c>
      <c r="D194">
        <v>18.2</v>
      </c>
      <c r="E194" s="2">
        <f>DATE(LEFT(A194,4)*1,RIGHT(A194,2)*1,1)</f>
        <v>42856</v>
      </c>
      <c r="F194">
        <f>IFERROR(IF(B194="män",-1,IF(B194="kvinnor",1,0))*D194,"")</f>
        <v>18.2</v>
      </c>
      <c r="G194" t="str">
        <f t="shared" si="2"/>
        <v>2017M05_kvinnor_M</v>
      </c>
    </row>
    <row r="195" spans="1:7" hidden="1" x14ac:dyDescent="0.3">
      <c r="A195" t="s">
        <v>23</v>
      </c>
      <c r="B195" t="s">
        <v>17</v>
      </c>
      <c r="C195" t="s">
        <v>8</v>
      </c>
      <c r="D195">
        <v>13.4</v>
      </c>
      <c r="E195" s="2">
        <f>DATE(LEFT(A195,4)*1,RIGHT(A195,2)*1,1)</f>
        <v>42856</v>
      </c>
      <c r="F195">
        <f>IFERROR(IF(B195="män",-1,IF(B195="kvinnor",1,0))*D195,"")</f>
        <v>13.4</v>
      </c>
      <c r="G195" t="str">
        <f t="shared" si="2"/>
        <v>2017M05_kvinnor_C</v>
      </c>
    </row>
    <row r="196" spans="1:7" hidden="1" x14ac:dyDescent="0.3">
      <c r="A196" t="s">
        <v>23</v>
      </c>
      <c r="B196" t="s">
        <v>17</v>
      </c>
      <c r="C196" t="s">
        <v>9</v>
      </c>
      <c r="D196">
        <v>5.7</v>
      </c>
      <c r="E196" s="2">
        <f>DATE(LEFT(A196,4)*1,RIGHT(A196,2)*1,1)</f>
        <v>42856</v>
      </c>
      <c r="F196">
        <f>IFERROR(IF(B196="män",-1,IF(B196="kvinnor",1,0))*D196,"")</f>
        <v>5.7</v>
      </c>
      <c r="G196" t="str">
        <f t="shared" si="2"/>
        <v>2017M05_kvinnor_L</v>
      </c>
    </row>
    <row r="197" spans="1:7" hidden="1" x14ac:dyDescent="0.3">
      <c r="A197" t="s">
        <v>23</v>
      </c>
      <c r="B197" t="s">
        <v>17</v>
      </c>
      <c r="C197" t="s">
        <v>10</v>
      </c>
      <c r="D197">
        <v>3.8</v>
      </c>
      <c r="E197" s="2">
        <f>DATE(LEFT(A197,4)*1,RIGHT(A197,2)*1,1)</f>
        <v>42856</v>
      </c>
      <c r="F197">
        <f>IFERROR(IF(B197="män",-1,IF(B197="kvinnor",1,0))*D197,"")</f>
        <v>3.8</v>
      </c>
      <c r="G197" t="str">
        <f t="shared" ref="G197:G260" si="3">A197&amp;"_"&amp;B197&amp;"_"&amp;C197</f>
        <v>2017M05_kvinnor_KD</v>
      </c>
    </row>
    <row r="198" spans="1:7" hidden="1" x14ac:dyDescent="0.3">
      <c r="A198" t="s">
        <v>23</v>
      </c>
      <c r="B198" t="s">
        <v>17</v>
      </c>
      <c r="C198" t="s">
        <v>11</v>
      </c>
      <c r="D198" t="s">
        <v>40</v>
      </c>
      <c r="E198" s="2">
        <f>DATE(LEFT(A198,4)*1,RIGHT(A198,2)*1,1)</f>
        <v>42856</v>
      </c>
      <c r="F198" t="str">
        <f>IFERROR(IF(B198="män",-1,IF(B198="kvinnor",1,0))*D198,"")</f>
        <v/>
      </c>
      <c r="G198" t="str">
        <f t="shared" si="3"/>
        <v>2017M05_kvinnor_NYD</v>
      </c>
    </row>
    <row r="199" spans="1:7" hidden="1" x14ac:dyDescent="0.3">
      <c r="A199" t="s">
        <v>23</v>
      </c>
      <c r="B199" t="s">
        <v>17</v>
      </c>
      <c r="C199" t="s">
        <v>12</v>
      </c>
      <c r="D199">
        <v>6.2</v>
      </c>
      <c r="E199" s="2">
        <f>DATE(LEFT(A199,4)*1,RIGHT(A199,2)*1,1)</f>
        <v>42856</v>
      </c>
      <c r="F199">
        <f>IFERROR(IF(B199="män",-1,IF(B199="kvinnor",1,0))*D199,"")</f>
        <v>6.2</v>
      </c>
      <c r="G199" t="str">
        <f t="shared" si="3"/>
        <v>2017M05_kvinnor_MP</v>
      </c>
    </row>
    <row r="200" spans="1:7" hidden="1" x14ac:dyDescent="0.3">
      <c r="A200" t="s">
        <v>23</v>
      </c>
      <c r="B200" t="s">
        <v>17</v>
      </c>
      <c r="C200" t="s">
        <v>13</v>
      </c>
      <c r="D200">
        <v>31.4</v>
      </c>
      <c r="E200" s="2">
        <f>DATE(LEFT(A200,4)*1,RIGHT(A200,2)*1,1)</f>
        <v>42856</v>
      </c>
      <c r="F200">
        <f>IFERROR(IF(B200="män",-1,IF(B200="kvinnor",1,0))*D200,"")</f>
        <v>31.4</v>
      </c>
      <c r="G200" t="str">
        <f t="shared" si="3"/>
        <v>2017M05_kvinnor_S</v>
      </c>
    </row>
    <row r="201" spans="1:7" hidden="1" x14ac:dyDescent="0.3">
      <c r="A201" t="s">
        <v>23</v>
      </c>
      <c r="B201" t="s">
        <v>17</v>
      </c>
      <c r="C201" t="s">
        <v>14</v>
      </c>
      <c r="D201">
        <v>6.8</v>
      </c>
      <c r="E201" s="2">
        <f>DATE(LEFT(A201,4)*1,RIGHT(A201,2)*1,1)</f>
        <v>42856</v>
      </c>
      <c r="F201">
        <f>IFERROR(IF(B201="män",-1,IF(B201="kvinnor",1,0))*D201,"")</f>
        <v>6.8</v>
      </c>
      <c r="G201" t="str">
        <f t="shared" si="3"/>
        <v>2017M05_kvinnor_V</v>
      </c>
    </row>
    <row r="202" spans="1:7" hidden="1" x14ac:dyDescent="0.3">
      <c r="A202" t="s">
        <v>23</v>
      </c>
      <c r="B202" t="s">
        <v>17</v>
      </c>
      <c r="C202" t="s">
        <v>15</v>
      </c>
      <c r="D202">
        <v>11.8</v>
      </c>
      <c r="E202" s="2">
        <f>DATE(LEFT(A202,4)*1,RIGHT(A202,2)*1,1)</f>
        <v>42856</v>
      </c>
      <c r="F202">
        <f>IFERROR(IF(B202="män",-1,IF(B202="kvinnor",1,0))*D202,"")</f>
        <v>11.8</v>
      </c>
      <c r="G202" t="str">
        <f t="shared" si="3"/>
        <v>2017M05_kvinnor_SD</v>
      </c>
    </row>
    <row r="203" spans="1:7" hidden="1" x14ac:dyDescent="0.3">
      <c r="A203" t="s">
        <v>23</v>
      </c>
      <c r="B203" t="s">
        <v>17</v>
      </c>
      <c r="C203" t="s">
        <v>16</v>
      </c>
      <c r="D203">
        <v>2.8</v>
      </c>
      <c r="E203" s="2">
        <f>DATE(LEFT(A203,4)*1,RIGHT(A203,2)*1,1)</f>
        <v>42856</v>
      </c>
      <c r="F203">
        <f>IFERROR(IF(B203="män",-1,IF(B203="kvinnor",1,0))*D203,"")</f>
        <v>2.8</v>
      </c>
      <c r="G203" t="str">
        <f t="shared" si="3"/>
        <v>2017M05_kvinnor_övriga</v>
      </c>
    </row>
    <row r="204" spans="1:7" x14ac:dyDescent="0.3">
      <c r="A204" t="s">
        <v>23</v>
      </c>
      <c r="B204" t="s">
        <v>63</v>
      </c>
      <c r="C204" t="s">
        <v>7</v>
      </c>
      <c r="D204">
        <v>18.5</v>
      </c>
      <c r="E204" s="2">
        <f>DATE(LEFT(A204,4)*1,RIGHT(A204,2)*1,1)</f>
        <v>42856</v>
      </c>
      <c r="F204">
        <f>IFERROR(IF(B204="män",-1,IF(B204="kvinnor",1,0))*D204,"")</f>
        <v>0</v>
      </c>
      <c r="G204" t="str">
        <f t="shared" si="3"/>
        <v>2017M05_totalt_M</v>
      </c>
    </row>
    <row r="205" spans="1:7" x14ac:dyDescent="0.3">
      <c r="A205" t="s">
        <v>23</v>
      </c>
      <c r="B205" t="s">
        <v>63</v>
      </c>
      <c r="C205" t="s">
        <v>8</v>
      </c>
      <c r="D205">
        <v>11.7</v>
      </c>
      <c r="E205" s="2">
        <f>DATE(LEFT(A205,4)*1,RIGHT(A205,2)*1,1)</f>
        <v>42856</v>
      </c>
      <c r="F205">
        <f>IFERROR(IF(B205="män",-1,IF(B205="kvinnor",1,0))*D205,"")</f>
        <v>0</v>
      </c>
      <c r="G205" t="str">
        <f t="shared" si="3"/>
        <v>2017M05_totalt_C</v>
      </c>
    </row>
    <row r="206" spans="1:7" x14ac:dyDescent="0.3">
      <c r="A206" t="s">
        <v>23</v>
      </c>
      <c r="B206" t="s">
        <v>63</v>
      </c>
      <c r="C206" t="s">
        <v>9</v>
      </c>
      <c r="D206">
        <v>5</v>
      </c>
      <c r="E206" s="2">
        <f>DATE(LEFT(A206,4)*1,RIGHT(A206,2)*1,1)</f>
        <v>42856</v>
      </c>
      <c r="F206">
        <f>IFERROR(IF(B206="män",-1,IF(B206="kvinnor",1,0))*D206,"")</f>
        <v>0</v>
      </c>
      <c r="G206" t="str">
        <f t="shared" si="3"/>
        <v>2017M05_totalt_L</v>
      </c>
    </row>
    <row r="207" spans="1:7" x14ac:dyDescent="0.3">
      <c r="A207" t="s">
        <v>23</v>
      </c>
      <c r="B207" t="s">
        <v>63</v>
      </c>
      <c r="C207" t="s">
        <v>10</v>
      </c>
      <c r="D207">
        <v>3.3</v>
      </c>
      <c r="E207" s="2">
        <f>DATE(LEFT(A207,4)*1,RIGHT(A207,2)*1,1)</f>
        <v>42856</v>
      </c>
      <c r="F207">
        <f>IFERROR(IF(B207="män",-1,IF(B207="kvinnor",1,0))*D207,"")</f>
        <v>0</v>
      </c>
      <c r="G207" t="str">
        <f t="shared" si="3"/>
        <v>2017M05_totalt_KD</v>
      </c>
    </row>
    <row r="208" spans="1:7" x14ac:dyDescent="0.3">
      <c r="A208" t="s">
        <v>23</v>
      </c>
      <c r="B208" t="s">
        <v>63</v>
      </c>
      <c r="C208" t="s">
        <v>11</v>
      </c>
      <c r="D208" t="s">
        <v>40</v>
      </c>
      <c r="E208" s="2">
        <f>DATE(LEFT(A208,4)*1,RIGHT(A208,2)*1,1)</f>
        <v>42856</v>
      </c>
      <c r="F208" t="str">
        <f>IFERROR(IF(B208="män",-1,IF(B208="kvinnor",1,0))*D208,"")</f>
        <v/>
      </c>
      <c r="G208" t="str">
        <f t="shared" si="3"/>
        <v>2017M05_totalt_NYD</v>
      </c>
    </row>
    <row r="209" spans="1:7" x14ac:dyDescent="0.3">
      <c r="A209" t="s">
        <v>23</v>
      </c>
      <c r="B209" t="s">
        <v>63</v>
      </c>
      <c r="C209" t="s">
        <v>12</v>
      </c>
      <c r="D209">
        <v>4.5</v>
      </c>
      <c r="E209" s="2">
        <f>DATE(LEFT(A209,4)*1,RIGHT(A209,2)*1,1)</f>
        <v>42856</v>
      </c>
      <c r="F209">
        <f>IFERROR(IF(B209="män",-1,IF(B209="kvinnor",1,0))*D209,"")</f>
        <v>0</v>
      </c>
      <c r="G209" t="str">
        <f t="shared" si="3"/>
        <v>2017M05_totalt_MP</v>
      </c>
    </row>
    <row r="210" spans="1:7" x14ac:dyDescent="0.3">
      <c r="A210" t="s">
        <v>23</v>
      </c>
      <c r="B210" t="s">
        <v>63</v>
      </c>
      <c r="C210" t="s">
        <v>13</v>
      </c>
      <c r="D210">
        <v>30.2</v>
      </c>
      <c r="E210" s="2">
        <f>DATE(LEFT(A210,4)*1,RIGHT(A210,2)*1,1)</f>
        <v>42856</v>
      </c>
      <c r="F210">
        <f>IFERROR(IF(B210="män",-1,IF(B210="kvinnor",1,0))*D210,"")</f>
        <v>0</v>
      </c>
      <c r="G210" t="str">
        <f t="shared" si="3"/>
        <v>2017M05_totalt_S</v>
      </c>
    </row>
    <row r="211" spans="1:7" x14ac:dyDescent="0.3">
      <c r="A211" t="s">
        <v>23</v>
      </c>
      <c r="B211" t="s">
        <v>63</v>
      </c>
      <c r="C211" t="s">
        <v>14</v>
      </c>
      <c r="D211">
        <v>6.4</v>
      </c>
      <c r="E211" s="2">
        <f>DATE(LEFT(A211,4)*1,RIGHT(A211,2)*1,1)</f>
        <v>42856</v>
      </c>
      <c r="F211">
        <f>IFERROR(IF(B211="män",-1,IF(B211="kvinnor",1,0))*D211,"")</f>
        <v>0</v>
      </c>
      <c r="G211" t="str">
        <f t="shared" si="3"/>
        <v>2017M05_totalt_V</v>
      </c>
    </row>
    <row r="212" spans="1:7" x14ac:dyDescent="0.3">
      <c r="A212" t="s">
        <v>23</v>
      </c>
      <c r="B212" t="s">
        <v>63</v>
      </c>
      <c r="C212" t="s">
        <v>15</v>
      </c>
      <c r="D212">
        <v>17.899999999999999</v>
      </c>
      <c r="E212" s="2">
        <f>DATE(LEFT(A212,4)*1,RIGHT(A212,2)*1,1)</f>
        <v>42856</v>
      </c>
      <c r="F212">
        <f>IFERROR(IF(B212="män",-1,IF(B212="kvinnor",1,0))*D212,"")</f>
        <v>0</v>
      </c>
      <c r="G212" t="str">
        <f t="shared" si="3"/>
        <v>2017M05_totalt_SD</v>
      </c>
    </row>
    <row r="213" spans="1:7" x14ac:dyDescent="0.3">
      <c r="A213" t="s">
        <v>23</v>
      </c>
      <c r="B213" t="s">
        <v>63</v>
      </c>
      <c r="C213" t="s">
        <v>16</v>
      </c>
      <c r="D213">
        <v>2.4</v>
      </c>
      <c r="E213" s="2">
        <f>DATE(LEFT(A213,4)*1,RIGHT(A213,2)*1,1)</f>
        <v>42856</v>
      </c>
      <c r="F213">
        <f>IFERROR(IF(B213="män",-1,IF(B213="kvinnor",1,0))*D213,"")</f>
        <v>0</v>
      </c>
      <c r="G213" t="str">
        <f t="shared" si="3"/>
        <v>2017M05_totalt_övriga</v>
      </c>
    </row>
    <row r="214" spans="1:7" hidden="1" x14ac:dyDescent="0.3">
      <c r="A214" t="s">
        <v>24</v>
      </c>
      <c r="B214" t="s">
        <v>6</v>
      </c>
      <c r="C214" t="s">
        <v>7</v>
      </c>
      <c r="D214">
        <v>23.3</v>
      </c>
      <c r="E214" s="2">
        <f>DATE(LEFT(A214,4)*1,RIGHT(A214,2)*1,1)</f>
        <v>43040</v>
      </c>
      <c r="F214">
        <f>IFERROR(IF(B214="män",-1,IF(B214="kvinnor",1,0))*D214,"")</f>
        <v>-23.3</v>
      </c>
      <c r="G214" t="str">
        <f t="shared" si="3"/>
        <v>2017M11_män_M</v>
      </c>
    </row>
    <row r="215" spans="1:7" hidden="1" x14ac:dyDescent="0.3">
      <c r="A215" t="s">
        <v>24</v>
      </c>
      <c r="B215" t="s">
        <v>6</v>
      </c>
      <c r="C215" t="s">
        <v>8</v>
      </c>
      <c r="D215">
        <v>8.1999999999999993</v>
      </c>
      <c r="E215" s="2">
        <f>DATE(LEFT(A215,4)*1,RIGHT(A215,2)*1,1)</f>
        <v>43040</v>
      </c>
      <c r="F215">
        <f>IFERROR(IF(B215="män",-1,IF(B215="kvinnor",1,0))*D215,"")</f>
        <v>-8.1999999999999993</v>
      </c>
      <c r="G215" t="str">
        <f t="shared" si="3"/>
        <v>2017M11_män_C</v>
      </c>
    </row>
    <row r="216" spans="1:7" hidden="1" x14ac:dyDescent="0.3">
      <c r="A216" t="s">
        <v>24</v>
      </c>
      <c r="B216" t="s">
        <v>6</v>
      </c>
      <c r="C216" t="s">
        <v>9</v>
      </c>
      <c r="D216">
        <v>3.7</v>
      </c>
      <c r="E216" s="2">
        <f>DATE(LEFT(A216,4)*1,RIGHT(A216,2)*1,1)</f>
        <v>43040</v>
      </c>
      <c r="F216">
        <f>IFERROR(IF(B216="män",-1,IF(B216="kvinnor",1,0))*D216,"")</f>
        <v>-3.7</v>
      </c>
      <c r="G216" t="str">
        <f t="shared" si="3"/>
        <v>2017M11_män_L</v>
      </c>
    </row>
    <row r="217" spans="1:7" hidden="1" x14ac:dyDescent="0.3">
      <c r="A217" t="s">
        <v>24</v>
      </c>
      <c r="B217" t="s">
        <v>6</v>
      </c>
      <c r="C217" t="s">
        <v>10</v>
      </c>
      <c r="D217">
        <v>3.2</v>
      </c>
      <c r="E217" s="2">
        <f>DATE(LEFT(A217,4)*1,RIGHT(A217,2)*1,1)</f>
        <v>43040</v>
      </c>
      <c r="F217">
        <f>IFERROR(IF(B217="män",-1,IF(B217="kvinnor",1,0))*D217,"")</f>
        <v>-3.2</v>
      </c>
      <c r="G217" t="str">
        <f t="shared" si="3"/>
        <v>2017M11_män_KD</v>
      </c>
    </row>
    <row r="218" spans="1:7" hidden="1" x14ac:dyDescent="0.3">
      <c r="A218" t="s">
        <v>24</v>
      </c>
      <c r="B218" t="s">
        <v>6</v>
      </c>
      <c r="C218" t="s">
        <v>11</v>
      </c>
      <c r="D218" t="s">
        <v>40</v>
      </c>
      <c r="E218" s="2">
        <f>DATE(LEFT(A218,4)*1,RIGHT(A218,2)*1,1)</f>
        <v>43040</v>
      </c>
      <c r="F218" t="str">
        <f>IFERROR(IF(B218="män",-1,IF(B218="kvinnor",1,0))*D218,"")</f>
        <v/>
      </c>
      <c r="G218" t="str">
        <f t="shared" si="3"/>
        <v>2017M11_män_NYD</v>
      </c>
    </row>
    <row r="219" spans="1:7" hidden="1" x14ac:dyDescent="0.3">
      <c r="A219" t="s">
        <v>24</v>
      </c>
      <c r="B219" t="s">
        <v>6</v>
      </c>
      <c r="C219" t="s">
        <v>12</v>
      </c>
      <c r="D219">
        <v>3.3</v>
      </c>
      <c r="E219" s="2">
        <f>DATE(LEFT(A219,4)*1,RIGHT(A219,2)*1,1)</f>
        <v>43040</v>
      </c>
      <c r="F219">
        <f>IFERROR(IF(B219="män",-1,IF(B219="kvinnor",1,0))*D219,"")</f>
        <v>-3.3</v>
      </c>
      <c r="G219" t="str">
        <f t="shared" si="3"/>
        <v>2017M11_män_MP</v>
      </c>
    </row>
    <row r="220" spans="1:7" hidden="1" x14ac:dyDescent="0.3">
      <c r="A220" t="s">
        <v>24</v>
      </c>
      <c r="B220" t="s">
        <v>6</v>
      </c>
      <c r="C220" t="s">
        <v>13</v>
      </c>
      <c r="D220">
        <v>29.5</v>
      </c>
      <c r="E220" s="2">
        <f>DATE(LEFT(A220,4)*1,RIGHT(A220,2)*1,1)</f>
        <v>43040</v>
      </c>
      <c r="F220">
        <f>IFERROR(IF(B220="män",-1,IF(B220="kvinnor",1,0))*D220,"")</f>
        <v>-29.5</v>
      </c>
      <c r="G220" t="str">
        <f t="shared" si="3"/>
        <v>2017M11_män_S</v>
      </c>
    </row>
    <row r="221" spans="1:7" hidden="1" x14ac:dyDescent="0.3">
      <c r="A221" t="s">
        <v>24</v>
      </c>
      <c r="B221" t="s">
        <v>6</v>
      </c>
      <c r="C221" t="s">
        <v>14</v>
      </c>
      <c r="D221">
        <v>5.7</v>
      </c>
      <c r="E221" s="2">
        <f>DATE(LEFT(A221,4)*1,RIGHT(A221,2)*1,1)</f>
        <v>43040</v>
      </c>
      <c r="F221">
        <f>IFERROR(IF(B221="män",-1,IF(B221="kvinnor",1,0))*D221,"")</f>
        <v>-5.7</v>
      </c>
      <c r="G221" t="str">
        <f t="shared" si="3"/>
        <v>2017M11_män_V</v>
      </c>
    </row>
    <row r="222" spans="1:7" hidden="1" x14ac:dyDescent="0.3">
      <c r="A222" t="s">
        <v>24</v>
      </c>
      <c r="B222" t="s">
        <v>6</v>
      </c>
      <c r="C222" t="s">
        <v>15</v>
      </c>
      <c r="D222">
        <v>20.8</v>
      </c>
      <c r="E222" s="2">
        <f>DATE(LEFT(A222,4)*1,RIGHT(A222,2)*1,1)</f>
        <v>43040</v>
      </c>
      <c r="F222">
        <f>IFERROR(IF(B222="män",-1,IF(B222="kvinnor",1,0))*D222,"")</f>
        <v>-20.8</v>
      </c>
      <c r="G222" t="str">
        <f t="shared" si="3"/>
        <v>2017M11_män_SD</v>
      </c>
    </row>
    <row r="223" spans="1:7" hidden="1" x14ac:dyDescent="0.3">
      <c r="A223" t="s">
        <v>24</v>
      </c>
      <c r="B223" t="s">
        <v>6</v>
      </c>
      <c r="C223" t="s">
        <v>16</v>
      </c>
      <c r="D223">
        <v>2.4</v>
      </c>
      <c r="E223" s="2">
        <f>DATE(LEFT(A223,4)*1,RIGHT(A223,2)*1,1)</f>
        <v>43040</v>
      </c>
      <c r="F223">
        <f>IFERROR(IF(B223="män",-1,IF(B223="kvinnor",1,0))*D223,"")</f>
        <v>-2.4</v>
      </c>
      <c r="G223" t="str">
        <f t="shared" si="3"/>
        <v>2017M11_män_övriga</v>
      </c>
    </row>
    <row r="224" spans="1:7" hidden="1" x14ac:dyDescent="0.3">
      <c r="A224" t="s">
        <v>24</v>
      </c>
      <c r="B224" t="s">
        <v>17</v>
      </c>
      <c r="C224" t="s">
        <v>7</v>
      </c>
      <c r="D224">
        <v>20.8</v>
      </c>
      <c r="E224" s="2">
        <f>DATE(LEFT(A224,4)*1,RIGHT(A224,2)*1,1)</f>
        <v>43040</v>
      </c>
      <c r="F224">
        <f>IFERROR(IF(B224="män",-1,IF(B224="kvinnor",1,0))*D224,"")</f>
        <v>20.8</v>
      </c>
      <c r="G224" t="str">
        <f t="shared" si="3"/>
        <v>2017M11_kvinnor_M</v>
      </c>
    </row>
    <row r="225" spans="1:7" hidden="1" x14ac:dyDescent="0.3">
      <c r="A225" t="s">
        <v>24</v>
      </c>
      <c r="B225" t="s">
        <v>17</v>
      </c>
      <c r="C225" t="s">
        <v>8</v>
      </c>
      <c r="D225">
        <v>10.8</v>
      </c>
      <c r="E225" s="2">
        <f>DATE(LEFT(A225,4)*1,RIGHT(A225,2)*1,1)</f>
        <v>43040</v>
      </c>
      <c r="F225">
        <f>IFERROR(IF(B225="män",-1,IF(B225="kvinnor",1,0))*D225,"")</f>
        <v>10.8</v>
      </c>
      <c r="G225" t="str">
        <f t="shared" si="3"/>
        <v>2017M11_kvinnor_C</v>
      </c>
    </row>
    <row r="226" spans="1:7" hidden="1" x14ac:dyDescent="0.3">
      <c r="A226" t="s">
        <v>24</v>
      </c>
      <c r="B226" t="s">
        <v>17</v>
      </c>
      <c r="C226" t="s">
        <v>9</v>
      </c>
      <c r="D226">
        <v>5.2</v>
      </c>
      <c r="E226" s="2">
        <f>DATE(LEFT(A226,4)*1,RIGHT(A226,2)*1,1)</f>
        <v>43040</v>
      </c>
      <c r="F226">
        <f>IFERROR(IF(B226="män",-1,IF(B226="kvinnor",1,0))*D226,"")</f>
        <v>5.2</v>
      </c>
      <c r="G226" t="str">
        <f t="shared" si="3"/>
        <v>2017M11_kvinnor_L</v>
      </c>
    </row>
    <row r="227" spans="1:7" hidden="1" x14ac:dyDescent="0.3">
      <c r="A227" t="s">
        <v>24</v>
      </c>
      <c r="B227" t="s">
        <v>17</v>
      </c>
      <c r="C227" t="s">
        <v>10</v>
      </c>
      <c r="D227">
        <v>3.5</v>
      </c>
      <c r="E227" s="2">
        <f>DATE(LEFT(A227,4)*1,RIGHT(A227,2)*1,1)</f>
        <v>43040</v>
      </c>
      <c r="F227">
        <f>IFERROR(IF(B227="män",-1,IF(B227="kvinnor",1,0))*D227,"")</f>
        <v>3.5</v>
      </c>
      <c r="G227" t="str">
        <f t="shared" si="3"/>
        <v>2017M11_kvinnor_KD</v>
      </c>
    </row>
    <row r="228" spans="1:7" hidden="1" x14ac:dyDescent="0.3">
      <c r="A228" t="s">
        <v>24</v>
      </c>
      <c r="B228" t="s">
        <v>17</v>
      </c>
      <c r="C228" t="s">
        <v>11</v>
      </c>
      <c r="D228" t="s">
        <v>40</v>
      </c>
      <c r="E228" s="2">
        <f>DATE(LEFT(A228,4)*1,RIGHT(A228,2)*1,1)</f>
        <v>43040</v>
      </c>
      <c r="F228" t="str">
        <f>IFERROR(IF(B228="män",-1,IF(B228="kvinnor",1,0))*D228,"")</f>
        <v/>
      </c>
      <c r="G228" t="str">
        <f t="shared" si="3"/>
        <v>2017M11_kvinnor_NYD</v>
      </c>
    </row>
    <row r="229" spans="1:7" hidden="1" x14ac:dyDescent="0.3">
      <c r="A229" t="s">
        <v>24</v>
      </c>
      <c r="B229" t="s">
        <v>17</v>
      </c>
      <c r="C229" t="s">
        <v>12</v>
      </c>
      <c r="D229">
        <v>4.9000000000000004</v>
      </c>
      <c r="E229" s="2">
        <f>DATE(LEFT(A229,4)*1,RIGHT(A229,2)*1,1)</f>
        <v>43040</v>
      </c>
      <c r="F229">
        <f>IFERROR(IF(B229="män",-1,IF(B229="kvinnor",1,0))*D229,"")</f>
        <v>4.9000000000000004</v>
      </c>
      <c r="G229" t="str">
        <f t="shared" si="3"/>
        <v>2017M11_kvinnor_MP</v>
      </c>
    </row>
    <row r="230" spans="1:7" hidden="1" x14ac:dyDescent="0.3">
      <c r="A230" t="s">
        <v>24</v>
      </c>
      <c r="B230" t="s">
        <v>17</v>
      </c>
      <c r="C230" t="s">
        <v>13</v>
      </c>
      <c r="D230">
        <v>34</v>
      </c>
      <c r="E230" s="2">
        <f>DATE(LEFT(A230,4)*1,RIGHT(A230,2)*1,1)</f>
        <v>43040</v>
      </c>
      <c r="F230">
        <f>IFERROR(IF(B230="män",-1,IF(B230="kvinnor",1,0))*D230,"")</f>
        <v>34</v>
      </c>
      <c r="G230" t="str">
        <f t="shared" si="3"/>
        <v>2017M11_kvinnor_S</v>
      </c>
    </row>
    <row r="231" spans="1:7" hidden="1" x14ac:dyDescent="0.3">
      <c r="A231" t="s">
        <v>24</v>
      </c>
      <c r="B231" t="s">
        <v>17</v>
      </c>
      <c r="C231" t="s">
        <v>14</v>
      </c>
      <c r="D231">
        <v>7.9</v>
      </c>
      <c r="E231" s="2">
        <f>DATE(LEFT(A231,4)*1,RIGHT(A231,2)*1,1)</f>
        <v>43040</v>
      </c>
      <c r="F231">
        <f>IFERROR(IF(B231="män",-1,IF(B231="kvinnor",1,0))*D231,"")</f>
        <v>7.9</v>
      </c>
      <c r="G231" t="str">
        <f t="shared" si="3"/>
        <v>2017M11_kvinnor_V</v>
      </c>
    </row>
    <row r="232" spans="1:7" hidden="1" x14ac:dyDescent="0.3">
      <c r="A232" t="s">
        <v>24</v>
      </c>
      <c r="B232" t="s">
        <v>17</v>
      </c>
      <c r="C232" t="s">
        <v>15</v>
      </c>
      <c r="D232">
        <v>9.8000000000000007</v>
      </c>
      <c r="E232" s="2">
        <f>DATE(LEFT(A232,4)*1,RIGHT(A232,2)*1,1)</f>
        <v>43040</v>
      </c>
      <c r="F232">
        <f>IFERROR(IF(B232="män",-1,IF(B232="kvinnor",1,0))*D232,"")</f>
        <v>9.8000000000000007</v>
      </c>
      <c r="G232" t="str">
        <f t="shared" si="3"/>
        <v>2017M11_kvinnor_SD</v>
      </c>
    </row>
    <row r="233" spans="1:7" hidden="1" x14ac:dyDescent="0.3">
      <c r="A233" t="s">
        <v>24</v>
      </c>
      <c r="B233" t="s">
        <v>17</v>
      </c>
      <c r="C233" t="s">
        <v>16</v>
      </c>
      <c r="D233">
        <v>3</v>
      </c>
      <c r="E233" s="2">
        <f>DATE(LEFT(A233,4)*1,RIGHT(A233,2)*1,1)</f>
        <v>43040</v>
      </c>
      <c r="F233">
        <f>IFERROR(IF(B233="män",-1,IF(B233="kvinnor",1,0))*D233,"")</f>
        <v>3</v>
      </c>
      <c r="G233" t="str">
        <f t="shared" si="3"/>
        <v>2017M11_kvinnor_övriga</v>
      </c>
    </row>
    <row r="234" spans="1:7" x14ac:dyDescent="0.3">
      <c r="A234" t="s">
        <v>24</v>
      </c>
      <c r="B234" t="s">
        <v>63</v>
      </c>
      <c r="C234" t="s">
        <v>7</v>
      </c>
      <c r="D234">
        <v>22</v>
      </c>
      <c r="E234" s="2">
        <f>DATE(LEFT(A234,4)*1,RIGHT(A234,2)*1,1)</f>
        <v>43040</v>
      </c>
      <c r="F234">
        <f>IFERROR(IF(B234="män",-1,IF(B234="kvinnor",1,0))*D234,"")</f>
        <v>0</v>
      </c>
      <c r="G234" t="str">
        <f t="shared" si="3"/>
        <v>2017M11_totalt_M</v>
      </c>
    </row>
    <row r="235" spans="1:7" x14ac:dyDescent="0.3">
      <c r="A235" t="s">
        <v>24</v>
      </c>
      <c r="B235" t="s">
        <v>63</v>
      </c>
      <c r="C235" t="s">
        <v>8</v>
      </c>
      <c r="D235">
        <v>9.5</v>
      </c>
      <c r="E235" s="2">
        <f>DATE(LEFT(A235,4)*1,RIGHT(A235,2)*1,1)</f>
        <v>43040</v>
      </c>
      <c r="F235">
        <f>IFERROR(IF(B235="män",-1,IF(B235="kvinnor",1,0))*D235,"")</f>
        <v>0</v>
      </c>
      <c r="G235" t="str">
        <f t="shared" si="3"/>
        <v>2017M11_totalt_C</v>
      </c>
    </row>
    <row r="236" spans="1:7" x14ac:dyDescent="0.3">
      <c r="A236" t="s">
        <v>24</v>
      </c>
      <c r="B236" t="s">
        <v>63</v>
      </c>
      <c r="C236" t="s">
        <v>9</v>
      </c>
      <c r="D236">
        <v>4.5</v>
      </c>
      <c r="E236" s="2">
        <f>DATE(LEFT(A236,4)*1,RIGHT(A236,2)*1,1)</f>
        <v>43040</v>
      </c>
      <c r="F236">
        <f>IFERROR(IF(B236="män",-1,IF(B236="kvinnor",1,0))*D236,"")</f>
        <v>0</v>
      </c>
      <c r="G236" t="str">
        <f t="shared" si="3"/>
        <v>2017M11_totalt_L</v>
      </c>
    </row>
    <row r="237" spans="1:7" x14ac:dyDescent="0.3">
      <c r="A237" t="s">
        <v>24</v>
      </c>
      <c r="B237" t="s">
        <v>63</v>
      </c>
      <c r="C237" t="s">
        <v>10</v>
      </c>
      <c r="D237">
        <v>3.3</v>
      </c>
      <c r="E237" s="2">
        <f>DATE(LEFT(A237,4)*1,RIGHT(A237,2)*1,1)</f>
        <v>43040</v>
      </c>
      <c r="F237">
        <f>IFERROR(IF(B237="män",-1,IF(B237="kvinnor",1,0))*D237,"")</f>
        <v>0</v>
      </c>
      <c r="G237" t="str">
        <f t="shared" si="3"/>
        <v>2017M11_totalt_KD</v>
      </c>
    </row>
    <row r="238" spans="1:7" x14ac:dyDescent="0.3">
      <c r="A238" t="s">
        <v>24</v>
      </c>
      <c r="B238" t="s">
        <v>63</v>
      </c>
      <c r="C238" t="s">
        <v>11</v>
      </c>
      <c r="D238" t="s">
        <v>40</v>
      </c>
      <c r="E238" s="2">
        <f>DATE(LEFT(A238,4)*1,RIGHT(A238,2)*1,1)</f>
        <v>43040</v>
      </c>
      <c r="F238" t="str">
        <f>IFERROR(IF(B238="män",-1,IF(B238="kvinnor",1,0))*D238,"")</f>
        <v/>
      </c>
      <c r="G238" t="str">
        <f t="shared" si="3"/>
        <v>2017M11_totalt_NYD</v>
      </c>
    </row>
    <row r="239" spans="1:7" x14ac:dyDescent="0.3">
      <c r="A239" t="s">
        <v>24</v>
      </c>
      <c r="B239" t="s">
        <v>63</v>
      </c>
      <c r="C239" t="s">
        <v>12</v>
      </c>
      <c r="D239">
        <v>4.0999999999999996</v>
      </c>
      <c r="E239" s="2">
        <f>DATE(LEFT(A239,4)*1,RIGHT(A239,2)*1,1)</f>
        <v>43040</v>
      </c>
      <c r="F239">
        <f>IFERROR(IF(B239="män",-1,IF(B239="kvinnor",1,0))*D239,"")</f>
        <v>0</v>
      </c>
      <c r="G239" t="str">
        <f t="shared" si="3"/>
        <v>2017M11_totalt_MP</v>
      </c>
    </row>
    <row r="240" spans="1:7" x14ac:dyDescent="0.3">
      <c r="A240" t="s">
        <v>24</v>
      </c>
      <c r="B240" t="s">
        <v>63</v>
      </c>
      <c r="C240" t="s">
        <v>13</v>
      </c>
      <c r="D240">
        <v>31.8</v>
      </c>
      <c r="E240" s="2">
        <f>DATE(LEFT(A240,4)*1,RIGHT(A240,2)*1,1)</f>
        <v>43040</v>
      </c>
      <c r="F240">
        <f>IFERROR(IF(B240="män",-1,IF(B240="kvinnor",1,0))*D240,"")</f>
        <v>0</v>
      </c>
      <c r="G240" t="str">
        <f t="shared" si="3"/>
        <v>2017M11_totalt_S</v>
      </c>
    </row>
    <row r="241" spans="1:7" x14ac:dyDescent="0.3">
      <c r="A241" t="s">
        <v>24</v>
      </c>
      <c r="B241" t="s">
        <v>63</v>
      </c>
      <c r="C241" t="s">
        <v>14</v>
      </c>
      <c r="D241">
        <v>6.8</v>
      </c>
      <c r="E241" s="2">
        <f>DATE(LEFT(A241,4)*1,RIGHT(A241,2)*1,1)</f>
        <v>43040</v>
      </c>
      <c r="F241">
        <f>IFERROR(IF(B241="män",-1,IF(B241="kvinnor",1,0))*D241,"")</f>
        <v>0</v>
      </c>
      <c r="G241" t="str">
        <f t="shared" si="3"/>
        <v>2017M11_totalt_V</v>
      </c>
    </row>
    <row r="242" spans="1:7" x14ac:dyDescent="0.3">
      <c r="A242" t="s">
        <v>24</v>
      </c>
      <c r="B242" t="s">
        <v>63</v>
      </c>
      <c r="C242" t="s">
        <v>15</v>
      </c>
      <c r="D242">
        <v>15.2</v>
      </c>
      <c r="E242" s="2">
        <f>DATE(LEFT(A242,4)*1,RIGHT(A242,2)*1,1)</f>
        <v>43040</v>
      </c>
      <c r="F242">
        <f>IFERROR(IF(B242="män",-1,IF(B242="kvinnor",1,0))*D242,"")</f>
        <v>0</v>
      </c>
      <c r="G242" t="str">
        <f t="shared" si="3"/>
        <v>2017M11_totalt_SD</v>
      </c>
    </row>
    <row r="243" spans="1:7" x14ac:dyDescent="0.3">
      <c r="A243" t="s">
        <v>24</v>
      </c>
      <c r="B243" t="s">
        <v>63</v>
      </c>
      <c r="C243" t="s">
        <v>16</v>
      </c>
      <c r="D243">
        <v>2.7</v>
      </c>
      <c r="E243" s="2">
        <f>DATE(LEFT(A243,4)*1,RIGHT(A243,2)*1,1)</f>
        <v>43040</v>
      </c>
      <c r="F243">
        <f>IFERROR(IF(B243="män",-1,IF(B243="kvinnor",1,0))*D243,"")</f>
        <v>0</v>
      </c>
      <c r="G243" t="str">
        <f t="shared" si="3"/>
        <v>2017M11_totalt_övriga</v>
      </c>
    </row>
    <row r="244" spans="1:7" hidden="1" x14ac:dyDescent="0.3">
      <c r="A244" t="s">
        <v>25</v>
      </c>
      <c r="B244" t="s">
        <v>6</v>
      </c>
      <c r="C244" t="s">
        <v>7</v>
      </c>
      <c r="D244">
        <v>24.6</v>
      </c>
      <c r="E244" s="2">
        <f>DATE(LEFT(A244,4)*1,RIGHT(A244,2)*1,1)</f>
        <v>43221</v>
      </c>
      <c r="F244">
        <f>IFERROR(IF(B244="män",-1,IF(B244="kvinnor",1,0))*D244,"")</f>
        <v>-24.6</v>
      </c>
      <c r="G244" t="str">
        <f t="shared" si="3"/>
        <v>2018M05_män_M</v>
      </c>
    </row>
    <row r="245" spans="1:7" hidden="1" x14ac:dyDescent="0.3">
      <c r="A245" t="s">
        <v>25</v>
      </c>
      <c r="B245" t="s">
        <v>6</v>
      </c>
      <c r="C245" t="s">
        <v>8</v>
      </c>
      <c r="D245">
        <v>7</v>
      </c>
      <c r="E245" s="2">
        <f>DATE(LEFT(A245,4)*1,RIGHT(A245,2)*1,1)</f>
        <v>43221</v>
      </c>
      <c r="F245">
        <f>IFERROR(IF(B245="män",-1,IF(B245="kvinnor",1,0))*D245,"")</f>
        <v>-7</v>
      </c>
      <c r="G245" t="str">
        <f t="shared" si="3"/>
        <v>2018M05_män_C</v>
      </c>
    </row>
    <row r="246" spans="1:7" hidden="1" x14ac:dyDescent="0.3">
      <c r="A246" t="s">
        <v>25</v>
      </c>
      <c r="B246" t="s">
        <v>6</v>
      </c>
      <c r="C246" t="s">
        <v>9</v>
      </c>
      <c r="D246">
        <v>4.4000000000000004</v>
      </c>
      <c r="E246" s="2">
        <f>DATE(LEFT(A246,4)*1,RIGHT(A246,2)*1,1)</f>
        <v>43221</v>
      </c>
      <c r="F246">
        <f>IFERROR(IF(B246="män",-1,IF(B246="kvinnor",1,0))*D246,"")</f>
        <v>-4.4000000000000004</v>
      </c>
      <c r="G246" t="str">
        <f t="shared" si="3"/>
        <v>2018M05_män_L</v>
      </c>
    </row>
    <row r="247" spans="1:7" hidden="1" x14ac:dyDescent="0.3">
      <c r="A247" t="s">
        <v>25</v>
      </c>
      <c r="B247" t="s">
        <v>6</v>
      </c>
      <c r="C247" t="s">
        <v>10</v>
      </c>
      <c r="D247">
        <v>2.8</v>
      </c>
      <c r="E247" s="2">
        <f>DATE(LEFT(A247,4)*1,RIGHT(A247,2)*1,1)</f>
        <v>43221</v>
      </c>
      <c r="F247">
        <f>IFERROR(IF(B247="män",-1,IF(B247="kvinnor",1,0))*D247,"")</f>
        <v>-2.8</v>
      </c>
      <c r="G247" t="str">
        <f t="shared" si="3"/>
        <v>2018M05_män_KD</v>
      </c>
    </row>
    <row r="248" spans="1:7" hidden="1" x14ac:dyDescent="0.3">
      <c r="A248" t="s">
        <v>25</v>
      </c>
      <c r="B248" t="s">
        <v>6</v>
      </c>
      <c r="C248" t="s">
        <v>11</v>
      </c>
      <c r="D248" t="s">
        <v>40</v>
      </c>
      <c r="E248" s="2">
        <f>DATE(LEFT(A248,4)*1,RIGHT(A248,2)*1,1)</f>
        <v>43221</v>
      </c>
      <c r="F248" t="str">
        <f>IFERROR(IF(B248="män",-1,IF(B248="kvinnor",1,0))*D248,"")</f>
        <v/>
      </c>
      <c r="G248" t="str">
        <f t="shared" si="3"/>
        <v>2018M05_män_NYD</v>
      </c>
    </row>
    <row r="249" spans="1:7" hidden="1" x14ac:dyDescent="0.3">
      <c r="A249" t="s">
        <v>25</v>
      </c>
      <c r="B249" t="s">
        <v>6</v>
      </c>
      <c r="C249" t="s">
        <v>12</v>
      </c>
      <c r="D249">
        <v>2.6</v>
      </c>
      <c r="E249" s="2">
        <f>DATE(LEFT(A249,4)*1,RIGHT(A249,2)*1,1)</f>
        <v>43221</v>
      </c>
      <c r="F249">
        <f>IFERROR(IF(B249="män",-1,IF(B249="kvinnor",1,0))*D249,"")</f>
        <v>-2.6</v>
      </c>
      <c r="G249" t="str">
        <f t="shared" si="3"/>
        <v>2018M05_män_MP</v>
      </c>
    </row>
    <row r="250" spans="1:7" hidden="1" x14ac:dyDescent="0.3">
      <c r="A250" t="s">
        <v>25</v>
      </c>
      <c r="B250" t="s">
        <v>6</v>
      </c>
      <c r="C250" t="s">
        <v>13</v>
      </c>
      <c r="D250">
        <v>24.5</v>
      </c>
      <c r="E250" s="2">
        <f>DATE(LEFT(A250,4)*1,RIGHT(A250,2)*1,1)</f>
        <v>43221</v>
      </c>
      <c r="F250">
        <f>IFERROR(IF(B250="män",-1,IF(B250="kvinnor",1,0))*D250,"")</f>
        <v>-24.5</v>
      </c>
      <c r="G250" t="str">
        <f t="shared" si="3"/>
        <v>2018M05_män_S</v>
      </c>
    </row>
    <row r="251" spans="1:7" hidden="1" x14ac:dyDescent="0.3">
      <c r="A251" t="s">
        <v>25</v>
      </c>
      <c r="B251" t="s">
        <v>6</v>
      </c>
      <c r="C251" t="s">
        <v>14</v>
      </c>
      <c r="D251">
        <v>6.4</v>
      </c>
      <c r="E251" s="2">
        <f>DATE(LEFT(A251,4)*1,RIGHT(A251,2)*1,1)</f>
        <v>43221</v>
      </c>
      <c r="F251">
        <f>IFERROR(IF(B251="män",-1,IF(B251="kvinnor",1,0))*D251,"")</f>
        <v>-6.4</v>
      </c>
      <c r="G251" t="str">
        <f t="shared" si="3"/>
        <v>2018M05_män_V</v>
      </c>
    </row>
    <row r="252" spans="1:7" hidden="1" x14ac:dyDescent="0.3">
      <c r="A252" t="s">
        <v>25</v>
      </c>
      <c r="B252" t="s">
        <v>6</v>
      </c>
      <c r="C252" t="s">
        <v>15</v>
      </c>
      <c r="D252">
        <v>25.1</v>
      </c>
      <c r="E252" s="2">
        <f>DATE(LEFT(A252,4)*1,RIGHT(A252,2)*1,1)</f>
        <v>43221</v>
      </c>
      <c r="F252">
        <f>IFERROR(IF(B252="män",-1,IF(B252="kvinnor",1,0))*D252,"")</f>
        <v>-25.1</v>
      </c>
      <c r="G252" t="str">
        <f t="shared" si="3"/>
        <v>2018M05_män_SD</v>
      </c>
    </row>
    <row r="253" spans="1:7" hidden="1" x14ac:dyDescent="0.3">
      <c r="A253" t="s">
        <v>25</v>
      </c>
      <c r="B253" t="s">
        <v>6</v>
      </c>
      <c r="C253" t="s">
        <v>16</v>
      </c>
      <c r="D253">
        <v>2.7</v>
      </c>
      <c r="E253" s="2">
        <f>DATE(LEFT(A253,4)*1,RIGHT(A253,2)*1,1)</f>
        <v>43221</v>
      </c>
      <c r="F253">
        <f>IFERROR(IF(B253="män",-1,IF(B253="kvinnor",1,0))*D253,"")</f>
        <v>-2.7</v>
      </c>
      <c r="G253" t="str">
        <f t="shared" si="3"/>
        <v>2018M05_män_övriga</v>
      </c>
    </row>
    <row r="254" spans="1:7" hidden="1" x14ac:dyDescent="0.3">
      <c r="A254" t="s">
        <v>25</v>
      </c>
      <c r="B254" t="s">
        <v>17</v>
      </c>
      <c r="C254" t="s">
        <v>7</v>
      </c>
      <c r="D254">
        <v>19.8</v>
      </c>
      <c r="E254" s="2">
        <f>DATE(LEFT(A254,4)*1,RIGHT(A254,2)*1,1)</f>
        <v>43221</v>
      </c>
      <c r="F254">
        <f>IFERROR(IF(B254="män",-1,IF(B254="kvinnor",1,0))*D254,"")</f>
        <v>19.8</v>
      </c>
      <c r="G254" t="str">
        <f t="shared" si="3"/>
        <v>2018M05_kvinnor_M</v>
      </c>
    </row>
    <row r="255" spans="1:7" hidden="1" x14ac:dyDescent="0.3">
      <c r="A255" t="s">
        <v>25</v>
      </c>
      <c r="B255" t="s">
        <v>17</v>
      </c>
      <c r="C255" t="s">
        <v>8</v>
      </c>
      <c r="D255">
        <v>10.6</v>
      </c>
      <c r="E255" s="2">
        <f>DATE(LEFT(A255,4)*1,RIGHT(A255,2)*1,1)</f>
        <v>43221</v>
      </c>
      <c r="F255">
        <f>IFERROR(IF(B255="män",-1,IF(B255="kvinnor",1,0))*D255,"")</f>
        <v>10.6</v>
      </c>
      <c r="G255" t="str">
        <f t="shared" si="3"/>
        <v>2018M05_kvinnor_C</v>
      </c>
    </row>
    <row r="256" spans="1:7" hidden="1" x14ac:dyDescent="0.3">
      <c r="A256" t="s">
        <v>25</v>
      </c>
      <c r="B256" t="s">
        <v>17</v>
      </c>
      <c r="C256" t="s">
        <v>9</v>
      </c>
      <c r="D256">
        <v>5.3</v>
      </c>
      <c r="E256" s="2">
        <f>DATE(LEFT(A256,4)*1,RIGHT(A256,2)*1,1)</f>
        <v>43221</v>
      </c>
      <c r="F256">
        <f>IFERROR(IF(B256="män",-1,IF(B256="kvinnor",1,0))*D256,"")</f>
        <v>5.3</v>
      </c>
      <c r="G256" t="str">
        <f t="shared" si="3"/>
        <v>2018M05_kvinnor_L</v>
      </c>
    </row>
    <row r="257" spans="1:7" hidden="1" x14ac:dyDescent="0.3">
      <c r="A257" t="s">
        <v>25</v>
      </c>
      <c r="B257" t="s">
        <v>17</v>
      </c>
      <c r="C257" t="s">
        <v>10</v>
      </c>
      <c r="D257">
        <v>3.2</v>
      </c>
      <c r="E257" s="2">
        <f>DATE(LEFT(A257,4)*1,RIGHT(A257,2)*1,1)</f>
        <v>43221</v>
      </c>
      <c r="F257">
        <f>IFERROR(IF(B257="män",-1,IF(B257="kvinnor",1,0))*D257,"")</f>
        <v>3.2</v>
      </c>
      <c r="G257" t="str">
        <f t="shared" si="3"/>
        <v>2018M05_kvinnor_KD</v>
      </c>
    </row>
    <row r="258" spans="1:7" hidden="1" x14ac:dyDescent="0.3">
      <c r="A258" t="s">
        <v>25</v>
      </c>
      <c r="B258" t="s">
        <v>17</v>
      </c>
      <c r="C258" t="s">
        <v>11</v>
      </c>
      <c r="D258" t="s">
        <v>40</v>
      </c>
      <c r="E258" s="2">
        <f>DATE(LEFT(A258,4)*1,RIGHT(A258,2)*1,1)</f>
        <v>43221</v>
      </c>
      <c r="F258" t="str">
        <f>IFERROR(IF(B258="män",-1,IF(B258="kvinnor",1,0))*D258,"")</f>
        <v/>
      </c>
      <c r="G258" t="str">
        <f t="shared" si="3"/>
        <v>2018M05_kvinnor_NYD</v>
      </c>
    </row>
    <row r="259" spans="1:7" hidden="1" x14ac:dyDescent="0.3">
      <c r="A259" t="s">
        <v>25</v>
      </c>
      <c r="B259" t="s">
        <v>17</v>
      </c>
      <c r="C259" t="s">
        <v>12</v>
      </c>
      <c r="D259">
        <v>5.7</v>
      </c>
      <c r="E259" s="2">
        <f>DATE(LEFT(A259,4)*1,RIGHT(A259,2)*1,1)</f>
        <v>43221</v>
      </c>
      <c r="F259">
        <f>IFERROR(IF(B259="män",-1,IF(B259="kvinnor",1,0))*D259,"")</f>
        <v>5.7</v>
      </c>
      <c r="G259" t="str">
        <f t="shared" si="3"/>
        <v>2018M05_kvinnor_MP</v>
      </c>
    </row>
    <row r="260" spans="1:7" hidden="1" x14ac:dyDescent="0.3">
      <c r="A260" t="s">
        <v>25</v>
      </c>
      <c r="B260" t="s">
        <v>17</v>
      </c>
      <c r="C260" t="s">
        <v>13</v>
      </c>
      <c r="D260">
        <v>31.1</v>
      </c>
      <c r="E260" s="2">
        <f>DATE(LEFT(A260,4)*1,RIGHT(A260,2)*1,1)</f>
        <v>43221</v>
      </c>
      <c r="F260">
        <f>IFERROR(IF(B260="män",-1,IF(B260="kvinnor",1,0))*D260,"")</f>
        <v>31.1</v>
      </c>
      <c r="G260" t="str">
        <f t="shared" si="3"/>
        <v>2018M05_kvinnor_S</v>
      </c>
    </row>
    <row r="261" spans="1:7" hidden="1" x14ac:dyDescent="0.3">
      <c r="A261" t="s">
        <v>25</v>
      </c>
      <c r="B261" t="s">
        <v>17</v>
      </c>
      <c r="C261" t="s">
        <v>14</v>
      </c>
      <c r="D261">
        <v>8.4</v>
      </c>
      <c r="E261" s="2">
        <f>DATE(LEFT(A261,4)*1,RIGHT(A261,2)*1,1)</f>
        <v>43221</v>
      </c>
      <c r="F261">
        <f>IFERROR(IF(B261="män",-1,IF(B261="kvinnor",1,0))*D261,"")</f>
        <v>8.4</v>
      </c>
      <c r="G261" t="str">
        <f t="shared" ref="G261:G324" si="4">A261&amp;"_"&amp;B261&amp;"_"&amp;C261</f>
        <v>2018M05_kvinnor_V</v>
      </c>
    </row>
    <row r="262" spans="1:7" hidden="1" x14ac:dyDescent="0.3">
      <c r="A262" t="s">
        <v>25</v>
      </c>
      <c r="B262" t="s">
        <v>17</v>
      </c>
      <c r="C262" t="s">
        <v>15</v>
      </c>
      <c r="D262">
        <v>12.7</v>
      </c>
      <c r="E262" s="2">
        <f>DATE(LEFT(A262,4)*1,RIGHT(A262,2)*1,1)</f>
        <v>43221</v>
      </c>
      <c r="F262">
        <f>IFERROR(IF(B262="män",-1,IF(B262="kvinnor",1,0))*D262,"")</f>
        <v>12.7</v>
      </c>
      <c r="G262" t="str">
        <f t="shared" si="4"/>
        <v>2018M05_kvinnor_SD</v>
      </c>
    </row>
    <row r="263" spans="1:7" hidden="1" x14ac:dyDescent="0.3">
      <c r="A263" t="s">
        <v>25</v>
      </c>
      <c r="B263" t="s">
        <v>17</v>
      </c>
      <c r="C263" t="s">
        <v>16</v>
      </c>
      <c r="D263">
        <v>3.1</v>
      </c>
      <c r="E263" s="2">
        <f>DATE(LEFT(A263,4)*1,RIGHT(A263,2)*1,1)</f>
        <v>43221</v>
      </c>
      <c r="F263">
        <f>IFERROR(IF(B263="män",-1,IF(B263="kvinnor",1,0))*D263,"")</f>
        <v>3.1</v>
      </c>
      <c r="G263" t="str">
        <f t="shared" si="4"/>
        <v>2018M05_kvinnor_övriga</v>
      </c>
    </row>
    <row r="264" spans="1:7" x14ac:dyDescent="0.3">
      <c r="A264" t="s">
        <v>25</v>
      </c>
      <c r="B264" t="s">
        <v>63</v>
      </c>
      <c r="C264" t="s">
        <v>7</v>
      </c>
      <c r="D264">
        <v>22.2</v>
      </c>
      <c r="E264" s="2">
        <f>DATE(LEFT(A264,4)*1,RIGHT(A264,2)*1,1)</f>
        <v>43221</v>
      </c>
      <c r="F264">
        <f>IFERROR(IF(B264="män",-1,IF(B264="kvinnor",1,0))*D264,"")</f>
        <v>0</v>
      </c>
      <c r="G264" t="str">
        <f t="shared" si="4"/>
        <v>2018M05_totalt_M</v>
      </c>
    </row>
    <row r="265" spans="1:7" x14ac:dyDescent="0.3">
      <c r="A265" t="s">
        <v>25</v>
      </c>
      <c r="B265" t="s">
        <v>63</v>
      </c>
      <c r="C265" t="s">
        <v>8</v>
      </c>
      <c r="D265">
        <v>8.8000000000000007</v>
      </c>
      <c r="E265" s="2">
        <f>DATE(LEFT(A265,4)*1,RIGHT(A265,2)*1,1)</f>
        <v>43221</v>
      </c>
      <c r="F265">
        <f>IFERROR(IF(B265="män",-1,IF(B265="kvinnor",1,0))*D265,"")</f>
        <v>0</v>
      </c>
      <c r="G265" t="str">
        <f t="shared" si="4"/>
        <v>2018M05_totalt_C</v>
      </c>
    </row>
    <row r="266" spans="1:7" x14ac:dyDescent="0.3">
      <c r="A266" t="s">
        <v>25</v>
      </c>
      <c r="B266" t="s">
        <v>63</v>
      </c>
      <c r="C266" t="s">
        <v>9</v>
      </c>
      <c r="D266">
        <v>4.9000000000000004</v>
      </c>
      <c r="E266" s="2">
        <f>DATE(LEFT(A266,4)*1,RIGHT(A266,2)*1,1)</f>
        <v>43221</v>
      </c>
      <c r="F266">
        <f>IFERROR(IF(B266="män",-1,IF(B266="kvinnor",1,0))*D266,"")</f>
        <v>0</v>
      </c>
      <c r="G266" t="str">
        <f t="shared" si="4"/>
        <v>2018M05_totalt_L</v>
      </c>
    </row>
    <row r="267" spans="1:7" x14ac:dyDescent="0.3">
      <c r="A267" t="s">
        <v>25</v>
      </c>
      <c r="B267" t="s">
        <v>63</v>
      </c>
      <c r="C267" t="s">
        <v>10</v>
      </c>
      <c r="D267">
        <v>3</v>
      </c>
      <c r="E267" s="2">
        <f>DATE(LEFT(A267,4)*1,RIGHT(A267,2)*1,1)</f>
        <v>43221</v>
      </c>
      <c r="F267">
        <f>IFERROR(IF(B267="män",-1,IF(B267="kvinnor",1,0))*D267,"")</f>
        <v>0</v>
      </c>
      <c r="G267" t="str">
        <f t="shared" si="4"/>
        <v>2018M05_totalt_KD</v>
      </c>
    </row>
    <row r="268" spans="1:7" x14ac:dyDescent="0.3">
      <c r="A268" t="s">
        <v>25</v>
      </c>
      <c r="B268" t="s">
        <v>63</v>
      </c>
      <c r="C268" t="s">
        <v>11</v>
      </c>
      <c r="D268" t="s">
        <v>40</v>
      </c>
      <c r="E268" s="2">
        <f>DATE(LEFT(A268,4)*1,RIGHT(A268,2)*1,1)</f>
        <v>43221</v>
      </c>
      <c r="F268" t="str">
        <f>IFERROR(IF(B268="män",-1,IF(B268="kvinnor",1,0))*D268,"")</f>
        <v/>
      </c>
      <c r="G268" t="str">
        <f t="shared" si="4"/>
        <v>2018M05_totalt_NYD</v>
      </c>
    </row>
    <row r="269" spans="1:7" x14ac:dyDescent="0.3">
      <c r="A269" t="s">
        <v>25</v>
      </c>
      <c r="B269" t="s">
        <v>63</v>
      </c>
      <c r="C269" t="s">
        <v>12</v>
      </c>
      <c r="D269">
        <v>4.2</v>
      </c>
      <c r="E269" s="2">
        <f>DATE(LEFT(A269,4)*1,RIGHT(A269,2)*1,1)</f>
        <v>43221</v>
      </c>
      <c r="F269">
        <f>IFERROR(IF(B269="män",-1,IF(B269="kvinnor",1,0))*D269,"")</f>
        <v>0</v>
      </c>
      <c r="G269" t="str">
        <f t="shared" si="4"/>
        <v>2018M05_totalt_MP</v>
      </c>
    </row>
    <row r="270" spans="1:7" x14ac:dyDescent="0.3">
      <c r="A270" t="s">
        <v>25</v>
      </c>
      <c r="B270" t="s">
        <v>63</v>
      </c>
      <c r="C270" t="s">
        <v>13</v>
      </c>
      <c r="D270">
        <v>27.9</v>
      </c>
      <c r="E270" s="2">
        <f>DATE(LEFT(A270,4)*1,RIGHT(A270,2)*1,1)</f>
        <v>43221</v>
      </c>
      <c r="F270">
        <f>IFERROR(IF(B270="män",-1,IF(B270="kvinnor",1,0))*D270,"")</f>
        <v>0</v>
      </c>
      <c r="G270" t="str">
        <f t="shared" si="4"/>
        <v>2018M05_totalt_S</v>
      </c>
    </row>
    <row r="271" spans="1:7" x14ac:dyDescent="0.3">
      <c r="A271" t="s">
        <v>25</v>
      </c>
      <c r="B271" t="s">
        <v>63</v>
      </c>
      <c r="C271" t="s">
        <v>14</v>
      </c>
      <c r="D271">
        <v>7.4</v>
      </c>
      <c r="E271" s="2">
        <f>DATE(LEFT(A271,4)*1,RIGHT(A271,2)*1,1)</f>
        <v>43221</v>
      </c>
      <c r="F271">
        <f>IFERROR(IF(B271="män",-1,IF(B271="kvinnor",1,0))*D271,"")</f>
        <v>0</v>
      </c>
      <c r="G271" t="str">
        <f t="shared" si="4"/>
        <v>2018M05_totalt_V</v>
      </c>
    </row>
    <row r="272" spans="1:7" x14ac:dyDescent="0.3">
      <c r="A272" t="s">
        <v>25</v>
      </c>
      <c r="B272" t="s">
        <v>63</v>
      </c>
      <c r="C272" t="s">
        <v>15</v>
      </c>
      <c r="D272">
        <v>18.8</v>
      </c>
      <c r="E272" s="2">
        <f>DATE(LEFT(A272,4)*1,RIGHT(A272,2)*1,1)</f>
        <v>43221</v>
      </c>
      <c r="F272">
        <f>IFERROR(IF(B272="män",-1,IF(B272="kvinnor",1,0))*D272,"")</f>
        <v>0</v>
      </c>
      <c r="G272" t="str">
        <f t="shared" si="4"/>
        <v>2018M05_totalt_SD</v>
      </c>
    </row>
    <row r="273" spans="1:7" x14ac:dyDescent="0.3">
      <c r="A273" t="s">
        <v>25</v>
      </c>
      <c r="B273" t="s">
        <v>63</v>
      </c>
      <c r="C273" t="s">
        <v>16</v>
      </c>
      <c r="D273">
        <v>2.9</v>
      </c>
      <c r="E273" s="2">
        <f>DATE(LEFT(A273,4)*1,RIGHT(A273,2)*1,1)</f>
        <v>43221</v>
      </c>
      <c r="F273">
        <f>IFERROR(IF(B273="män",-1,IF(B273="kvinnor",1,0))*D273,"")</f>
        <v>0</v>
      </c>
      <c r="G273" t="str">
        <f t="shared" si="4"/>
        <v>2018M05_totalt_övriga</v>
      </c>
    </row>
    <row r="274" spans="1:7" hidden="1" x14ac:dyDescent="0.3">
      <c r="A274" t="s">
        <v>26</v>
      </c>
      <c r="B274" t="s">
        <v>6</v>
      </c>
      <c r="C274" t="s">
        <v>7</v>
      </c>
      <c r="D274">
        <v>21.2</v>
      </c>
      <c r="E274" s="2">
        <f>DATE(LEFT(A274,4)*1,RIGHT(A274,2)*1,1)</f>
        <v>43405</v>
      </c>
      <c r="F274">
        <f>IFERROR(IF(B274="män",-1,IF(B274="kvinnor",1,0))*D274,"")</f>
        <v>-21.2</v>
      </c>
      <c r="G274" t="str">
        <f t="shared" si="4"/>
        <v>2018M11_män_M</v>
      </c>
    </row>
    <row r="275" spans="1:7" hidden="1" x14ac:dyDescent="0.3">
      <c r="A275" t="s">
        <v>26</v>
      </c>
      <c r="B275" t="s">
        <v>6</v>
      </c>
      <c r="C275" t="s">
        <v>8</v>
      </c>
      <c r="D275">
        <v>6.7</v>
      </c>
      <c r="E275" s="2">
        <f>DATE(LEFT(A275,4)*1,RIGHT(A275,2)*1,1)</f>
        <v>43405</v>
      </c>
      <c r="F275">
        <f>IFERROR(IF(B275="män",-1,IF(B275="kvinnor",1,0))*D275,"")</f>
        <v>-6.7</v>
      </c>
      <c r="G275" t="str">
        <f t="shared" si="4"/>
        <v>2018M11_män_C</v>
      </c>
    </row>
    <row r="276" spans="1:7" hidden="1" x14ac:dyDescent="0.3">
      <c r="A276" t="s">
        <v>26</v>
      </c>
      <c r="B276" t="s">
        <v>6</v>
      </c>
      <c r="C276" t="s">
        <v>9</v>
      </c>
      <c r="D276">
        <v>3.6</v>
      </c>
      <c r="E276" s="2">
        <f>DATE(LEFT(A276,4)*1,RIGHT(A276,2)*1,1)</f>
        <v>43405</v>
      </c>
      <c r="F276">
        <f>IFERROR(IF(B276="män",-1,IF(B276="kvinnor",1,0))*D276,"")</f>
        <v>-3.6</v>
      </c>
      <c r="G276" t="str">
        <f t="shared" si="4"/>
        <v>2018M11_män_L</v>
      </c>
    </row>
    <row r="277" spans="1:7" hidden="1" x14ac:dyDescent="0.3">
      <c r="A277" t="s">
        <v>26</v>
      </c>
      <c r="B277" t="s">
        <v>6</v>
      </c>
      <c r="C277" t="s">
        <v>10</v>
      </c>
      <c r="D277">
        <v>5.3</v>
      </c>
      <c r="E277" s="2">
        <f>DATE(LEFT(A277,4)*1,RIGHT(A277,2)*1,1)</f>
        <v>43405</v>
      </c>
      <c r="F277">
        <f>IFERROR(IF(B277="män",-1,IF(B277="kvinnor",1,0))*D277,"")</f>
        <v>-5.3</v>
      </c>
      <c r="G277" t="str">
        <f t="shared" si="4"/>
        <v>2018M11_män_KD</v>
      </c>
    </row>
    <row r="278" spans="1:7" hidden="1" x14ac:dyDescent="0.3">
      <c r="A278" t="s">
        <v>26</v>
      </c>
      <c r="B278" t="s">
        <v>6</v>
      </c>
      <c r="C278" t="s">
        <v>11</v>
      </c>
      <c r="D278" t="s">
        <v>40</v>
      </c>
      <c r="E278" s="2">
        <f>DATE(LEFT(A278,4)*1,RIGHT(A278,2)*1,1)</f>
        <v>43405</v>
      </c>
      <c r="F278" t="str">
        <f>IFERROR(IF(B278="män",-1,IF(B278="kvinnor",1,0))*D278,"")</f>
        <v/>
      </c>
      <c r="G278" t="str">
        <f t="shared" si="4"/>
        <v>2018M11_män_NYD</v>
      </c>
    </row>
    <row r="279" spans="1:7" hidden="1" x14ac:dyDescent="0.3">
      <c r="A279" t="s">
        <v>26</v>
      </c>
      <c r="B279" t="s">
        <v>6</v>
      </c>
      <c r="C279" t="s">
        <v>12</v>
      </c>
      <c r="D279">
        <v>2.9</v>
      </c>
      <c r="E279" s="2">
        <f>DATE(LEFT(A279,4)*1,RIGHT(A279,2)*1,1)</f>
        <v>43405</v>
      </c>
      <c r="F279">
        <f>IFERROR(IF(B279="män",-1,IF(B279="kvinnor",1,0))*D279,"")</f>
        <v>-2.9</v>
      </c>
      <c r="G279" t="str">
        <f t="shared" si="4"/>
        <v>2018M11_män_MP</v>
      </c>
    </row>
    <row r="280" spans="1:7" hidden="1" x14ac:dyDescent="0.3">
      <c r="A280" t="s">
        <v>26</v>
      </c>
      <c r="B280" t="s">
        <v>6</v>
      </c>
      <c r="C280" t="s">
        <v>13</v>
      </c>
      <c r="D280">
        <v>26.4</v>
      </c>
      <c r="E280" s="2">
        <f>DATE(LEFT(A280,4)*1,RIGHT(A280,2)*1,1)</f>
        <v>43405</v>
      </c>
      <c r="F280">
        <f>IFERROR(IF(B280="män",-1,IF(B280="kvinnor",1,0))*D280,"")</f>
        <v>-26.4</v>
      </c>
      <c r="G280" t="str">
        <f t="shared" si="4"/>
        <v>2018M11_män_S</v>
      </c>
    </row>
    <row r="281" spans="1:7" hidden="1" x14ac:dyDescent="0.3">
      <c r="A281" t="s">
        <v>26</v>
      </c>
      <c r="B281" t="s">
        <v>6</v>
      </c>
      <c r="C281" t="s">
        <v>14</v>
      </c>
      <c r="D281">
        <v>6.9</v>
      </c>
      <c r="E281" s="2">
        <f>DATE(LEFT(A281,4)*1,RIGHT(A281,2)*1,1)</f>
        <v>43405</v>
      </c>
      <c r="F281">
        <f>IFERROR(IF(B281="män",-1,IF(B281="kvinnor",1,0))*D281,"")</f>
        <v>-6.9</v>
      </c>
      <c r="G281" t="str">
        <f t="shared" si="4"/>
        <v>2018M11_män_V</v>
      </c>
    </row>
    <row r="282" spans="1:7" hidden="1" x14ac:dyDescent="0.3">
      <c r="A282" t="s">
        <v>26</v>
      </c>
      <c r="B282" t="s">
        <v>6</v>
      </c>
      <c r="C282" t="s">
        <v>15</v>
      </c>
      <c r="D282">
        <v>25.5</v>
      </c>
      <c r="E282" s="2">
        <f>DATE(LEFT(A282,4)*1,RIGHT(A282,2)*1,1)</f>
        <v>43405</v>
      </c>
      <c r="F282">
        <f>IFERROR(IF(B282="män",-1,IF(B282="kvinnor",1,0))*D282,"")</f>
        <v>-25.5</v>
      </c>
      <c r="G282" t="str">
        <f t="shared" si="4"/>
        <v>2018M11_män_SD</v>
      </c>
    </row>
    <row r="283" spans="1:7" hidden="1" x14ac:dyDescent="0.3">
      <c r="A283" t="s">
        <v>26</v>
      </c>
      <c r="B283" t="s">
        <v>6</v>
      </c>
      <c r="C283" t="s">
        <v>16</v>
      </c>
      <c r="D283">
        <v>1.4</v>
      </c>
      <c r="E283" s="2">
        <f>DATE(LEFT(A283,4)*1,RIGHT(A283,2)*1,1)</f>
        <v>43405</v>
      </c>
      <c r="F283">
        <f>IFERROR(IF(B283="män",-1,IF(B283="kvinnor",1,0))*D283,"")</f>
        <v>-1.4</v>
      </c>
      <c r="G283" t="str">
        <f t="shared" si="4"/>
        <v>2018M11_män_övriga</v>
      </c>
    </row>
    <row r="284" spans="1:7" hidden="1" x14ac:dyDescent="0.3">
      <c r="A284" t="s">
        <v>26</v>
      </c>
      <c r="B284" t="s">
        <v>17</v>
      </c>
      <c r="C284" t="s">
        <v>7</v>
      </c>
      <c r="D284">
        <v>18</v>
      </c>
      <c r="E284" s="2">
        <f>DATE(LEFT(A284,4)*1,RIGHT(A284,2)*1,1)</f>
        <v>43405</v>
      </c>
      <c r="F284">
        <f>IFERROR(IF(B284="män",-1,IF(B284="kvinnor",1,0))*D284,"")</f>
        <v>18</v>
      </c>
      <c r="G284" t="str">
        <f t="shared" si="4"/>
        <v>2018M11_kvinnor_M</v>
      </c>
    </row>
    <row r="285" spans="1:7" hidden="1" x14ac:dyDescent="0.3">
      <c r="A285" t="s">
        <v>26</v>
      </c>
      <c r="B285" t="s">
        <v>17</v>
      </c>
      <c r="C285" t="s">
        <v>8</v>
      </c>
      <c r="D285">
        <v>10.4</v>
      </c>
      <c r="E285" s="2">
        <f>DATE(LEFT(A285,4)*1,RIGHT(A285,2)*1,1)</f>
        <v>43405</v>
      </c>
      <c r="F285">
        <f>IFERROR(IF(B285="män",-1,IF(B285="kvinnor",1,0))*D285,"")</f>
        <v>10.4</v>
      </c>
      <c r="G285" t="str">
        <f t="shared" si="4"/>
        <v>2018M11_kvinnor_C</v>
      </c>
    </row>
    <row r="286" spans="1:7" hidden="1" x14ac:dyDescent="0.3">
      <c r="A286" t="s">
        <v>26</v>
      </c>
      <c r="B286" t="s">
        <v>17</v>
      </c>
      <c r="C286" t="s">
        <v>9</v>
      </c>
      <c r="D286">
        <v>5</v>
      </c>
      <c r="E286" s="2">
        <f>DATE(LEFT(A286,4)*1,RIGHT(A286,2)*1,1)</f>
        <v>43405</v>
      </c>
      <c r="F286">
        <f>IFERROR(IF(B286="män",-1,IF(B286="kvinnor",1,0))*D286,"")</f>
        <v>5</v>
      </c>
      <c r="G286" t="str">
        <f t="shared" si="4"/>
        <v>2018M11_kvinnor_L</v>
      </c>
    </row>
    <row r="287" spans="1:7" hidden="1" x14ac:dyDescent="0.3">
      <c r="A287" t="s">
        <v>26</v>
      </c>
      <c r="B287" t="s">
        <v>17</v>
      </c>
      <c r="C287" t="s">
        <v>10</v>
      </c>
      <c r="D287">
        <v>5.5</v>
      </c>
      <c r="E287" s="2">
        <f>DATE(LEFT(A287,4)*1,RIGHT(A287,2)*1,1)</f>
        <v>43405</v>
      </c>
      <c r="F287">
        <f>IFERROR(IF(B287="män",-1,IF(B287="kvinnor",1,0))*D287,"")</f>
        <v>5.5</v>
      </c>
      <c r="G287" t="str">
        <f t="shared" si="4"/>
        <v>2018M11_kvinnor_KD</v>
      </c>
    </row>
    <row r="288" spans="1:7" hidden="1" x14ac:dyDescent="0.3">
      <c r="A288" t="s">
        <v>26</v>
      </c>
      <c r="B288" t="s">
        <v>17</v>
      </c>
      <c r="C288" t="s">
        <v>11</v>
      </c>
      <c r="D288" t="s">
        <v>40</v>
      </c>
      <c r="E288" s="2">
        <f>DATE(LEFT(A288,4)*1,RIGHT(A288,2)*1,1)</f>
        <v>43405</v>
      </c>
      <c r="F288" t="str">
        <f>IFERROR(IF(B288="män",-1,IF(B288="kvinnor",1,0))*D288,"")</f>
        <v/>
      </c>
      <c r="G288" t="str">
        <f t="shared" si="4"/>
        <v>2018M11_kvinnor_NYD</v>
      </c>
    </row>
    <row r="289" spans="1:7" hidden="1" x14ac:dyDescent="0.3">
      <c r="A289" t="s">
        <v>26</v>
      </c>
      <c r="B289" t="s">
        <v>17</v>
      </c>
      <c r="C289" t="s">
        <v>12</v>
      </c>
      <c r="D289">
        <v>5.0999999999999996</v>
      </c>
      <c r="E289" s="2">
        <f>DATE(LEFT(A289,4)*1,RIGHT(A289,2)*1,1)</f>
        <v>43405</v>
      </c>
      <c r="F289">
        <f>IFERROR(IF(B289="män",-1,IF(B289="kvinnor",1,0))*D289,"")</f>
        <v>5.0999999999999996</v>
      </c>
      <c r="G289" t="str">
        <f t="shared" si="4"/>
        <v>2018M11_kvinnor_MP</v>
      </c>
    </row>
    <row r="290" spans="1:7" hidden="1" x14ac:dyDescent="0.3">
      <c r="A290" t="s">
        <v>26</v>
      </c>
      <c r="B290" t="s">
        <v>17</v>
      </c>
      <c r="C290" t="s">
        <v>13</v>
      </c>
      <c r="D290">
        <v>34.200000000000003</v>
      </c>
      <c r="E290" s="2">
        <f>DATE(LEFT(A290,4)*1,RIGHT(A290,2)*1,1)</f>
        <v>43405</v>
      </c>
      <c r="F290">
        <f>IFERROR(IF(B290="män",-1,IF(B290="kvinnor",1,0))*D290,"")</f>
        <v>34.200000000000003</v>
      </c>
      <c r="G290" t="str">
        <f t="shared" si="4"/>
        <v>2018M11_kvinnor_S</v>
      </c>
    </row>
    <row r="291" spans="1:7" hidden="1" x14ac:dyDescent="0.3">
      <c r="A291" t="s">
        <v>26</v>
      </c>
      <c r="B291" t="s">
        <v>17</v>
      </c>
      <c r="C291" t="s">
        <v>14</v>
      </c>
      <c r="D291">
        <v>8.6999999999999993</v>
      </c>
      <c r="E291" s="2">
        <f>DATE(LEFT(A291,4)*1,RIGHT(A291,2)*1,1)</f>
        <v>43405</v>
      </c>
      <c r="F291">
        <f>IFERROR(IF(B291="män",-1,IF(B291="kvinnor",1,0))*D291,"")</f>
        <v>8.6999999999999993</v>
      </c>
      <c r="G291" t="str">
        <f t="shared" si="4"/>
        <v>2018M11_kvinnor_V</v>
      </c>
    </row>
    <row r="292" spans="1:7" hidden="1" x14ac:dyDescent="0.3">
      <c r="A292" t="s">
        <v>26</v>
      </c>
      <c r="B292" t="s">
        <v>17</v>
      </c>
      <c r="C292" t="s">
        <v>15</v>
      </c>
      <c r="D292">
        <v>11.7</v>
      </c>
      <c r="E292" s="2">
        <f>DATE(LEFT(A292,4)*1,RIGHT(A292,2)*1,1)</f>
        <v>43405</v>
      </c>
      <c r="F292">
        <f>IFERROR(IF(B292="män",-1,IF(B292="kvinnor",1,0))*D292,"")</f>
        <v>11.7</v>
      </c>
      <c r="G292" t="str">
        <f t="shared" si="4"/>
        <v>2018M11_kvinnor_SD</v>
      </c>
    </row>
    <row r="293" spans="1:7" hidden="1" x14ac:dyDescent="0.3">
      <c r="A293" t="s">
        <v>26</v>
      </c>
      <c r="B293" t="s">
        <v>17</v>
      </c>
      <c r="C293" t="s">
        <v>16</v>
      </c>
      <c r="D293">
        <v>1.3</v>
      </c>
      <c r="E293" s="2">
        <f>DATE(LEFT(A293,4)*1,RIGHT(A293,2)*1,1)</f>
        <v>43405</v>
      </c>
      <c r="F293">
        <f>IFERROR(IF(B293="män",-1,IF(B293="kvinnor",1,0))*D293,"")</f>
        <v>1.3</v>
      </c>
      <c r="G293" t="str">
        <f t="shared" si="4"/>
        <v>2018M11_kvinnor_övriga</v>
      </c>
    </row>
    <row r="294" spans="1:7" x14ac:dyDescent="0.3">
      <c r="A294" t="s">
        <v>26</v>
      </c>
      <c r="B294" t="s">
        <v>63</v>
      </c>
      <c r="C294" t="s">
        <v>7</v>
      </c>
      <c r="D294">
        <v>19.600000000000001</v>
      </c>
      <c r="E294" s="2">
        <f>DATE(LEFT(A294,4)*1,RIGHT(A294,2)*1,1)</f>
        <v>43405</v>
      </c>
      <c r="F294">
        <f>IFERROR(IF(B294="män",-1,IF(B294="kvinnor",1,0))*D294,"")</f>
        <v>0</v>
      </c>
      <c r="G294" t="str">
        <f t="shared" si="4"/>
        <v>2018M11_totalt_M</v>
      </c>
    </row>
    <row r="295" spans="1:7" x14ac:dyDescent="0.3">
      <c r="A295" t="s">
        <v>26</v>
      </c>
      <c r="B295" t="s">
        <v>63</v>
      </c>
      <c r="C295" t="s">
        <v>8</v>
      </c>
      <c r="D295">
        <v>8.6</v>
      </c>
      <c r="E295" s="2">
        <f>DATE(LEFT(A295,4)*1,RIGHT(A295,2)*1,1)</f>
        <v>43405</v>
      </c>
      <c r="F295">
        <f>IFERROR(IF(B295="män",-1,IF(B295="kvinnor",1,0))*D295,"")</f>
        <v>0</v>
      </c>
      <c r="G295" t="str">
        <f t="shared" si="4"/>
        <v>2018M11_totalt_C</v>
      </c>
    </row>
    <row r="296" spans="1:7" x14ac:dyDescent="0.3">
      <c r="A296" t="s">
        <v>26</v>
      </c>
      <c r="B296" t="s">
        <v>63</v>
      </c>
      <c r="C296" t="s">
        <v>9</v>
      </c>
      <c r="D296">
        <v>4.3</v>
      </c>
      <c r="E296" s="2">
        <f>DATE(LEFT(A296,4)*1,RIGHT(A296,2)*1,1)</f>
        <v>43405</v>
      </c>
      <c r="F296">
        <f>IFERROR(IF(B296="män",-1,IF(B296="kvinnor",1,0))*D296,"")</f>
        <v>0</v>
      </c>
      <c r="G296" t="str">
        <f t="shared" si="4"/>
        <v>2018M11_totalt_L</v>
      </c>
    </row>
    <row r="297" spans="1:7" x14ac:dyDescent="0.3">
      <c r="A297" t="s">
        <v>26</v>
      </c>
      <c r="B297" t="s">
        <v>63</v>
      </c>
      <c r="C297" t="s">
        <v>10</v>
      </c>
      <c r="D297">
        <v>5.4</v>
      </c>
      <c r="E297" s="2">
        <f>DATE(LEFT(A297,4)*1,RIGHT(A297,2)*1,1)</f>
        <v>43405</v>
      </c>
      <c r="F297">
        <f>IFERROR(IF(B297="män",-1,IF(B297="kvinnor",1,0))*D297,"")</f>
        <v>0</v>
      </c>
      <c r="G297" t="str">
        <f t="shared" si="4"/>
        <v>2018M11_totalt_KD</v>
      </c>
    </row>
    <row r="298" spans="1:7" x14ac:dyDescent="0.3">
      <c r="A298" t="s">
        <v>26</v>
      </c>
      <c r="B298" t="s">
        <v>63</v>
      </c>
      <c r="C298" t="s">
        <v>11</v>
      </c>
      <c r="D298" t="s">
        <v>40</v>
      </c>
      <c r="E298" s="2">
        <f>DATE(LEFT(A298,4)*1,RIGHT(A298,2)*1,1)</f>
        <v>43405</v>
      </c>
      <c r="F298" t="str">
        <f>IFERROR(IF(B298="män",-1,IF(B298="kvinnor",1,0))*D298,"")</f>
        <v/>
      </c>
      <c r="G298" t="str">
        <f t="shared" si="4"/>
        <v>2018M11_totalt_NYD</v>
      </c>
    </row>
    <row r="299" spans="1:7" x14ac:dyDescent="0.3">
      <c r="A299" t="s">
        <v>26</v>
      </c>
      <c r="B299" t="s">
        <v>63</v>
      </c>
      <c r="C299" t="s">
        <v>12</v>
      </c>
      <c r="D299">
        <v>4</v>
      </c>
      <c r="E299" s="2">
        <f>DATE(LEFT(A299,4)*1,RIGHT(A299,2)*1,1)</f>
        <v>43405</v>
      </c>
      <c r="F299">
        <f>IFERROR(IF(B299="män",-1,IF(B299="kvinnor",1,0))*D299,"")</f>
        <v>0</v>
      </c>
      <c r="G299" t="str">
        <f t="shared" si="4"/>
        <v>2018M11_totalt_MP</v>
      </c>
    </row>
    <row r="300" spans="1:7" x14ac:dyDescent="0.3">
      <c r="A300" t="s">
        <v>26</v>
      </c>
      <c r="B300" t="s">
        <v>63</v>
      </c>
      <c r="C300" t="s">
        <v>13</v>
      </c>
      <c r="D300">
        <v>30.3</v>
      </c>
      <c r="E300" s="2">
        <f>DATE(LEFT(A300,4)*1,RIGHT(A300,2)*1,1)</f>
        <v>43405</v>
      </c>
      <c r="F300">
        <f>IFERROR(IF(B300="män",-1,IF(B300="kvinnor",1,0))*D300,"")</f>
        <v>0</v>
      </c>
      <c r="G300" t="str">
        <f t="shared" si="4"/>
        <v>2018M11_totalt_S</v>
      </c>
    </row>
    <row r="301" spans="1:7" x14ac:dyDescent="0.3">
      <c r="A301" t="s">
        <v>26</v>
      </c>
      <c r="B301" t="s">
        <v>63</v>
      </c>
      <c r="C301" t="s">
        <v>14</v>
      </c>
      <c r="D301">
        <v>7.8</v>
      </c>
      <c r="E301" s="2">
        <f>DATE(LEFT(A301,4)*1,RIGHT(A301,2)*1,1)</f>
        <v>43405</v>
      </c>
      <c r="F301">
        <f>IFERROR(IF(B301="män",-1,IF(B301="kvinnor",1,0))*D301,"")</f>
        <v>0</v>
      </c>
      <c r="G301" t="str">
        <f t="shared" si="4"/>
        <v>2018M11_totalt_V</v>
      </c>
    </row>
    <row r="302" spans="1:7" x14ac:dyDescent="0.3">
      <c r="A302" t="s">
        <v>26</v>
      </c>
      <c r="B302" t="s">
        <v>63</v>
      </c>
      <c r="C302" t="s">
        <v>15</v>
      </c>
      <c r="D302">
        <v>18.600000000000001</v>
      </c>
      <c r="E302" s="2">
        <f>DATE(LEFT(A302,4)*1,RIGHT(A302,2)*1,1)</f>
        <v>43405</v>
      </c>
      <c r="F302">
        <f>IFERROR(IF(B302="män",-1,IF(B302="kvinnor",1,0))*D302,"")</f>
        <v>0</v>
      </c>
      <c r="G302" t="str">
        <f t="shared" si="4"/>
        <v>2018M11_totalt_SD</v>
      </c>
    </row>
    <row r="303" spans="1:7" x14ac:dyDescent="0.3">
      <c r="A303" t="s">
        <v>26</v>
      </c>
      <c r="B303" t="s">
        <v>63</v>
      </c>
      <c r="C303" t="s">
        <v>16</v>
      </c>
      <c r="D303">
        <v>1.4</v>
      </c>
      <c r="E303" s="2">
        <f>DATE(LEFT(A303,4)*1,RIGHT(A303,2)*1,1)</f>
        <v>43405</v>
      </c>
      <c r="F303">
        <f>IFERROR(IF(B303="män",-1,IF(B303="kvinnor",1,0))*D303,"")</f>
        <v>0</v>
      </c>
      <c r="G303" t="str">
        <f t="shared" si="4"/>
        <v>2018M11_totalt_övriga</v>
      </c>
    </row>
    <row r="304" spans="1:7" hidden="1" x14ac:dyDescent="0.3">
      <c r="A304" t="s">
        <v>27</v>
      </c>
      <c r="B304" t="s">
        <v>6</v>
      </c>
      <c r="C304" t="s">
        <v>7</v>
      </c>
      <c r="D304">
        <v>19.399999999999999</v>
      </c>
      <c r="E304" s="2">
        <f>DATE(LEFT(A304,4)*1,RIGHT(A304,2)*1,1)</f>
        <v>43586</v>
      </c>
      <c r="F304">
        <f>IFERROR(IF(B304="män",-1,IF(B304="kvinnor",1,0))*D304,"")</f>
        <v>-19.399999999999999</v>
      </c>
      <c r="G304" t="str">
        <f t="shared" si="4"/>
        <v>2019M05_män_M</v>
      </c>
    </row>
    <row r="305" spans="1:7" hidden="1" x14ac:dyDescent="0.3">
      <c r="A305" t="s">
        <v>27</v>
      </c>
      <c r="B305" t="s">
        <v>6</v>
      </c>
      <c r="C305" t="s">
        <v>8</v>
      </c>
      <c r="D305">
        <v>5.8</v>
      </c>
      <c r="E305" s="2">
        <f>DATE(LEFT(A305,4)*1,RIGHT(A305,2)*1,1)</f>
        <v>43586</v>
      </c>
      <c r="F305">
        <f>IFERROR(IF(B305="män",-1,IF(B305="kvinnor",1,0))*D305,"")</f>
        <v>-5.8</v>
      </c>
      <c r="G305" t="str">
        <f t="shared" si="4"/>
        <v>2019M05_män_C</v>
      </c>
    </row>
    <row r="306" spans="1:7" hidden="1" x14ac:dyDescent="0.3">
      <c r="A306" t="s">
        <v>27</v>
      </c>
      <c r="B306" t="s">
        <v>6</v>
      </c>
      <c r="C306" t="s">
        <v>9</v>
      </c>
      <c r="D306">
        <v>2.9</v>
      </c>
      <c r="E306" s="2">
        <f>DATE(LEFT(A306,4)*1,RIGHT(A306,2)*1,1)</f>
        <v>43586</v>
      </c>
      <c r="F306">
        <f>IFERROR(IF(B306="män",-1,IF(B306="kvinnor",1,0))*D306,"")</f>
        <v>-2.9</v>
      </c>
      <c r="G306" t="str">
        <f t="shared" si="4"/>
        <v>2019M05_män_L</v>
      </c>
    </row>
    <row r="307" spans="1:7" hidden="1" x14ac:dyDescent="0.3">
      <c r="A307" t="s">
        <v>27</v>
      </c>
      <c r="B307" t="s">
        <v>6</v>
      </c>
      <c r="C307" t="s">
        <v>10</v>
      </c>
      <c r="D307">
        <v>12.8</v>
      </c>
      <c r="E307" s="2">
        <f>DATE(LEFT(A307,4)*1,RIGHT(A307,2)*1,1)</f>
        <v>43586</v>
      </c>
      <c r="F307">
        <f>IFERROR(IF(B307="män",-1,IF(B307="kvinnor",1,0))*D307,"")</f>
        <v>-12.8</v>
      </c>
      <c r="G307" t="str">
        <f t="shared" si="4"/>
        <v>2019M05_män_KD</v>
      </c>
    </row>
    <row r="308" spans="1:7" hidden="1" x14ac:dyDescent="0.3">
      <c r="A308" t="s">
        <v>27</v>
      </c>
      <c r="B308" t="s">
        <v>6</v>
      </c>
      <c r="C308" t="s">
        <v>11</v>
      </c>
      <c r="D308" t="s">
        <v>40</v>
      </c>
      <c r="E308" s="2">
        <f>DATE(LEFT(A308,4)*1,RIGHT(A308,2)*1,1)</f>
        <v>43586</v>
      </c>
      <c r="F308" t="str">
        <f>IFERROR(IF(B308="män",-1,IF(B308="kvinnor",1,0))*D308,"")</f>
        <v/>
      </c>
      <c r="G308" t="str">
        <f t="shared" si="4"/>
        <v>2019M05_män_NYD</v>
      </c>
    </row>
    <row r="309" spans="1:7" hidden="1" x14ac:dyDescent="0.3">
      <c r="A309" t="s">
        <v>27</v>
      </c>
      <c r="B309" t="s">
        <v>6</v>
      </c>
      <c r="C309" t="s">
        <v>12</v>
      </c>
      <c r="D309">
        <v>4.5999999999999996</v>
      </c>
      <c r="E309" s="2">
        <f>DATE(LEFT(A309,4)*1,RIGHT(A309,2)*1,1)</f>
        <v>43586</v>
      </c>
      <c r="F309">
        <f>IFERROR(IF(B309="män",-1,IF(B309="kvinnor",1,0))*D309,"")</f>
        <v>-4.5999999999999996</v>
      </c>
      <c r="G309" t="str">
        <f t="shared" si="4"/>
        <v>2019M05_män_MP</v>
      </c>
    </row>
    <row r="310" spans="1:7" hidden="1" x14ac:dyDescent="0.3">
      <c r="A310" t="s">
        <v>27</v>
      </c>
      <c r="B310" t="s">
        <v>6</v>
      </c>
      <c r="C310" t="s">
        <v>13</v>
      </c>
      <c r="D310">
        <v>22.8</v>
      </c>
      <c r="E310" s="2">
        <f>DATE(LEFT(A310,4)*1,RIGHT(A310,2)*1,1)</f>
        <v>43586</v>
      </c>
      <c r="F310">
        <f>IFERROR(IF(B310="män",-1,IF(B310="kvinnor",1,0))*D310,"")</f>
        <v>-22.8</v>
      </c>
      <c r="G310" t="str">
        <f t="shared" si="4"/>
        <v>2019M05_män_S</v>
      </c>
    </row>
    <row r="311" spans="1:7" hidden="1" x14ac:dyDescent="0.3">
      <c r="A311" t="s">
        <v>27</v>
      </c>
      <c r="B311" t="s">
        <v>6</v>
      </c>
      <c r="C311" t="s">
        <v>14</v>
      </c>
      <c r="D311">
        <v>6.8</v>
      </c>
      <c r="E311" s="2">
        <f>DATE(LEFT(A311,4)*1,RIGHT(A311,2)*1,1)</f>
        <v>43586</v>
      </c>
      <c r="F311">
        <f>IFERROR(IF(B311="män",-1,IF(B311="kvinnor",1,0))*D311,"")</f>
        <v>-6.8</v>
      </c>
      <c r="G311" t="str">
        <f t="shared" si="4"/>
        <v>2019M05_män_V</v>
      </c>
    </row>
    <row r="312" spans="1:7" hidden="1" x14ac:dyDescent="0.3">
      <c r="A312" t="s">
        <v>27</v>
      </c>
      <c r="B312" t="s">
        <v>6</v>
      </c>
      <c r="C312" t="s">
        <v>15</v>
      </c>
      <c r="D312">
        <v>23.2</v>
      </c>
      <c r="E312" s="2">
        <f>DATE(LEFT(A312,4)*1,RIGHT(A312,2)*1,1)</f>
        <v>43586</v>
      </c>
      <c r="F312">
        <f>IFERROR(IF(B312="män",-1,IF(B312="kvinnor",1,0))*D312,"")</f>
        <v>-23.2</v>
      </c>
      <c r="G312" t="str">
        <f t="shared" si="4"/>
        <v>2019M05_män_SD</v>
      </c>
    </row>
    <row r="313" spans="1:7" hidden="1" x14ac:dyDescent="0.3">
      <c r="A313" t="s">
        <v>27</v>
      </c>
      <c r="B313" t="s">
        <v>6</v>
      </c>
      <c r="C313" t="s">
        <v>16</v>
      </c>
      <c r="D313">
        <v>1.8</v>
      </c>
      <c r="E313" s="2">
        <f>DATE(LEFT(A313,4)*1,RIGHT(A313,2)*1,1)</f>
        <v>43586</v>
      </c>
      <c r="F313">
        <f>IFERROR(IF(B313="män",-1,IF(B313="kvinnor",1,0))*D313,"")</f>
        <v>-1.8</v>
      </c>
      <c r="G313" t="str">
        <f t="shared" si="4"/>
        <v>2019M05_män_övriga</v>
      </c>
    </row>
    <row r="314" spans="1:7" hidden="1" x14ac:dyDescent="0.3">
      <c r="A314" t="s">
        <v>27</v>
      </c>
      <c r="B314" t="s">
        <v>17</v>
      </c>
      <c r="C314" t="s">
        <v>7</v>
      </c>
      <c r="D314">
        <v>14.3</v>
      </c>
      <c r="E314" s="2">
        <f>DATE(LEFT(A314,4)*1,RIGHT(A314,2)*1,1)</f>
        <v>43586</v>
      </c>
      <c r="F314">
        <f>IFERROR(IF(B314="män",-1,IF(B314="kvinnor",1,0))*D314,"")</f>
        <v>14.3</v>
      </c>
      <c r="G314" t="str">
        <f t="shared" si="4"/>
        <v>2019M05_kvinnor_M</v>
      </c>
    </row>
    <row r="315" spans="1:7" hidden="1" x14ac:dyDescent="0.3">
      <c r="A315" t="s">
        <v>27</v>
      </c>
      <c r="B315" t="s">
        <v>17</v>
      </c>
      <c r="C315" t="s">
        <v>8</v>
      </c>
      <c r="D315">
        <v>8.9</v>
      </c>
      <c r="E315" s="2">
        <f>DATE(LEFT(A315,4)*1,RIGHT(A315,2)*1,1)</f>
        <v>43586</v>
      </c>
      <c r="F315">
        <f>IFERROR(IF(B315="män",-1,IF(B315="kvinnor",1,0))*D315,"")</f>
        <v>8.9</v>
      </c>
      <c r="G315" t="str">
        <f t="shared" si="4"/>
        <v>2019M05_kvinnor_C</v>
      </c>
    </row>
    <row r="316" spans="1:7" hidden="1" x14ac:dyDescent="0.3">
      <c r="A316" t="s">
        <v>27</v>
      </c>
      <c r="B316" t="s">
        <v>17</v>
      </c>
      <c r="C316" t="s">
        <v>9</v>
      </c>
      <c r="D316">
        <v>3.6</v>
      </c>
      <c r="E316" s="2">
        <f>DATE(LEFT(A316,4)*1,RIGHT(A316,2)*1,1)</f>
        <v>43586</v>
      </c>
      <c r="F316">
        <f>IFERROR(IF(B316="män",-1,IF(B316="kvinnor",1,0))*D316,"")</f>
        <v>3.6</v>
      </c>
      <c r="G316" t="str">
        <f t="shared" si="4"/>
        <v>2019M05_kvinnor_L</v>
      </c>
    </row>
    <row r="317" spans="1:7" hidden="1" x14ac:dyDescent="0.3">
      <c r="A317" t="s">
        <v>27</v>
      </c>
      <c r="B317" t="s">
        <v>17</v>
      </c>
      <c r="C317" t="s">
        <v>10</v>
      </c>
      <c r="D317">
        <v>12.4</v>
      </c>
      <c r="E317" s="2">
        <f>DATE(LEFT(A317,4)*1,RIGHT(A317,2)*1,1)</f>
        <v>43586</v>
      </c>
      <c r="F317">
        <f>IFERROR(IF(B317="män",-1,IF(B317="kvinnor",1,0))*D317,"")</f>
        <v>12.4</v>
      </c>
      <c r="G317" t="str">
        <f t="shared" si="4"/>
        <v>2019M05_kvinnor_KD</v>
      </c>
    </row>
    <row r="318" spans="1:7" hidden="1" x14ac:dyDescent="0.3">
      <c r="A318" t="s">
        <v>27</v>
      </c>
      <c r="B318" t="s">
        <v>17</v>
      </c>
      <c r="C318" t="s">
        <v>11</v>
      </c>
      <c r="D318" t="s">
        <v>40</v>
      </c>
      <c r="E318" s="2">
        <f>DATE(LEFT(A318,4)*1,RIGHT(A318,2)*1,1)</f>
        <v>43586</v>
      </c>
      <c r="F318" t="str">
        <f>IFERROR(IF(B318="män",-1,IF(B318="kvinnor",1,0))*D318,"")</f>
        <v/>
      </c>
      <c r="G318" t="str">
        <f t="shared" si="4"/>
        <v>2019M05_kvinnor_NYD</v>
      </c>
    </row>
    <row r="319" spans="1:7" hidden="1" x14ac:dyDescent="0.3">
      <c r="A319" t="s">
        <v>27</v>
      </c>
      <c r="B319" t="s">
        <v>17</v>
      </c>
      <c r="C319" t="s">
        <v>12</v>
      </c>
      <c r="D319">
        <v>6.9</v>
      </c>
      <c r="E319" s="2">
        <f>DATE(LEFT(A319,4)*1,RIGHT(A319,2)*1,1)</f>
        <v>43586</v>
      </c>
      <c r="F319">
        <f>IFERROR(IF(B319="män",-1,IF(B319="kvinnor",1,0))*D319,"")</f>
        <v>6.9</v>
      </c>
      <c r="G319" t="str">
        <f t="shared" si="4"/>
        <v>2019M05_kvinnor_MP</v>
      </c>
    </row>
    <row r="320" spans="1:7" hidden="1" x14ac:dyDescent="0.3">
      <c r="A320" t="s">
        <v>27</v>
      </c>
      <c r="B320" t="s">
        <v>17</v>
      </c>
      <c r="C320" t="s">
        <v>13</v>
      </c>
      <c r="D320">
        <v>31.6</v>
      </c>
      <c r="E320" s="2">
        <f>DATE(LEFT(A320,4)*1,RIGHT(A320,2)*1,1)</f>
        <v>43586</v>
      </c>
      <c r="F320">
        <f>IFERROR(IF(B320="män",-1,IF(B320="kvinnor",1,0))*D320,"")</f>
        <v>31.6</v>
      </c>
      <c r="G320" t="str">
        <f t="shared" si="4"/>
        <v>2019M05_kvinnor_S</v>
      </c>
    </row>
    <row r="321" spans="1:7" hidden="1" x14ac:dyDescent="0.3">
      <c r="A321" t="s">
        <v>27</v>
      </c>
      <c r="B321" t="s">
        <v>17</v>
      </c>
      <c r="C321" t="s">
        <v>14</v>
      </c>
      <c r="D321">
        <v>9.6</v>
      </c>
      <c r="E321" s="2">
        <f>DATE(LEFT(A321,4)*1,RIGHT(A321,2)*1,1)</f>
        <v>43586</v>
      </c>
      <c r="F321">
        <f>IFERROR(IF(B321="män",-1,IF(B321="kvinnor",1,0))*D321,"")</f>
        <v>9.6</v>
      </c>
      <c r="G321" t="str">
        <f t="shared" si="4"/>
        <v>2019M05_kvinnor_V</v>
      </c>
    </row>
    <row r="322" spans="1:7" hidden="1" x14ac:dyDescent="0.3">
      <c r="A322" t="s">
        <v>27</v>
      </c>
      <c r="B322" t="s">
        <v>17</v>
      </c>
      <c r="C322" t="s">
        <v>15</v>
      </c>
      <c r="D322">
        <v>11.7</v>
      </c>
      <c r="E322" s="2">
        <f>DATE(LEFT(A322,4)*1,RIGHT(A322,2)*1,1)</f>
        <v>43586</v>
      </c>
      <c r="F322">
        <f>IFERROR(IF(B322="män",-1,IF(B322="kvinnor",1,0))*D322,"")</f>
        <v>11.7</v>
      </c>
      <c r="G322" t="str">
        <f t="shared" si="4"/>
        <v>2019M05_kvinnor_SD</v>
      </c>
    </row>
    <row r="323" spans="1:7" hidden="1" x14ac:dyDescent="0.3">
      <c r="A323" t="s">
        <v>27</v>
      </c>
      <c r="B323" t="s">
        <v>17</v>
      </c>
      <c r="C323" t="s">
        <v>16</v>
      </c>
      <c r="D323">
        <v>1</v>
      </c>
      <c r="E323" s="2">
        <f>DATE(LEFT(A323,4)*1,RIGHT(A323,2)*1,1)</f>
        <v>43586</v>
      </c>
      <c r="F323">
        <f>IFERROR(IF(B323="män",-1,IF(B323="kvinnor",1,0))*D323,"")</f>
        <v>1</v>
      </c>
      <c r="G323" t="str">
        <f t="shared" si="4"/>
        <v>2019M05_kvinnor_övriga</v>
      </c>
    </row>
    <row r="324" spans="1:7" x14ac:dyDescent="0.3">
      <c r="A324" t="s">
        <v>27</v>
      </c>
      <c r="B324" t="s">
        <v>63</v>
      </c>
      <c r="C324" t="s">
        <v>7</v>
      </c>
      <c r="D324">
        <v>16.899999999999999</v>
      </c>
      <c r="E324" s="2">
        <f>DATE(LEFT(A324,4)*1,RIGHT(A324,2)*1,1)</f>
        <v>43586</v>
      </c>
      <c r="F324">
        <f>IFERROR(IF(B324="män",-1,IF(B324="kvinnor",1,0))*D324,"")</f>
        <v>0</v>
      </c>
      <c r="G324" t="str">
        <f t="shared" si="4"/>
        <v>2019M05_totalt_M</v>
      </c>
    </row>
    <row r="325" spans="1:7" x14ac:dyDescent="0.3">
      <c r="A325" t="s">
        <v>27</v>
      </c>
      <c r="B325" t="s">
        <v>63</v>
      </c>
      <c r="C325" t="s">
        <v>8</v>
      </c>
      <c r="D325">
        <v>7.3</v>
      </c>
      <c r="E325" s="2">
        <f>DATE(LEFT(A325,4)*1,RIGHT(A325,2)*1,1)</f>
        <v>43586</v>
      </c>
      <c r="F325">
        <f>IFERROR(IF(B325="män",-1,IF(B325="kvinnor",1,0))*D325,"")</f>
        <v>0</v>
      </c>
      <c r="G325" t="str">
        <f t="shared" ref="G325:G388" si="5">A325&amp;"_"&amp;B325&amp;"_"&amp;C325</f>
        <v>2019M05_totalt_C</v>
      </c>
    </row>
    <row r="326" spans="1:7" x14ac:dyDescent="0.3">
      <c r="A326" t="s">
        <v>27</v>
      </c>
      <c r="B326" t="s">
        <v>63</v>
      </c>
      <c r="C326" t="s">
        <v>9</v>
      </c>
      <c r="D326">
        <v>3.2</v>
      </c>
      <c r="E326" s="2">
        <f>DATE(LEFT(A326,4)*1,RIGHT(A326,2)*1,1)</f>
        <v>43586</v>
      </c>
      <c r="F326">
        <f>IFERROR(IF(B326="män",-1,IF(B326="kvinnor",1,0))*D326,"")</f>
        <v>0</v>
      </c>
      <c r="G326" t="str">
        <f t="shared" si="5"/>
        <v>2019M05_totalt_L</v>
      </c>
    </row>
    <row r="327" spans="1:7" x14ac:dyDescent="0.3">
      <c r="A327" t="s">
        <v>27</v>
      </c>
      <c r="B327" t="s">
        <v>63</v>
      </c>
      <c r="C327" t="s">
        <v>10</v>
      </c>
      <c r="D327">
        <v>12.6</v>
      </c>
      <c r="E327" s="2">
        <f>DATE(LEFT(A327,4)*1,RIGHT(A327,2)*1,1)</f>
        <v>43586</v>
      </c>
      <c r="F327">
        <f>IFERROR(IF(B327="män",-1,IF(B327="kvinnor",1,0))*D327,"")</f>
        <v>0</v>
      </c>
      <c r="G327" t="str">
        <f t="shared" si="5"/>
        <v>2019M05_totalt_KD</v>
      </c>
    </row>
    <row r="328" spans="1:7" x14ac:dyDescent="0.3">
      <c r="A328" t="s">
        <v>27</v>
      </c>
      <c r="B328" t="s">
        <v>63</v>
      </c>
      <c r="C328" t="s">
        <v>11</v>
      </c>
      <c r="D328" t="s">
        <v>40</v>
      </c>
      <c r="E328" s="2">
        <f>DATE(LEFT(A328,4)*1,RIGHT(A328,2)*1,1)</f>
        <v>43586</v>
      </c>
      <c r="F328" t="str">
        <f>IFERROR(IF(B328="män",-1,IF(B328="kvinnor",1,0))*D328,"")</f>
        <v/>
      </c>
      <c r="G328" t="str">
        <f t="shared" si="5"/>
        <v>2019M05_totalt_NYD</v>
      </c>
    </row>
    <row r="329" spans="1:7" x14ac:dyDescent="0.3">
      <c r="A329" t="s">
        <v>27</v>
      </c>
      <c r="B329" t="s">
        <v>63</v>
      </c>
      <c r="C329" t="s">
        <v>12</v>
      </c>
      <c r="D329">
        <v>5.7</v>
      </c>
      <c r="E329" s="2">
        <f>DATE(LEFT(A329,4)*1,RIGHT(A329,2)*1,1)</f>
        <v>43586</v>
      </c>
      <c r="F329">
        <f>IFERROR(IF(B329="män",-1,IF(B329="kvinnor",1,0))*D329,"")</f>
        <v>0</v>
      </c>
      <c r="G329" t="str">
        <f t="shared" si="5"/>
        <v>2019M05_totalt_MP</v>
      </c>
    </row>
    <row r="330" spans="1:7" x14ac:dyDescent="0.3">
      <c r="A330" t="s">
        <v>27</v>
      </c>
      <c r="B330" t="s">
        <v>63</v>
      </c>
      <c r="C330" t="s">
        <v>13</v>
      </c>
      <c r="D330">
        <v>27.2</v>
      </c>
      <c r="E330" s="2">
        <f>DATE(LEFT(A330,4)*1,RIGHT(A330,2)*1,1)</f>
        <v>43586</v>
      </c>
      <c r="F330">
        <f>IFERROR(IF(B330="män",-1,IF(B330="kvinnor",1,0))*D330,"")</f>
        <v>0</v>
      </c>
      <c r="G330" t="str">
        <f t="shared" si="5"/>
        <v>2019M05_totalt_S</v>
      </c>
    </row>
    <row r="331" spans="1:7" x14ac:dyDescent="0.3">
      <c r="A331" t="s">
        <v>27</v>
      </c>
      <c r="B331" t="s">
        <v>63</v>
      </c>
      <c r="C331" t="s">
        <v>14</v>
      </c>
      <c r="D331">
        <v>8.1999999999999993</v>
      </c>
      <c r="E331" s="2">
        <f>DATE(LEFT(A331,4)*1,RIGHT(A331,2)*1,1)</f>
        <v>43586</v>
      </c>
      <c r="F331">
        <f>IFERROR(IF(B331="män",-1,IF(B331="kvinnor",1,0))*D331,"")</f>
        <v>0</v>
      </c>
      <c r="G331" t="str">
        <f t="shared" si="5"/>
        <v>2019M05_totalt_V</v>
      </c>
    </row>
    <row r="332" spans="1:7" x14ac:dyDescent="0.3">
      <c r="A332" t="s">
        <v>27</v>
      </c>
      <c r="B332" t="s">
        <v>63</v>
      </c>
      <c r="C332" t="s">
        <v>15</v>
      </c>
      <c r="D332">
        <v>17.399999999999999</v>
      </c>
      <c r="E332" s="2">
        <f>DATE(LEFT(A332,4)*1,RIGHT(A332,2)*1,1)</f>
        <v>43586</v>
      </c>
      <c r="F332">
        <f>IFERROR(IF(B332="män",-1,IF(B332="kvinnor",1,0))*D332,"")</f>
        <v>0</v>
      </c>
      <c r="G332" t="str">
        <f t="shared" si="5"/>
        <v>2019M05_totalt_SD</v>
      </c>
    </row>
    <row r="333" spans="1:7" x14ac:dyDescent="0.3">
      <c r="A333" t="s">
        <v>27</v>
      </c>
      <c r="B333" t="s">
        <v>63</v>
      </c>
      <c r="C333" t="s">
        <v>16</v>
      </c>
      <c r="D333">
        <v>1.4</v>
      </c>
      <c r="E333" s="2">
        <f>DATE(LEFT(A333,4)*1,RIGHT(A333,2)*1,1)</f>
        <v>43586</v>
      </c>
      <c r="F333">
        <f>IFERROR(IF(B333="män",-1,IF(B333="kvinnor",1,0))*D333,"")</f>
        <v>0</v>
      </c>
      <c r="G333" t="str">
        <f t="shared" si="5"/>
        <v>2019M05_totalt_övriga</v>
      </c>
    </row>
    <row r="334" spans="1:7" hidden="1" x14ac:dyDescent="0.3">
      <c r="A334" t="s">
        <v>28</v>
      </c>
      <c r="B334" t="s">
        <v>6</v>
      </c>
      <c r="C334" t="s">
        <v>7</v>
      </c>
      <c r="D334">
        <v>20.5</v>
      </c>
      <c r="E334" s="2">
        <f>DATE(LEFT(A334,4)*1,RIGHT(A334,2)*1,1)</f>
        <v>43770</v>
      </c>
      <c r="F334">
        <f>IFERROR(IF(B334="män",-1,IF(B334="kvinnor",1,0))*D334,"")</f>
        <v>-20.5</v>
      </c>
      <c r="G334" t="str">
        <f t="shared" si="5"/>
        <v>2019M11_män_M</v>
      </c>
    </row>
    <row r="335" spans="1:7" hidden="1" x14ac:dyDescent="0.3">
      <c r="A335" t="s">
        <v>28</v>
      </c>
      <c r="B335" t="s">
        <v>6</v>
      </c>
      <c r="C335" t="s">
        <v>8</v>
      </c>
      <c r="D335">
        <v>5.6</v>
      </c>
      <c r="E335" s="2">
        <f>DATE(LEFT(A335,4)*1,RIGHT(A335,2)*1,1)</f>
        <v>43770</v>
      </c>
      <c r="F335">
        <f>IFERROR(IF(B335="män",-1,IF(B335="kvinnor",1,0))*D335,"")</f>
        <v>-5.6</v>
      </c>
      <c r="G335" t="str">
        <f t="shared" si="5"/>
        <v>2019M11_män_C</v>
      </c>
    </row>
    <row r="336" spans="1:7" hidden="1" x14ac:dyDescent="0.3">
      <c r="A336" t="s">
        <v>28</v>
      </c>
      <c r="B336" t="s">
        <v>6</v>
      </c>
      <c r="C336" t="s">
        <v>9</v>
      </c>
      <c r="D336">
        <v>3.4</v>
      </c>
      <c r="E336" s="2">
        <f>DATE(LEFT(A336,4)*1,RIGHT(A336,2)*1,1)</f>
        <v>43770</v>
      </c>
      <c r="F336">
        <f>IFERROR(IF(B336="män",-1,IF(B336="kvinnor",1,0))*D336,"")</f>
        <v>-3.4</v>
      </c>
      <c r="G336" t="str">
        <f t="shared" si="5"/>
        <v>2019M11_män_L</v>
      </c>
    </row>
    <row r="337" spans="1:7" hidden="1" x14ac:dyDescent="0.3">
      <c r="A337" t="s">
        <v>28</v>
      </c>
      <c r="B337" t="s">
        <v>6</v>
      </c>
      <c r="C337" t="s">
        <v>10</v>
      </c>
      <c r="D337">
        <v>6.6</v>
      </c>
      <c r="E337" s="2">
        <f>DATE(LEFT(A337,4)*1,RIGHT(A337,2)*1,1)</f>
        <v>43770</v>
      </c>
      <c r="F337">
        <f>IFERROR(IF(B337="män",-1,IF(B337="kvinnor",1,0))*D337,"")</f>
        <v>-6.6</v>
      </c>
      <c r="G337" t="str">
        <f t="shared" si="5"/>
        <v>2019M11_män_KD</v>
      </c>
    </row>
    <row r="338" spans="1:7" hidden="1" x14ac:dyDescent="0.3">
      <c r="A338" t="s">
        <v>28</v>
      </c>
      <c r="B338" t="s">
        <v>6</v>
      </c>
      <c r="C338" t="s">
        <v>11</v>
      </c>
      <c r="D338" t="s">
        <v>40</v>
      </c>
      <c r="E338" s="2">
        <f>DATE(LEFT(A338,4)*1,RIGHT(A338,2)*1,1)</f>
        <v>43770</v>
      </c>
      <c r="F338" t="str">
        <f>IFERROR(IF(B338="män",-1,IF(B338="kvinnor",1,0))*D338,"")</f>
        <v/>
      </c>
      <c r="G338" t="str">
        <f t="shared" si="5"/>
        <v>2019M11_män_NYD</v>
      </c>
    </row>
    <row r="339" spans="1:7" hidden="1" x14ac:dyDescent="0.3">
      <c r="A339" t="s">
        <v>28</v>
      </c>
      <c r="B339" t="s">
        <v>6</v>
      </c>
      <c r="C339" t="s">
        <v>12</v>
      </c>
      <c r="D339">
        <v>3.9</v>
      </c>
      <c r="E339" s="2">
        <f>DATE(LEFT(A339,4)*1,RIGHT(A339,2)*1,1)</f>
        <v>43770</v>
      </c>
      <c r="F339">
        <f>IFERROR(IF(B339="män",-1,IF(B339="kvinnor",1,0))*D339,"")</f>
        <v>-3.9</v>
      </c>
      <c r="G339" t="str">
        <f t="shared" si="5"/>
        <v>2019M11_män_MP</v>
      </c>
    </row>
    <row r="340" spans="1:7" hidden="1" x14ac:dyDescent="0.3">
      <c r="A340" t="s">
        <v>28</v>
      </c>
      <c r="B340" t="s">
        <v>6</v>
      </c>
      <c r="C340" t="s">
        <v>13</v>
      </c>
      <c r="D340">
        <v>21.8</v>
      </c>
      <c r="E340" s="2">
        <f>DATE(LEFT(A340,4)*1,RIGHT(A340,2)*1,1)</f>
        <v>43770</v>
      </c>
      <c r="F340">
        <f>IFERROR(IF(B340="män",-1,IF(B340="kvinnor",1,0))*D340,"")</f>
        <v>-21.8</v>
      </c>
      <c r="G340" t="str">
        <f t="shared" si="5"/>
        <v>2019M11_män_S</v>
      </c>
    </row>
    <row r="341" spans="1:7" hidden="1" x14ac:dyDescent="0.3">
      <c r="A341" t="s">
        <v>28</v>
      </c>
      <c r="B341" t="s">
        <v>6</v>
      </c>
      <c r="C341" t="s">
        <v>14</v>
      </c>
      <c r="D341">
        <v>6.8</v>
      </c>
      <c r="E341" s="2">
        <f>DATE(LEFT(A341,4)*1,RIGHT(A341,2)*1,1)</f>
        <v>43770</v>
      </c>
      <c r="F341">
        <f>IFERROR(IF(B341="män",-1,IF(B341="kvinnor",1,0))*D341,"")</f>
        <v>-6.8</v>
      </c>
      <c r="G341" t="str">
        <f t="shared" si="5"/>
        <v>2019M11_män_V</v>
      </c>
    </row>
    <row r="342" spans="1:7" hidden="1" x14ac:dyDescent="0.3">
      <c r="A342" t="s">
        <v>28</v>
      </c>
      <c r="B342" t="s">
        <v>6</v>
      </c>
      <c r="C342" t="s">
        <v>15</v>
      </c>
      <c r="D342">
        <v>29.1</v>
      </c>
      <c r="E342" s="2">
        <f>DATE(LEFT(A342,4)*1,RIGHT(A342,2)*1,1)</f>
        <v>43770</v>
      </c>
      <c r="F342">
        <f>IFERROR(IF(B342="män",-1,IF(B342="kvinnor",1,0))*D342,"")</f>
        <v>-29.1</v>
      </c>
      <c r="G342" t="str">
        <f t="shared" si="5"/>
        <v>2019M11_män_SD</v>
      </c>
    </row>
    <row r="343" spans="1:7" hidden="1" x14ac:dyDescent="0.3">
      <c r="A343" t="s">
        <v>28</v>
      </c>
      <c r="B343" t="s">
        <v>6</v>
      </c>
      <c r="C343" t="s">
        <v>16</v>
      </c>
      <c r="D343">
        <v>2.2000000000000002</v>
      </c>
      <c r="E343" s="2">
        <f>DATE(LEFT(A343,4)*1,RIGHT(A343,2)*1,1)</f>
        <v>43770</v>
      </c>
      <c r="F343">
        <f>IFERROR(IF(B343="män",-1,IF(B343="kvinnor",1,0))*D343,"")</f>
        <v>-2.2000000000000002</v>
      </c>
      <c r="G343" t="str">
        <f t="shared" si="5"/>
        <v>2019M11_män_övriga</v>
      </c>
    </row>
    <row r="344" spans="1:7" hidden="1" x14ac:dyDescent="0.3">
      <c r="A344" t="s">
        <v>28</v>
      </c>
      <c r="B344" t="s">
        <v>17</v>
      </c>
      <c r="C344" t="s">
        <v>7</v>
      </c>
      <c r="D344">
        <v>16.3</v>
      </c>
      <c r="E344" s="2">
        <f>DATE(LEFT(A344,4)*1,RIGHT(A344,2)*1,1)</f>
        <v>43770</v>
      </c>
      <c r="F344">
        <f>IFERROR(IF(B344="män",-1,IF(B344="kvinnor",1,0))*D344,"")</f>
        <v>16.3</v>
      </c>
      <c r="G344" t="str">
        <f t="shared" si="5"/>
        <v>2019M11_kvinnor_M</v>
      </c>
    </row>
    <row r="345" spans="1:7" hidden="1" x14ac:dyDescent="0.3">
      <c r="A345" t="s">
        <v>28</v>
      </c>
      <c r="B345" t="s">
        <v>17</v>
      </c>
      <c r="C345" t="s">
        <v>8</v>
      </c>
      <c r="D345">
        <v>9.1</v>
      </c>
      <c r="E345" s="2">
        <f>DATE(LEFT(A345,4)*1,RIGHT(A345,2)*1,1)</f>
        <v>43770</v>
      </c>
      <c r="F345">
        <f>IFERROR(IF(B345="män",-1,IF(B345="kvinnor",1,0))*D345,"")</f>
        <v>9.1</v>
      </c>
      <c r="G345" t="str">
        <f t="shared" si="5"/>
        <v>2019M11_kvinnor_C</v>
      </c>
    </row>
    <row r="346" spans="1:7" hidden="1" x14ac:dyDescent="0.3">
      <c r="A346" t="s">
        <v>28</v>
      </c>
      <c r="B346" t="s">
        <v>17</v>
      </c>
      <c r="C346" t="s">
        <v>9</v>
      </c>
      <c r="D346">
        <v>4.2</v>
      </c>
      <c r="E346" s="2">
        <f>DATE(LEFT(A346,4)*1,RIGHT(A346,2)*1,1)</f>
        <v>43770</v>
      </c>
      <c r="F346">
        <f>IFERROR(IF(B346="män",-1,IF(B346="kvinnor",1,0))*D346,"")</f>
        <v>4.2</v>
      </c>
      <c r="G346" t="str">
        <f t="shared" si="5"/>
        <v>2019M11_kvinnor_L</v>
      </c>
    </row>
    <row r="347" spans="1:7" hidden="1" x14ac:dyDescent="0.3">
      <c r="A347" t="s">
        <v>28</v>
      </c>
      <c r="B347" t="s">
        <v>17</v>
      </c>
      <c r="C347" t="s">
        <v>10</v>
      </c>
      <c r="D347">
        <v>7.1</v>
      </c>
      <c r="E347" s="2">
        <f>DATE(LEFT(A347,4)*1,RIGHT(A347,2)*1,1)</f>
        <v>43770</v>
      </c>
      <c r="F347">
        <f>IFERROR(IF(B347="män",-1,IF(B347="kvinnor",1,0))*D347,"")</f>
        <v>7.1</v>
      </c>
      <c r="G347" t="str">
        <f t="shared" si="5"/>
        <v>2019M11_kvinnor_KD</v>
      </c>
    </row>
    <row r="348" spans="1:7" hidden="1" x14ac:dyDescent="0.3">
      <c r="A348" t="s">
        <v>28</v>
      </c>
      <c r="B348" t="s">
        <v>17</v>
      </c>
      <c r="C348" t="s">
        <v>11</v>
      </c>
      <c r="D348" t="s">
        <v>40</v>
      </c>
      <c r="E348" s="2">
        <f>DATE(LEFT(A348,4)*1,RIGHT(A348,2)*1,1)</f>
        <v>43770</v>
      </c>
      <c r="F348" t="str">
        <f>IFERROR(IF(B348="män",-1,IF(B348="kvinnor",1,0))*D348,"")</f>
        <v/>
      </c>
      <c r="G348" t="str">
        <f t="shared" si="5"/>
        <v>2019M11_kvinnor_NYD</v>
      </c>
    </row>
    <row r="349" spans="1:7" hidden="1" x14ac:dyDescent="0.3">
      <c r="A349" t="s">
        <v>28</v>
      </c>
      <c r="B349" t="s">
        <v>17</v>
      </c>
      <c r="C349" t="s">
        <v>12</v>
      </c>
      <c r="D349">
        <v>6.5</v>
      </c>
      <c r="E349" s="2">
        <f>DATE(LEFT(A349,4)*1,RIGHT(A349,2)*1,1)</f>
        <v>43770</v>
      </c>
      <c r="F349">
        <f>IFERROR(IF(B349="män",-1,IF(B349="kvinnor",1,0))*D349,"")</f>
        <v>6.5</v>
      </c>
      <c r="G349" t="str">
        <f t="shared" si="5"/>
        <v>2019M11_kvinnor_MP</v>
      </c>
    </row>
    <row r="350" spans="1:7" hidden="1" x14ac:dyDescent="0.3">
      <c r="A350" t="s">
        <v>28</v>
      </c>
      <c r="B350" t="s">
        <v>17</v>
      </c>
      <c r="C350" t="s">
        <v>13</v>
      </c>
      <c r="D350">
        <v>28.2</v>
      </c>
      <c r="E350" s="2">
        <f>DATE(LEFT(A350,4)*1,RIGHT(A350,2)*1,1)</f>
        <v>43770</v>
      </c>
      <c r="F350">
        <f>IFERROR(IF(B350="män",-1,IF(B350="kvinnor",1,0))*D350,"")</f>
        <v>28.2</v>
      </c>
      <c r="G350" t="str">
        <f t="shared" si="5"/>
        <v>2019M11_kvinnor_S</v>
      </c>
    </row>
    <row r="351" spans="1:7" hidden="1" x14ac:dyDescent="0.3">
      <c r="A351" t="s">
        <v>28</v>
      </c>
      <c r="B351" t="s">
        <v>17</v>
      </c>
      <c r="C351" t="s">
        <v>14</v>
      </c>
      <c r="D351">
        <v>10.3</v>
      </c>
      <c r="E351" s="2">
        <f>DATE(LEFT(A351,4)*1,RIGHT(A351,2)*1,1)</f>
        <v>43770</v>
      </c>
      <c r="F351">
        <f>IFERROR(IF(B351="män",-1,IF(B351="kvinnor",1,0))*D351,"")</f>
        <v>10.3</v>
      </c>
      <c r="G351" t="str">
        <f t="shared" si="5"/>
        <v>2019M11_kvinnor_V</v>
      </c>
    </row>
    <row r="352" spans="1:7" hidden="1" x14ac:dyDescent="0.3">
      <c r="A352" t="s">
        <v>28</v>
      </c>
      <c r="B352" t="s">
        <v>17</v>
      </c>
      <c r="C352" t="s">
        <v>15</v>
      </c>
      <c r="D352">
        <v>16.399999999999999</v>
      </c>
      <c r="E352" s="2">
        <f>DATE(LEFT(A352,4)*1,RIGHT(A352,2)*1,1)</f>
        <v>43770</v>
      </c>
      <c r="F352">
        <f>IFERROR(IF(B352="män",-1,IF(B352="kvinnor",1,0))*D352,"")</f>
        <v>16.399999999999999</v>
      </c>
      <c r="G352" t="str">
        <f t="shared" si="5"/>
        <v>2019M11_kvinnor_SD</v>
      </c>
    </row>
    <row r="353" spans="1:7" hidden="1" x14ac:dyDescent="0.3">
      <c r="A353" t="s">
        <v>28</v>
      </c>
      <c r="B353" t="s">
        <v>17</v>
      </c>
      <c r="C353" t="s">
        <v>16</v>
      </c>
      <c r="D353">
        <v>1.9</v>
      </c>
      <c r="E353" s="2">
        <f>DATE(LEFT(A353,4)*1,RIGHT(A353,2)*1,1)</f>
        <v>43770</v>
      </c>
      <c r="F353">
        <f>IFERROR(IF(B353="män",-1,IF(B353="kvinnor",1,0))*D353,"")</f>
        <v>1.9</v>
      </c>
      <c r="G353" t="str">
        <f t="shared" si="5"/>
        <v>2019M11_kvinnor_övriga</v>
      </c>
    </row>
    <row r="354" spans="1:7" x14ac:dyDescent="0.3">
      <c r="A354" t="s">
        <v>28</v>
      </c>
      <c r="B354" t="s">
        <v>63</v>
      </c>
      <c r="C354" t="s">
        <v>7</v>
      </c>
      <c r="D354">
        <v>18.399999999999999</v>
      </c>
      <c r="E354" s="2">
        <f>DATE(LEFT(A354,4)*1,RIGHT(A354,2)*1,1)</f>
        <v>43770</v>
      </c>
      <c r="F354">
        <f>IFERROR(IF(B354="män",-1,IF(B354="kvinnor",1,0))*D354,"")</f>
        <v>0</v>
      </c>
      <c r="G354" t="str">
        <f t="shared" si="5"/>
        <v>2019M11_totalt_M</v>
      </c>
    </row>
    <row r="355" spans="1:7" x14ac:dyDescent="0.3">
      <c r="A355" t="s">
        <v>28</v>
      </c>
      <c r="B355" t="s">
        <v>63</v>
      </c>
      <c r="C355" t="s">
        <v>8</v>
      </c>
      <c r="D355">
        <v>7.4</v>
      </c>
      <c r="E355" s="2">
        <f>DATE(LEFT(A355,4)*1,RIGHT(A355,2)*1,1)</f>
        <v>43770</v>
      </c>
      <c r="F355">
        <f>IFERROR(IF(B355="män",-1,IF(B355="kvinnor",1,0))*D355,"")</f>
        <v>0</v>
      </c>
      <c r="G355" t="str">
        <f t="shared" si="5"/>
        <v>2019M11_totalt_C</v>
      </c>
    </row>
    <row r="356" spans="1:7" x14ac:dyDescent="0.3">
      <c r="A356" t="s">
        <v>28</v>
      </c>
      <c r="B356" t="s">
        <v>63</v>
      </c>
      <c r="C356" t="s">
        <v>9</v>
      </c>
      <c r="D356">
        <v>3.8</v>
      </c>
      <c r="E356" s="2">
        <f>DATE(LEFT(A356,4)*1,RIGHT(A356,2)*1,1)</f>
        <v>43770</v>
      </c>
      <c r="F356">
        <f>IFERROR(IF(B356="män",-1,IF(B356="kvinnor",1,0))*D356,"")</f>
        <v>0</v>
      </c>
      <c r="G356" t="str">
        <f t="shared" si="5"/>
        <v>2019M11_totalt_L</v>
      </c>
    </row>
    <row r="357" spans="1:7" x14ac:dyDescent="0.3">
      <c r="A357" t="s">
        <v>28</v>
      </c>
      <c r="B357" t="s">
        <v>63</v>
      </c>
      <c r="C357" t="s">
        <v>10</v>
      </c>
      <c r="D357">
        <v>6.8</v>
      </c>
      <c r="E357" s="2">
        <f>DATE(LEFT(A357,4)*1,RIGHT(A357,2)*1,1)</f>
        <v>43770</v>
      </c>
      <c r="F357">
        <f>IFERROR(IF(B357="män",-1,IF(B357="kvinnor",1,0))*D357,"")</f>
        <v>0</v>
      </c>
      <c r="G357" t="str">
        <f t="shared" si="5"/>
        <v>2019M11_totalt_KD</v>
      </c>
    </row>
    <row r="358" spans="1:7" x14ac:dyDescent="0.3">
      <c r="A358" t="s">
        <v>28</v>
      </c>
      <c r="B358" t="s">
        <v>63</v>
      </c>
      <c r="C358" t="s">
        <v>11</v>
      </c>
      <c r="D358" t="s">
        <v>40</v>
      </c>
      <c r="E358" s="2">
        <f>DATE(LEFT(A358,4)*1,RIGHT(A358,2)*1,1)</f>
        <v>43770</v>
      </c>
      <c r="F358" t="str">
        <f>IFERROR(IF(B358="män",-1,IF(B358="kvinnor",1,0))*D358,"")</f>
        <v/>
      </c>
      <c r="G358" t="str">
        <f t="shared" si="5"/>
        <v>2019M11_totalt_NYD</v>
      </c>
    </row>
    <row r="359" spans="1:7" x14ac:dyDescent="0.3">
      <c r="A359" t="s">
        <v>28</v>
      </c>
      <c r="B359" t="s">
        <v>63</v>
      </c>
      <c r="C359" t="s">
        <v>12</v>
      </c>
      <c r="D359">
        <v>5.2</v>
      </c>
      <c r="E359" s="2">
        <f>DATE(LEFT(A359,4)*1,RIGHT(A359,2)*1,1)</f>
        <v>43770</v>
      </c>
      <c r="F359">
        <f>IFERROR(IF(B359="män",-1,IF(B359="kvinnor",1,0))*D359,"")</f>
        <v>0</v>
      </c>
      <c r="G359" t="str">
        <f t="shared" si="5"/>
        <v>2019M11_totalt_MP</v>
      </c>
    </row>
    <row r="360" spans="1:7" x14ac:dyDescent="0.3">
      <c r="A360" t="s">
        <v>28</v>
      </c>
      <c r="B360" t="s">
        <v>63</v>
      </c>
      <c r="C360" t="s">
        <v>13</v>
      </c>
      <c r="D360">
        <v>25</v>
      </c>
      <c r="E360" s="2">
        <f>DATE(LEFT(A360,4)*1,RIGHT(A360,2)*1,1)</f>
        <v>43770</v>
      </c>
      <c r="F360">
        <f>IFERROR(IF(B360="män",-1,IF(B360="kvinnor",1,0))*D360,"")</f>
        <v>0</v>
      </c>
      <c r="G360" t="str">
        <f t="shared" si="5"/>
        <v>2019M11_totalt_S</v>
      </c>
    </row>
    <row r="361" spans="1:7" x14ac:dyDescent="0.3">
      <c r="A361" t="s">
        <v>28</v>
      </c>
      <c r="B361" t="s">
        <v>63</v>
      </c>
      <c r="C361" t="s">
        <v>14</v>
      </c>
      <c r="D361">
        <v>8.6</v>
      </c>
      <c r="E361" s="2">
        <f>DATE(LEFT(A361,4)*1,RIGHT(A361,2)*1,1)</f>
        <v>43770</v>
      </c>
      <c r="F361">
        <f>IFERROR(IF(B361="män",-1,IF(B361="kvinnor",1,0))*D361,"")</f>
        <v>0</v>
      </c>
      <c r="G361" t="str">
        <f t="shared" si="5"/>
        <v>2019M11_totalt_V</v>
      </c>
    </row>
    <row r="362" spans="1:7" x14ac:dyDescent="0.3">
      <c r="A362" t="s">
        <v>28</v>
      </c>
      <c r="B362" t="s">
        <v>63</v>
      </c>
      <c r="C362" t="s">
        <v>15</v>
      </c>
      <c r="D362">
        <v>22.7</v>
      </c>
      <c r="E362" s="2">
        <f>DATE(LEFT(A362,4)*1,RIGHT(A362,2)*1,1)</f>
        <v>43770</v>
      </c>
      <c r="F362">
        <f>IFERROR(IF(B362="män",-1,IF(B362="kvinnor",1,0))*D362,"")</f>
        <v>0</v>
      </c>
      <c r="G362" t="str">
        <f t="shared" si="5"/>
        <v>2019M11_totalt_SD</v>
      </c>
    </row>
    <row r="363" spans="1:7" x14ac:dyDescent="0.3">
      <c r="A363" t="s">
        <v>28</v>
      </c>
      <c r="B363" t="s">
        <v>63</v>
      </c>
      <c r="C363" t="s">
        <v>16</v>
      </c>
      <c r="D363">
        <v>2</v>
      </c>
      <c r="E363" s="2">
        <f>DATE(LEFT(A363,4)*1,RIGHT(A363,2)*1,1)</f>
        <v>43770</v>
      </c>
      <c r="F363">
        <f>IFERROR(IF(B363="män",-1,IF(B363="kvinnor",1,0))*D363,"")</f>
        <v>0</v>
      </c>
      <c r="G363" t="str">
        <f t="shared" si="5"/>
        <v>2019M11_totalt_övriga</v>
      </c>
    </row>
    <row r="364" spans="1:7" hidden="1" x14ac:dyDescent="0.3">
      <c r="A364" t="s">
        <v>29</v>
      </c>
      <c r="B364" t="s">
        <v>6</v>
      </c>
      <c r="C364" t="s">
        <v>7</v>
      </c>
      <c r="D364">
        <v>21.9</v>
      </c>
      <c r="E364" s="2">
        <f>DATE(LEFT(A364,4)*1,RIGHT(A364,2)*1,1)</f>
        <v>43952</v>
      </c>
      <c r="F364">
        <f>IFERROR(IF(B364="män",-1,IF(B364="kvinnor",1,0))*D364,"")</f>
        <v>-21.9</v>
      </c>
      <c r="G364" t="str">
        <f t="shared" si="5"/>
        <v>2020M05_män_M</v>
      </c>
    </row>
    <row r="365" spans="1:7" hidden="1" x14ac:dyDescent="0.3">
      <c r="A365" t="s">
        <v>29</v>
      </c>
      <c r="B365" t="s">
        <v>6</v>
      </c>
      <c r="C365" t="s">
        <v>8</v>
      </c>
      <c r="D365">
        <v>5.3</v>
      </c>
      <c r="E365" s="2">
        <f>DATE(LEFT(A365,4)*1,RIGHT(A365,2)*1,1)</f>
        <v>43952</v>
      </c>
      <c r="F365">
        <f>IFERROR(IF(B365="män",-1,IF(B365="kvinnor",1,0))*D365,"")</f>
        <v>-5.3</v>
      </c>
      <c r="G365" t="str">
        <f t="shared" si="5"/>
        <v>2020M05_män_C</v>
      </c>
    </row>
    <row r="366" spans="1:7" hidden="1" x14ac:dyDescent="0.3">
      <c r="A366" t="s">
        <v>29</v>
      </c>
      <c r="B366" t="s">
        <v>6</v>
      </c>
      <c r="C366" t="s">
        <v>9</v>
      </c>
      <c r="D366">
        <v>3.3</v>
      </c>
      <c r="E366" s="2">
        <f>DATE(LEFT(A366,4)*1,RIGHT(A366,2)*1,1)</f>
        <v>43952</v>
      </c>
      <c r="F366">
        <f>IFERROR(IF(B366="män",-1,IF(B366="kvinnor",1,0))*D366,"")</f>
        <v>-3.3</v>
      </c>
      <c r="G366" t="str">
        <f t="shared" si="5"/>
        <v>2020M05_män_L</v>
      </c>
    </row>
    <row r="367" spans="1:7" hidden="1" x14ac:dyDescent="0.3">
      <c r="A367" t="s">
        <v>29</v>
      </c>
      <c r="B367" t="s">
        <v>6</v>
      </c>
      <c r="C367" t="s">
        <v>10</v>
      </c>
      <c r="D367">
        <v>6.6</v>
      </c>
      <c r="E367" s="2">
        <f>DATE(LEFT(A367,4)*1,RIGHT(A367,2)*1,1)</f>
        <v>43952</v>
      </c>
      <c r="F367">
        <f>IFERROR(IF(B367="män",-1,IF(B367="kvinnor",1,0))*D367,"")</f>
        <v>-6.6</v>
      </c>
      <c r="G367" t="str">
        <f t="shared" si="5"/>
        <v>2020M05_män_KD</v>
      </c>
    </row>
    <row r="368" spans="1:7" hidden="1" x14ac:dyDescent="0.3">
      <c r="A368" t="s">
        <v>29</v>
      </c>
      <c r="B368" t="s">
        <v>6</v>
      </c>
      <c r="C368" t="s">
        <v>11</v>
      </c>
      <c r="D368" t="s">
        <v>40</v>
      </c>
      <c r="E368" s="2">
        <f>DATE(LEFT(A368,4)*1,RIGHT(A368,2)*1,1)</f>
        <v>43952</v>
      </c>
      <c r="F368" t="str">
        <f>IFERROR(IF(B368="män",-1,IF(B368="kvinnor",1,0))*D368,"")</f>
        <v/>
      </c>
      <c r="G368" t="str">
        <f t="shared" si="5"/>
        <v>2020M05_män_NYD</v>
      </c>
    </row>
    <row r="369" spans="1:7" hidden="1" x14ac:dyDescent="0.3">
      <c r="A369" t="s">
        <v>29</v>
      </c>
      <c r="B369" t="s">
        <v>6</v>
      </c>
      <c r="C369" t="s">
        <v>12</v>
      </c>
      <c r="D369">
        <v>2.2999999999999998</v>
      </c>
      <c r="E369" s="2">
        <f>DATE(LEFT(A369,4)*1,RIGHT(A369,2)*1,1)</f>
        <v>43952</v>
      </c>
      <c r="F369">
        <f>IFERROR(IF(B369="män",-1,IF(B369="kvinnor",1,0))*D369,"")</f>
        <v>-2.2999999999999998</v>
      </c>
      <c r="G369" t="str">
        <f t="shared" si="5"/>
        <v>2020M05_män_MP</v>
      </c>
    </row>
    <row r="370" spans="1:7" hidden="1" x14ac:dyDescent="0.3">
      <c r="A370" t="s">
        <v>29</v>
      </c>
      <c r="B370" t="s">
        <v>6</v>
      </c>
      <c r="C370" t="s">
        <v>13</v>
      </c>
      <c r="D370">
        <v>28.6</v>
      </c>
      <c r="E370" s="2">
        <f>DATE(LEFT(A370,4)*1,RIGHT(A370,2)*1,1)</f>
        <v>43952</v>
      </c>
      <c r="F370">
        <f>IFERROR(IF(B370="män",-1,IF(B370="kvinnor",1,0))*D370,"")</f>
        <v>-28.6</v>
      </c>
      <c r="G370" t="str">
        <f t="shared" si="5"/>
        <v>2020M05_män_S</v>
      </c>
    </row>
    <row r="371" spans="1:7" hidden="1" x14ac:dyDescent="0.3">
      <c r="A371" t="s">
        <v>29</v>
      </c>
      <c r="B371" t="s">
        <v>6</v>
      </c>
      <c r="C371" t="s">
        <v>14</v>
      </c>
      <c r="D371">
        <v>7.7</v>
      </c>
      <c r="E371" s="2">
        <f>DATE(LEFT(A371,4)*1,RIGHT(A371,2)*1,1)</f>
        <v>43952</v>
      </c>
      <c r="F371">
        <f>IFERROR(IF(B371="män",-1,IF(B371="kvinnor",1,0))*D371,"")</f>
        <v>-7.7</v>
      </c>
      <c r="G371" t="str">
        <f t="shared" si="5"/>
        <v>2020M05_män_V</v>
      </c>
    </row>
    <row r="372" spans="1:7" hidden="1" x14ac:dyDescent="0.3">
      <c r="A372" t="s">
        <v>29</v>
      </c>
      <c r="B372" t="s">
        <v>6</v>
      </c>
      <c r="C372" t="s">
        <v>15</v>
      </c>
      <c r="D372">
        <v>23.1</v>
      </c>
      <c r="E372" s="2">
        <f>DATE(LEFT(A372,4)*1,RIGHT(A372,2)*1,1)</f>
        <v>43952</v>
      </c>
      <c r="F372">
        <f>IFERROR(IF(B372="män",-1,IF(B372="kvinnor",1,0))*D372,"")</f>
        <v>-23.1</v>
      </c>
      <c r="G372" t="str">
        <f t="shared" si="5"/>
        <v>2020M05_män_SD</v>
      </c>
    </row>
    <row r="373" spans="1:7" hidden="1" x14ac:dyDescent="0.3">
      <c r="A373" t="s">
        <v>29</v>
      </c>
      <c r="B373" t="s">
        <v>6</v>
      </c>
      <c r="C373" t="s">
        <v>16</v>
      </c>
      <c r="D373">
        <v>1.2</v>
      </c>
      <c r="E373" s="2">
        <f>DATE(LEFT(A373,4)*1,RIGHT(A373,2)*1,1)</f>
        <v>43952</v>
      </c>
      <c r="F373">
        <f>IFERROR(IF(B373="män",-1,IF(B373="kvinnor",1,0))*D373,"")</f>
        <v>-1.2</v>
      </c>
      <c r="G373" t="str">
        <f t="shared" si="5"/>
        <v>2020M05_män_övriga</v>
      </c>
    </row>
    <row r="374" spans="1:7" hidden="1" x14ac:dyDescent="0.3">
      <c r="A374" t="s">
        <v>29</v>
      </c>
      <c r="B374" t="s">
        <v>17</v>
      </c>
      <c r="C374" t="s">
        <v>7</v>
      </c>
      <c r="D374">
        <v>18.3</v>
      </c>
      <c r="E374" s="2">
        <f>DATE(LEFT(A374,4)*1,RIGHT(A374,2)*1,1)</f>
        <v>43952</v>
      </c>
      <c r="F374">
        <f>IFERROR(IF(B374="män",-1,IF(B374="kvinnor",1,0))*D374,"")</f>
        <v>18.3</v>
      </c>
      <c r="G374" t="str">
        <f t="shared" si="5"/>
        <v>2020M05_kvinnor_M</v>
      </c>
    </row>
    <row r="375" spans="1:7" hidden="1" x14ac:dyDescent="0.3">
      <c r="A375" t="s">
        <v>29</v>
      </c>
      <c r="B375" t="s">
        <v>17</v>
      </c>
      <c r="C375" t="s">
        <v>8</v>
      </c>
      <c r="D375">
        <v>6.7</v>
      </c>
      <c r="E375" s="2">
        <f>DATE(LEFT(A375,4)*1,RIGHT(A375,2)*1,1)</f>
        <v>43952</v>
      </c>
      <c r="F375">
        <f>IFERROR(IF(B375="män",-1,IF(B375="kvinnor",1,0))*D375,"")</f>
        <v>6.7</v>
      </c>
      <c r="G375" t="str">
        <f t="shared" si="5"/>
        <v>2020M05_kvinnor_C</v>
      </c>
    </row>
    <row r="376" spans="1:7" hidden="1" x14ac:dyDescent="0.3">
      <c r="A376" t="s">
        <v>29</v>
      </c>
      <c r="B376" t="s">
        <v>17</v>
      </c>
      <c r="C376" t="s">
        <v>9</v>
      </c>
      <c r="D376">
        <v>3.3</v>
      </c>
      <c r="E376" s="2">
        <f>DATE(LEFT(A376,4)*1,RIGHT(A376,2)*1,1)</f>
        <v>43952</v>
      </c>
      <c r="F376">
        <f>IFERROR(IF(B376="män",-1,IF(B376="kvinnor",1,0))*D376,"")</f>
        <v>3.3</v>
      </c>
      <c r="G376" t="str">
        <f t="shared" si="5"/>
        <v>2020M05_kvinnor_L</v>
      </c>
    </row>
    <row r="377" spans="1:7" hidden="1" x14ac:dyDescent="0.3">
      <c r="A377" t="s">
        <v>29</v>
      </c>
      <c r="B377" t="s">
        <v>17</v>
      </c>
      <c r="C377" t="s">
        <v>10</v>
      </c>
      <c r="D377">
        <v>6.2</v>
      </c>
      <c r="E377" s="2">
        <f>DATE(LEFT(A377,4)*1,RIGHT(A377,2)*1,1)</f>
        <v>43952</v>
      </c>
      <c r="F377">
        <f>IFERROR(IF(B377="män",-1,IF(B377="kvinnor",1,0))*D377,"")</f>
        <v>6.2</v>
      </c>
      <c r="G377" t="str">
        <f t="shared" si="5"/>
        <v>2020M05_kvinnor_KD</v>
      </c>
    </row>
    <row r="378" spans="1:7" hidden="1" x14ac:dyDescent="0.3">
      <c r="A378" t="s">
        <v>29</v>
      </c>
      <c r="B378" t="s">
        <v>17</v>
      </c>
      <c r="C378" t="s">
        <v>11</v>
      </c>
      <c r="D378" t="s">
        <v>40</v>
      </c>
      <c r="E378" s="2">
        <f>DATE(LEFT(A378,4)*1,RIGHT(A378,2)*1,1)</f>
        <v>43952</v>
      </c>
      <c r="F378" t="str">
        <f>IFERROR(IF(B378="män",-1,IF(B378="kvinnor",1,0))*D378,"")</f>
        <v/>
      </c>
      <c r="G378" t="str">
        <f t="shared" si="5"/>
        <v>2020M05_kvinnor_NYD</v>
      </c>
    </row>
    <row r="379" spans="1:7" hidden="1" x14ac:dyDescent="0.3">
      <c r="A379" t="s">
        <v>29</v>
      </c>
      <c r="B379" t="s">
        <v>17</v>
      </c>
      <c r="C379" t="s">
        <v>12</v>
      </c>
      <c r="D379">
        <v>5.9</v>
      </c>
      <c r="E379" s="2">
        <f>DATE(LEFT(A379,4)*1,RIGHT(A379,2)*1,1)</f>
        <v>43952</v>
      </c>
      <c r="F379">
        <f>IFERROR(IF(B379="män",-1,IF(B379="kvinnor",1,0))*D379,"")</f>
        <v>5.9</v>
      </c>
      <c r="G379" t="str">
        <f t="shared" si="5"/>
        <v>2020M05_kvinnor_MP</v>
      </c>
    </row>
    <row r="380" spans="1:7" hidden="1" x14ac:dyDescent="0.3">
      <c r="A380" t="s">
        <v>29</v>
      </c>
      <c r="B380" t="s">
        <v>17</v>
      </c>
      <c r="C380" t="s">
        <v>13</v>
      </c>
      <c r="D380">
        <v>38.799999999999997</v>
      </c>
      <c r="E380" s="2">
        <f>DATE(LEFT(A380,4)*1,RIGHT(A380,2)*1,1)</f>
        <v>43952</v>
      </c>
      <c r="F380">
        <f>IFERROR(IF(B380="män",-1,IF(B380="kvinnor",1,0))*D380,"")</f>
        <v>38.799999999999997</v>
      </c>
      <c r="G380" t="str">
        <f t="shared" si="5"/>
        <v>2020M05_kvinnor_S</v>
      </c>
    </row>
    <row r="381" spans="1:7" hidden="1" x14ac:dyDescent="0.3">
      <c r="A381" t="s">
        <v>29</v>
      </c>
      <c r="B381" t="s">
        <v>17</v>
      </c>
      <c r="C381" t="s">
        <v>14</v>
      </c>
      <c r="D381">
        <v>8.6</v>
      </c>
      <c r="E381" s="2">
        <f>DATE(LEFT(A381,4)*1,RIGHT(A381,2)*1,1)</f>
        <v>43952</v>
      </c>
      <c r="F381">
        <f>IFERROR(IF(B381="män",-1,IF(B381="kvinnor",1,0))*D381,"")</f>
        <v>8.6</v>
      </c>
      <c r="G381" t="str">
        <f t="shared" si="5"/>
        <v>2020M05_kvinnor_V</v>
      </c>
    </row>
    <row r="382" spans="1:7" hidden="1" x14ac:dyDescent="0.3">
      <c r="A382" t="s">
        <v>29</v>
      </c>
      <c r="B382" t="s">
        <v>17</v>
      </c>
      <c r="C382" t="s">
        <v>15</v>
      </c>
      <c r="D382">
        <v>11.1</v>
      </c>
      <c r="E382" s="2">
        <f>DATE(LEFT(A382,4)*1,RIGHT(A382,2)*1,1)</f>
        <v>43952</v>
      </c>
      <c r="F382">
        <f>IFERROR(IF(B382="män",-1,IF(B382="kvinnor",1,0))*D382,"")</f>
        <v>11.1</v>
      </c>
      <c r="G382" t="str">
        <f t="shared" si="5"/>
        <v>2020M05_kvinnor_SD</v>
      </c>
    </row>
    <row r="383" spans="1:7" hidden="1" x14ac:dyDescent="0.3">
      <c r="A383" t="s">
        <v>29</v>
      </c>
      <c r="B383" t="s">
        <v>17</v>
      </c>
      <c r="C383" t="s">
        <v>16</v>
      </c>
      <c r="D383">
        <v>1</v>
      </c>
      <c r="E383" s="2">
        <f>DATE(LEFT(A383,4)*1,RIGHT(A383,2)*1,1)</f>
        <v>43952</v>
      </c>
      <c r="F383">
        <f>IFERROR(IF(B383="män",-1,IF(B383="kvinnor",1,0))*D383,"")</f>
        <v>1</v>
      </c>
      <c r="G383" t="str">
        <f t="shared" si="5"/>
        <v>2020M05_kvinnor_övriga</v>
      </c>
    </row>
    <row r="384" spans="1:7" x14ac:dyDescent="0.3">
      <c r="A384" t="s">
        <v>29</v>
      </c>
      <c r="B384" t="s">
        <v>63</v>
      </c>
      <c r="C384" t="s">
        <v>7</v>
      </c>
      <c r="D384">
        <v>20.100000000000001</v>
      </c>
      <c r="E384" s="2">
        <f>DATE(LEFT(A384,4)*1,RIGHT(A384,2)*1,1)</f>
        <v>43952</v>
      </c>
      <c r="F384">
        <f>IFERROR(IF(B384="män",-1,IF(B384="kvinnor",1,0))*D384,"")</f>
        <v>0</v>
      </c>
      <c r="G384" t="str">
        <f t="shared" si="5"/>
        <v>2020M05_totalt_M</v>
      </c>
    </row>
    <row r="385" spans="1:7" x14ac:dyDescent="0.3">
      <c r="A385" t="s">
        <v>29</v>
      </c>
      <c r="B385" t="s">
        <v>63</v>
      </c>
      <c r="C385" t="s">
        <v>8</v>
      </c>
      <c r="D385">
        <v>6</v>
      </c>
      <c r="E385" s="2">
        <f>DATE(LEFT(A385,4)*1,RIGHT(A385,2)*1,1)</f>
        <v>43952</v>
      </c>
      <c r="F385">
        <f>IFERROR(IF(B385="män",-1,IF(B385="kvinnor",1,0))*D385,"")</f>
        <v>0</v>
      </c>
      <c r="G385" t="str">
        <f t="shared" si="5"/>
        <v>2020M05_totalt_C</v>
      </c>
    </row>
    <row r="386" spans="1:7" x14ac:dyDescent="0.3">
      <c r="A386" t="s">
        <v>29</v>
      </c>
      <c r="B386" t="s">
        <v>63</v>
      </c>
      <c r="C386" t="s">
        <v>9</v>
      </c>
      <c r="D386">
        <v>3.3</v>
      </c>
      <c r="E386" s="2">
        <f>DATE(LEFT(A386,4)*1,RIGHT(A386,2)*1,1)</f>
        <v>43952</v>
      </c>
      <c r="F386">
        <f>IFERROR(IF(B386="män",-1,IF(B386="kvinnor",1,0))*D386,"")</f>
        <v>0</v>
      </c>
      <c r="G386" t="str">
        <f t="shared" si="5"/>
        <v>2020M05_totalt_L</v>
      </c>
    </row>
    <row r="387" spans="1:7" x14ac:dyDescent="0.3">
      <c r="A387" t="s">
        <v>29</v>
      </c>
      <c r="B387" t="s">
        <v>63</v>
      </c>
      <c r="C387" t="s">
        <v>10</v>
      </c>
      <c r="D387">
        <v>6.4</v>
      </c>
      <c r="E387" s="2">
        <f>DATE(LEFT(A387,4)*1,RIGHT(A387,2)*1,1)</f>
        <v>43952</v>
      </c>
      <c r="F387">
        <f>IFERROR(IF(B387="män",-1,IF(B387="kvinnor",1,0))*D387,"")</f>
        <v>0</v>
      </c>
      <c r="G387" t="str">
        <f t="shared" si="5"/>
        <v>2020M05_totalt_KD</v>
      </c>
    </row>
    <row r="388" spans="1:7" x14ac:dyDescent="0.3">
      <c r="A388" t="s">
        <v>29</v>
      </c>
      <c r="B388" t="s">
        <v>63</v>
      </c>
      <c r="C388" t="s">
        <v>11</v>
      </c>
      <c r="D388" t="s">
        <v>40</v>
      </c>
      <c r="E388" s="2">
        <f>DATE(LEFT(A388,4)*1,RIGHT(A388,2)*1,1)</f>
        <v>43952</v>
      </c>
      <c r="F388" t="str">
        <f>IFERROR(IF(B388="män",-1,IF(B388="kvinnor",1,0))*D388,"")</f>
        <v/>
      </c>
      <c r="G388" t="str">
        <f t="shared" si="5"/>
        <v>2020M05_totalt_NYD</v>
      </c>
    </row>
    <row r="389" spans="1:7" x14ac:dyDescent="0.3">
      <c r="A389" t="s">
        <v>29</v>
      </c>
      <c r="B389" t="s">
        <v>63</v>
      </c>
      <c r="C389" t="s">
        <v>12</v>
      </c>
      <c r="D389">
        <v>4.0999999999999996</v>
      </c>
      <c r="E389" s="2">
        <f>DATE(LEFT(A389,4)*1,RIGHT(A389,2)*1,1)</f>
        <v>43952</v>
      </c>
      <c r="F389">
        <f>IFERROR(IF(B389="män",-1,IF(B389="kvinnor",1,0))*D389,"")</f>
        <v>0</v>
      </c>
      <c r="G389" t="str">
        <f t="shared" ref="G389:G452" si="6">A389&amp;"_"&amp;B389&amp;"_"&amp;C389</f>
        <v>2020M05_totalt_MP</v>
      </c>
    </row>
    <row r="390" spans="1:7" x14ac:dyDescent="0.3">
      <c r="A390" t="s">
        <v>29</v>
      </c>
      <c r="B390" t="s">
        <v>63</v>
      </c>
      <c r="C390" t="s">
        <v>13</v>
      </c>
      <c r="D390">
        <v>33.700000000000003</v>
      </c>
      <c r="E390" s="2">
        <f>DATE(LEFT(A390,4)*1,RIGHT(A390,2)*1,1)</f>
        <v>43952</v>
      </c>
      <c r="F390">
        <f>IFERROR(IF(B390="män",-1,IF(B390="kvinnor",1,0))*D390,"")</f>
        <v>0</v>
      </c>
      <c r="G390" t="str">
        <f t="shared" si="6"/>
        <v>2020M05_totalt_S</v>
      </c>
    </row>
    <row r="391" spans="1:7" x14ac:dyDescent="0.3">
      <c r="A391" t="s">
        <v>29</v>
      </c>
      <c r="B391" t="s">
        <v>63</v>
      </c>
      <c r="C391" t="s">
        <v>14</v>
      </c>
      <c r="D391">
        <v>8.1999999999999993</v>
      </c>
      <c r="E391" s="2">
        <f>DATE(LEFT(A391,4)*1,RIGHT(A391,2)*1,1)</f>
        <v>43952</v>
      </c>
      <c r="F391">
        <f>IFERROR(IF(B391="män",-1,IF(B391="kvinnor",1,0))*D391,"")</f>
        <v>0</v>
      </c>
      <c r="G391" t="str">
        <f t="shared" si="6"/>
        <v>2020M05_totalt_V</v>
      </c>
    </row>
    <row r="392" spans="1:7" x14ac:dyDescent="0.3">
      <c r="A392" t="s">
        <v>29</v>
      </c>
      <c r="B392" t="s">
        <v>63</v>
      </c>
      <c r="C392" t="s">
        <v>15</v>
      </c>
      <c r="D392">
        <v>17.100000000000001</v>
      </c>
      <c r="E392" s="2">
        <f>DATE(LEFT(A392,4)*1,RIGHT(A392,2)*1,1)</f>
        <v>43952</v>
      </c>
      <c r="F392">
        <f>IFERROR(IF(B392="män",-1,IF(B392="kvinnor",1,0))*D392,"")</f>
        <v>0</v>
      </c>
      <c r="G392" t="str">
        <f t="shared" si="6"/>
        <v>2020M05_totalt_SD</v>
      </c>
    </row>
    <row r="393" spans="1:7" x14ac:dyDescent="0.3">
      <c r="A393" t="s">
        <v>29</v>
      </c>
      <c r="B393" t="s">
        <v>63</v>
      </c>
      <c r="C393" t="s">
        <v>16</v>
      </c>
      <c r="D393">
        <v>1.1000000000000001</v>
      </c>
      <c r="E393" s="2">
        <f>DATE(LEFT(A393,4)*1,RIGHT(A393,2)*1,1)</f>
        <v>43952</v>
      </c>
      <c r="F393">
        <f>IFERROR(IF(B393="män",-1,IF(B393="kvinnor",1,0))*D393,"")</f>
        <v>0</v>
      </c>
      <c r="G393" t="str">
        <f t="shared" si="6"/>
        <v>2020M05_totalt_övriga</v>
      </c>
    </row>
    <row r="394" spans="1:7" hidden="1" x14ac:dyDescent="0.3">
      <c r="A394" t="s">
        <v>30</v>
      </c>
      <c r="B394" t="s">
        <v>6</v>
      </c>
      <c r="C394" t="s">
        <v>7</v>
      </c>
      <c r="D394">
        <v>23.2</v>
      </c>
      <c r="E394" s="2">
        <f>DATE(LEFT(A394,4)*1,RIGHT(A394,2)*1,1)</f>
        <v>44136</v>
      </c>
      <c r="F394">
        <f>IFERROR(IF(B394="män",-1,IF(B394="kvinnor",1,0))*D394,"")</f>
        <v>-23.2</v>
      </c>
      <c r="G394" t="str">
        <f t="shared" si="6"/>
        <v>2020M11_män_M</v>
      </c>
    </row>
    <row r="395" spans="1:7" hidden="1" x14ac:dyDescent="0.3">
      <c r="A395" t="s">
        <v>30</v>
      </c>
      <c r="B395" t="s">
        <v>6</v>
      </c>
      <c r="C395" t="s">
        <v>8</v>
      </c>
      <c r="D395">
        <v>6.6</v>
      </c>
      <c r="E395" s="2">
        <f>DATE(LEFT(A395,4)*1,RIGHT(A395,2)*1,1)</f>
        <v>44136</v>
      </c>
      <c r="F395">
        <f>IFERROR(IF(B395="män",-1,IF(B395="kvinnor",1,0))*D395,"")</f>
        <v>-6.6</v>
      </c>
      <c r="G395" t="str">
        <f t="shared" si="6"/>
        <v>2020M11_män_C</v>
      </c>
    </row>
    <row r="396" spans="1:7" hidden="1" x14ac:dyDescent="0.3">
      <c r="A396" t="s">
        <v>30</v>
      </c>
      <c r="B396" t="s">
        <v>6</v>
      </c>
      <c r="C396" t="s">
        <v>9</v>
      </c>
      <c r="D396">
        <v>3.3</v>
      </c>
      <c r="E396" s="2">
        <f>DATE(LEFT(A396,4)*1,RIGHT(A396,2)*1,1)</f>
        <v>44136</v>
      </c>
      <c r="F396">
        <f>IFERROR(IF(B396="män",-1,IF(B396="kvinnor",1,0))*D396,"")</f>
        <v>-3.3</v>
      </c>
      <c r="G396" t="str">
        <f t="shared" si="6"/>
        <v>2020M11_män_L</v>
      </c>
    </row>
    <row r="397" spans="1:7" hidden="1" x14ac:dyDescent="0.3">
      <c r="A397" t="s">
        <v>30</v>
      </c>
      <c r="B397" t="s">
        <v>6</v>
      </c>
      <c r="C397" t="s">
        <v>10</v>
      </c>
      <c r="D397">
        <v>5.3</v>
      </c>
      <c r="E397" s="2">
        <f>DATE(LEFT(A397,4)*1,RIGHT(A397,2)*1,1)</f>
        <v>44136</v>
      </c>
      <c r="F397">
        <f>IFERROR(IF(B397="män",-1,IF(B397="kvinnor",1,0))*D397,"")</f>
        <v>-5.3</v>
      </c>
      <c r="G397" t="str">
        <f t="shared" si="6"/>
        <v>2020M11_män_KD</v>
      </c>
    </row>
    <row r="398" spans="1:7" hidden="1" x14ac:dyDescent="0.3">
      <c r="A398" t="s">
        <v>30</v>
      </c>
      <c r="B398" t="s">
        <v>6</v>
      </c>
      <c r="C398" t="s">
        <v>11</v>
      </c>
      <c r="D398" t="s">
        <v>40</v>
      </c>
      <c r="E398" s="2">
        <f>DATE(LEFT(A398,4)*1,RIGHT(A398,2)*1,1)</f>
        <v>44136</v>
      </c>
      <c r="F398" t="str">
        <f>IFERROR(IF(B398="män",-1,IF(B398="kvinnor",1,0))*D398,"")</f>
        <v/>
      </c>
      <c r="G398" t="str">
        <f t="shared" si="6"/>
        <v>2020M11_män_NYD</v>
      </c>
    </row>
    <row r="399" spans="1:7" hidden="1" x14ac:dyDescent="0.3">
      <c r="A399" t="s">
        <v>30</v>
      </c>
      <c r="B399" t="s">
        <v>6</v>
      </c>
      <c r="C399" t="s">
        <v>12</v>
      </c>
      <c r="D399">
        <v>1.8</v>
      </c>
      <c r="E399" s="2">
        <f>DATE(LEFT(A399,4)*1,RIGHT(A399,2)*1,1)</f>
        <v>44136</v>
      </c>
      <c r="F399">
        <f>IFERROR(IF(B399="män",-1,IF(B399="kvinnor",1,0))*D399,"")</f>
        <v>-1.8</v>
      </c>
      <c r="G399" t="str">
        <f t="shared" si="6"/>
        <v>2020M11_män_MP</v>
      </c>
    </row>
    <row r="400" spans="1:7" hidden="1" x14ac:dyDescent="0.3">
      <c r="A400" t="s">
        <v>30</v>
      </c>
      <c r="B400" t="s">
        <v>6</v>
      </c>
      <c r="C400" t="s">
        <v>13</v>
      </c>
      <c r="D400">
        <v>25.2</v>
      </c>
      <c r="E400" s="2">
        <f>DATE(LEFT(A400,4)*1,RIGHT(A400,2)*1,1)</f>
        <v>44136</v>
      </c>
      <c r="F400">
        <f>IFERROR(IF(B400="män",-1,IF(B400="kvinnor",1,0))*D400,"")</f>
        <v>-25.2</v>
      </c>
      <c r="G400" t="str">
        <f t="shared" si="6"/>
        <v>2020M11_män_S</v>
      </c>
    </row>
    <row r="401" spans="1:7" hidden="1" x14ac:dyDescent="0.3">
      <c r="A401" t="s">
        <v>30</v>
      </c>
      <c r="B401" t="s">
        <v>6</v>
      </c>
      <c r="C401" t="s">
        <v>14</v>
      </c>
      <c r="D401">
        <v>8.1999999999999993</v>
      </c>
      <c r="E401" s="2">
        <f>DATE(LEFT(A401,4)*1,RIGHT(A401,2)*1,1)</f>
        <v>44136</v>
      </c>
      <c r="F401">
        <f>IFERROR(IF(B401="män",-1,IF(B401="kvinnor",1,0))*D401,"")</f>
        <v>-8.1999999999999993</v>
      </c>
      <c r="G401" t="str">
        <f t="shared" si="6"/>
        <v>2020M11_män_V</v>
      </c>
    </row>
    <row r="402" spans="1:7" hidden="1" x14ac:dyDescent="0.3">
      <c r="A402" t="s">
        <v>30</v>
      </c>
      <c r="B402" t="s">
        <v>6</v>
      </c>
      <c r="C402" t="s">
        <v>15</v>
      </c>
      <c r="D402">
        <v>24.4</v>
      </c>
      <c r="E402" s="2">
        <f>DATE(LEFT(A402,4)*1,RIGHT(A402,2)*1,1)</f>
        <v>44136</v>
      </c>
      <c r="F402">
        <f>IFERROR(IF(B402="män",-1,IF(B402="kvinnor",1,0))*D402,"")</f>
        <v>-24.4</v>
      </c>
      <c r="G402" t="str">
        <f t="shared" si="6"/>
        <v>2020M11_män_SD</v>
      </c>
    </row>
    <row r="403" spans="1:7" hidden="1" x14ac:dyDescent="0.3">
      <c r="A403" t="s">
        <v>30</v>
      </c>
      <c r="B403" t="s">
        <v>6</v>
      </c>
      <c r="C403" t="s">
        <v>16</v>
      </c>
      <c r="D403">
        <v>2</v>
      </c>
      <c r="E403" s="2">
        <f>DATE(LEFT(A403,4)*1,RIGHT(A403,2)*1,1)</f>
        <v>44136</v>
      </c>
      <c r="F403">
        <f>IFERROR(IF(B403="män",-1,IF(B403="kvinnor",1,0))*D403,"")</f>
        <v>-2</v>
      </c>
      <c r="G403" t="str">
        <f t="shared" si="6"/>
        <v>2020M11_män_övriga</v>
      </c>
    </row>
    <row r="404" spans="1:7" hidden="1" x14ac:dyDescent="0.3">
      <c r="A404" t="s">
        <v>30</v>
      </c>
      <c r="B404" t="s">
        <v>17</v>
      </c>
      <c r="C404" t="s">
        <v>7</v>
      </c>
      <c r="D404">
        <v>21</v>
      </c>
      <c r="E404" s="2">
        <f>DATE(LEFT(A404,4)*1,RIGHT(A404,2)*1,1)</f>
        <v>44136</v>
      </c>
      <c r="F404">
        <f>IFERROR(IF(B404="män",-1,IF(B404="kvinnor",1,0))*D404,"")</f>
        <v>21</v>
      </c>
      <c r="G404" t="str">
        <f t="shared" si="6"/>
        <v>2020M11_kvinnor_M</v>
      </c>
    </row>
    <row r="405" spans="1:7" hidden="1" x14ac:dyDescent="0.3">
      <c r="A405" t="s">
        <v>30</v>
      </c>
      <c r="B405" t="s">
        <v>17</v>
      </c>
      <c r="C405" t="s">
        <v>8</v>
      </c>
      <c r="D405">
        <v>8.5</v>
      </c>
      <c r="E405" s="2">
        <f>DATE(LEFT(A405,4)*1,RIGHT(A405,2)*1,1)</f>
        <v>44136</v>
      </c>
      <c r="F405">
        <f>IFERROR(IF(B405="män",-1,IF(B405="kvinnor",1,0))*D405,"")</f>
        <v>8.5</v>
      </c>
      <c r="G405" t="str">
        <f t="shared" si="6"/>
        <v>2020M11_kvinnor_C</v>
      </c>
    </row>
    <row r="406" spans="1:7" hidden="1" x14ac:dyDescent="0.3">
      <c r="A406" t="s">
        <v>30</v>
      </c>
      <c r="B406" t="s">
        <v>17</v>
      </c>
      <c r="C406" t="s">
        <v>9</v>
      </c>
      <c r="D406">
        <v>2.7</v>
      </c>
      <c r="E406" s="2">
        <f>DATE(LEFT(A406,4)*1,RIGHT(A406,2)*1,1)</f>
        <v>44136</v>
      </c>
      <c r="F406">
        <f>IFERROR(IF(B406="män",-1,IF(B406="kvinnor",1,0))*D406,"")</f>
        <v>2.7</v>
      </c>
      <c r="G406" t="str">
        <f t="shared" si="6"/>
        <v>2020M11_kvinnor_L</v>
      </c>
    </row>
    <row r="407" spans="1:7" hidden="1" x14ac:dyDescent="0.3">
      <c r="A407" t="s">
        <v>30</v>
      </c>
      <c r="B407" t="s">
        <v>17</v>
      </c>
      <c r="C407" t="s">
        <v>10</v>
      </c>
      <c r="D407">
        <v>5.4</v>
      </c>
      <c r="E407" s="2">
        <f>DATE(LEFT(A407,4)*1,RIGHT(A407,2)*1,1)</f>
        <v>44136</v>
      </c>
      <c r="F407">
        <f>IFERROR(IF(B407="män",-1,IF(B407="kvinnor",1,0))*D407,"")</f>
        <v>5.4</v>
      </c>
      <c r="G407" t="str">
        <f t="shared" si="6"/>
        <v>2020M11_kvinnor_KD</v>
      </c>
    </row>
    <row r="408" spans="1:7" hidden="1" x14ac:dyDescent="0.3">
      <c r="A408" t="s">
        <v>30</v>
      </c>
      <c r="B408" t="s">
        <v>17</v>
      </c>
      <c r="C408" t="s">
        <v>11</v>
      </c>
      <c r="D408" t="s">
        <v>40</v>
      </c>
      <c r="E408" s="2">
        <f>DATE(LEFT(A408,4)*1,RIGHT(A408,2)*1,1)</f>
        <v>44136</v>
      </c>
      <c r="F408" t="str">
        <f>IFERROR(IF(B408="män",-1,IF(B408="kvinnor",1,0))*D408,"")</f>
        <v/>
      </c>
      <c r="G408" t="str">
        <f t="shared" si="6"/>
        <v>2020M11_kvinnor_NYD</v>
      </c>
    </row>
    <row r="409" spans="1:7" hidden="1" x14ac:dyDescent="0.3">
      <c r="A409" t="s">
        <v>30</v>
      </c>
      <c r="B409" t="s">
        <v>17</v>
      </c>
      <c r="C409" t="s">
        <v>12</v>
      </c>
      <c r="D409">
        <v>6.7</v>
      </c>
      <c r="E409" s="2">
        <f>DATE(LEFT(A409,4)*1,RIGHT(A409,2)*1,1)</f>
        <v>44136</v>
      </c>
      <c r="F409">
        <f>IFERROR(IF(B409="män",-1,IF(B409="kvinnor",1,0))*D409,"")</f>
        <v>6.7</v>
      </c>
      <c r="G409" t="str">
        <f t="shared" si="6"/>
        <v>2020M11_kvinnor_MP</v>
      </c>
    </row>
    <row r="410" spans="1:7" hidden="1" x14ac:dyDescent="0.3">
      <c r="A410" t="s">
        <v>30</v>
      </c>
      <c r="B410" t="s">
        <v>17</v>
      </c>
      <c r="C410" t="s">
        <v>13</v>
      </c>
      <c r="D410">
        <v>33.5</v>
      </c>
      <c r="E410" s="2">
        <f>DATE(LEFT(A410,4)*1,RIGHT(A410,2)*1,1)</f>
        <v>44136</v>
      </c>
      <c r="F410">
        <f>IFERROR(IF(B410="män",-1,IF(B410="kvinnor",1,0))*D410,"")</f>
        <v>33.5</v>
      </c>
      <c r="G410" t="str">
        <f t="shared" si="6"/>
        <v>2020M11_kvinnor_S</v>
      </c>
    </row>
    <row r="411" spans="1:7" hidden="1" x14ac:dyDescent="0.3">
      <c r="A411" t="s">
        <v>30</v>
      </c>
      <c r="B411" t="s">
        <v>17</v>
      </c>
      <c r="C411" t="s">
        <v>14</v>
      </c>
      <c r="D411">
        <v>10.4</v>
      </c>
      <c r="E411" s="2">
        <f>DATE(LEFT(A411,4)*1,RIGHT(A411,2)*1,1)</f>
        <v>44136</v>
      </c>
      <c r="F411">
        <f>IFERROR(IF(B411="män",-1,IF(B411="kvinnor",1,0))*D411,"")</f>
        <v>10.4</v>
      </c>
      <c r="G411" t="str">
        <f t="shared" si="6"/>
        <v>2020M11_kvinnor_V</v>
      </c>
    </row>
    <row r="412" spans="1:7" hidden="1" x14ac:dyDescent="0.3">
      <c r="A412" t="s">
        <v>30</v>
      </c>
      <c r="B412" t="s">
        <v>17</v>
      </c>
      <c r="C412" t="s">
        <v>15</v>
      </c>
      <c r="D412">
        <v>10.8</v>
      </c>
      <c r="E412" s="2">
        <f>DATE(LEFT(A412,4)*1,RIGHT(A412,2)*1,1)</f>
        <v>44136</v>
      </c>
      <c r="F412">
        <f>IFERROR(IF(B412="män",-1,IF(B412="kvinnor",1,0))*D412,"")</f>
        <v>10.8</v>
      </c>
      <c r="G412" t="str">
        <f t="shared" si="6"/>
        <v>2020M11_kvinnor_SD</v>
      </c>
    </row>
    <row r="413" spans="1:7" hidden="1" x14ac:dyDescent="0.3">
      <c r="A413" t="s">
        <v>30</v>
      </c>
      <c r="B413" t="s">
        <v>17</v>
      </c>
      <c r="C413" t="s">
        <v>16</v>
      </c>
      <c r="D413">
        <v>1</v>
      </c>
      <c r="E413" s="2">
        <f>DATE(LEFT(A413,4)*1,RIGHT(A413,2)*1,1)</f>
        <v>44136</v>
      </c>
      <c r="F413">
        <f>IFERROR(IF(B413="män",-1,IF(B413="kvinnor",1,0))*D413,"")</f>
        <v>1</v>
      </c>
      <c r="G413" t="str">
        <f t="shared" si="6"/>
        <v>2020M11_kvinnor_övriga</v>
      </c>
    </row>
    <row r="414" spans="1:7" x14ac:dyDescent="0.3">
      <c r="A414" t="s">
        <v>30</v>
      </c>
      <c r="B414" t="s">
        <v>63</v>
      </c>
      <c r="C414" t="s">
        <v>7</v>
      </c>
      <c r="D414">
        <v>22.1</v>
      </c>
      <c r="E414" s="2">
        <f>DATE(LEFT(A414,4)*1,RIGHT(A414,2)*1,1)</f>
        <v>44136</v>
      </c>
      <c r="F414">
        <f>IFERROR(IF(B414="män",-1,IF(B414="kvinnor",1,0))*D414,"")</f>
        <v>0</v>
      </c>
      <c r="G414" t="str">
        <f t="shared" si="6"/>
        <v>2020M11_totalt_M</v>
      </c>
    </row>
    <row r="415" spans="1:7" x14ac:dyDescent="0.3">
      <c r="A415" t="s">
        <v>30</v>
      </c>
      <c r="B415" t="s">
        <v>63</v>
      </c>
      <c r="C415" t="s">
        <v>8</v>
      </c>
      <c r="D415">
        <v>7.6</v>
      </c>
      <c r="E415" s="2">
        <f>DATE(LEFT(A415,4)*1,RIGHT(A415,2)*1,1)</f>
        <v>44136</v>
      </c>
      <c r="F415">
        <f>IFERROR(IF(B415="män",-1,IF(B415="kvinnor",1,0))*D415,"")</f>
        <v>0</v>
      </c>
      <c r="G415" t="str">
        <f t="shared" si="6"/>
        <v>2020M11_totalt_C</v>
      </c>
    </row>
    <row r="416" spans="1:7" x14ac:dyDescent="0.3">
      <c r="A416" t="s">
        <v>30</v>
      </c>
      <c r="B416" t="s">
        <v>63</v>
      </c>
      <c r="C416" t="s">
        <v>9</v>
      </c>
      <c r="D416">
        <v>3</v>
      </c>
      <c r="E416" s="2">
        <f>DATE(LEFT(A416,4)*1,RIGHT(A416,2)*1,1)</f>
        <v>44136</v>
      </c>
      <c r="F416">
        <f>IFERROR(IF(B416="män",-1,IF(B416="kvinnor",1,0))*D416,"")</f>
        <v>0</v>
      </c>
      <c r="G416" t="str">
        <f t="shared" si="6"/>
        <v>2020M11_totalt_L</v>
      </c>
    </row>
    <row r="417" spans="1:7" x14ac:dyDescent="0.3">
      <c r="A417" t="s">
        <v>30</v>
      </c>
      <c r="B417" t="s">
        <v>63</v>
      </c>
      <c r="C417" t="s">
        <v>10</v>
      </c>
      <c r="D417">
        <v>5.4</v>
      </c>
      <c r="E417" s="2">
        <f>DATE(LEFT(A417,4)*1,RIGHT(A417,2)*1,1)</f>
        <v>44136</v>
      </c>
      <c r="F417">
        <f>IFERROR(IF(B417="män",-1,IF(B417="kvinnor",1,0))*D417,"")</f>
        <v>0</v>
      </c>
      <c r="G417" t="str">
        <f t="shared" si="6"/>
        <v>2020M11_totalt_KD</v>
      </c>
    </row>
    <row r="418" spans="1:7" x14ac:dyDescent="0.3">
      <c r="A418" t="s">
        <v>30</v>
      </c>
      <c r="B418" t="s">
        <v>63</v>
      </c>
      <c r="C418" t="s">
        <v>11</v>
      </c>
      <c r="D418" t="s">
        <v>40</v>
      </c>
      <c r="E418" s="2">
        <f>DATE(LEFT(A418,4)*1,RIGHT(A418,2)*1,1)</f>
        <v>44136</v>
      </c>
      <c r="F418" t="str">
        <f>IFERROR(IF(B418="män",-1,IF(B418="kvinnor",1,0))*D418,"")</f>
        <v/>
      </c>
      <c r="G418" t="str">
        <f t="shared" si="6"/>
        <v>2020M11_totalt_NYD</v>
      </c>
    </row>
    <row r="419" spans="1:7" x14ac:dyDescent="0.3">
      <c r="A419" t="s">
        <v>30</v>
      </c>
      <c r="B419" t="s">
        <v>63</v>
      </c>
      <c r="C419" t="s">
        <v>12</v>
      </c>
      <c r="D419">
        <v>4.2</v>
      </c>
      <c r="E419" s="2">
        <f>DATE(LEFT(A419,4)*1,RIGHT(A419,2)*1,1)</f>
        <v>44136</v>
      </c>
      <c r="F419">
        <f>IFERROR(IF(B419="män",-1,IF(B419="kvinnor",1,0))*D419,"")</f>
        <v>0</v>
      </c>
      <c r="G419" t="str">
        <f t="shared" si="6"/>
        <v>2020M11_totalt_MP</v>
      </c>
    </row>
    <row r="420" spans="1:7" x14ac:dyDescent="0.3">
      <c r="A420" t="s">
        <v>30</v>
      </c>
      <c r="B420" t="s">
        <v>63</v>
      </c>
      <c r="C420" t="s">
        <v>13</v>
      </c>
      <c r="D420">
        <v>29.4</v>
      </c>
      <c r="E420" s="2">
        <f>DATE(LEFT(A420,4)*1,RIGHT(A420,2)*1,1)</f>
        <v>44136</v>
      </c>
      <c r="F420">
        <f>IFERROR(IF(B420="män",-1,IF(B420="kvinnor",1,0))*D420,"")</f>
        <v>0</v>
      </c>
      <c r="G420" t="str">
        <f t="shared" si="6"/>
        <v>2020M11_totalt_S</v>
      </c>
    </row>
    <row r="421" spans="1:7" x14ac:dyDescent="0.3">
      <c r="A421" t="s">
        <v>30</v>
      </c>
      <c r="B421" t="s">
        <v>63</v>
      </c>
      <c r="C421" t="s">
        <v>14</v>
      </c>
      <c r="D421">
        <v>9.3000000000000007</v>
      </c>
      <c r="E421" s="2">
        <f>DATE(LEFT(A421,4)*1,RIGHT(A421,2)*1,1)</f>
        <v>44136</v>
      </c>
      <c r="F421">
        <f>IFERROR(IF(B421="män",-1,IF(B421="kvinnor",1,0))*D421,"")</f>
        <v>0</v>
      </c>
      <c r="G421" t="str">
        <f t="shared" si="6"/>
        <v>2020M11_totalt_V</v>
      </c>
    </row>
    <row r="422" spans="1:7" x14ac:dyDescent="0.3">
      <c r="A422" t="s">
        <v>30</v>
      </c>
      <c r="B422" t="s">
        <v>63</v>
      </c>
      <c r="C422" t="s">
        <v>15</v>
      </c>
      <c r="D422">
        <v>17.600000000000001</v>
      </c>
      <c r="E422" s="2">
        <f>DATE(LEFT(A422,4)*1,RIGHT(A422,2)*1,1)</f>
        <v>44136</v>
      </c>
      <c r="F422">
        <f>IFERROR(IF(B422="män",-1,IF(B422="kvinnor",1,0))*D422,"")</f>
        <v>0</v>
      </c>
      <c r="G422" t="str">
        <f t="shared" si="6"/>
        <v>2020M11_totalt_SD</v>
      </c>
    </row>
    <row r="423" spans="1:7" x14ac:dyDescent="0.3">
      <c r="A423" t="s">
        <v>30</v>
      </c>
      <c r="B423" t="s">
        <v>63</v>
      </c>
      <c r="C423" t="s">
        <v>16</v>
      </c>
      <c r="D423">
        <v>1.5</v>
      </c>
      <c r="E423" s="2">
        <f>DATE(LEFT(A423,4)*1,RIGHT(A423,2)*1,1)</f>
        <v>44136</v>
      </c>
      <c r="F423">
        <f>IFERROR(IF(B423="män",-1,IF(B423="kvinnor",1,0))*D423,"")</f>
        <v>0</v>
      </c>
      <c r="G423" t="str">
        <f t="shared" si="6"/>
        <v>2020M11_totalt_övriga</v>
      </c>
    </row>
    <row r="424" spans="1:7" hidden="1" x14ac:dyDescent="0.3">
      <c r="A424" t="s">
        <v>31</v>
      </c>
      <c r="B424" t="s">
        <v>6</v>
      </c>
      <c r="C424" t="s">
        <v>7</v>
      </c>
      <c r="D424">
        <v>22.5</v>
      </c>
      <c r="E424" s="2">
        <f>DATE(LEFT(A424,4)*1,RIGHT(A424,2)*1,1)</f>
        <v>44317</v>
      </c>
      <c r="F424">
        <f>IFERROR(IF(B424="män",-1,IF(B424="kvinnor",1,0))*D424,"")</f>
        <v>-22.5</v>
      </c>
      <c r="G424" t="str">
        <f t="shared" si="6"/>
        <v>2021M05_män_M</v>
      </c>
    </row>
    <row r="425" spans="1:7" hidden="1" x14ac:dyDescent="0.3">
      <c r="A425" t="s">
        <v>31</v>
      </c>
      <c r="B425" t="s">
        <v>6</v>
      </c>
      <c r="C425" t="s">
        <v>8</v>
      </c>
      <c r="D425">
        <v>8.5</v>
      </c>
      <c r="E425" s="2">
        <f>DATE(LEFT(A425,4)*1,RIGHT(A425,2)*1,1)</f>
        <v>44317</v>
      </c>
      <c r="F425">
        <f>IFERROR(IF(B425="män",-1,IF(B425="kvinnor",1,0))*D425,"")</f>
        <v>-8.5</v>
      </c>
      <c r="G425" t="str">
        <f t="shared" si="6"/>
        <v>2021M05_män_C</v>
      </c>
    </row>
    <row r="426" spans="1:7" hidden="1" x14ac:dyDescent="0.3">
      <c r="A426" t="s">
        <v>31</v>
      </c>
      <c r="B426" t="s">
        <v>6</v>
      </c>
      <c r="C426" t="s">
        <v>9</v>
      </c>
      <c r="D426">
        <v>2.5</v>
      </c>
      <c r="E426" s="2">
        <f>DATE(LEFT(A426,4)*1,RIGHT(A426,2)*1,1)</f>
        <v>44317</v>
      </c>
      <c r="F426">
        <f>IFERROR(IF(B426="män",-1,IF(B426="kvinnor",1,0))*D426,"")</f>
        <v>-2.5</v>
      </c>
      <c r="G426" t="str">
        <f t="shared" si="6"/>
        <v>2021M05_män_L</v>
      </c>
    </row>
    <row r="427" spans="1:7" hidden="1" x14ac:dyDescent="0.3">
      <c r="A427" t="s">
        <v>31</v>
      </c>
      <c r="B427" t="s">
        <v>6</v>
      </c>
      <c r="C427" t="s">
        <v>10</v>
      </c>
      <c r="D427">
        <v>4.4000000000000004</v>
      </c>
      <c r="E427" s="2">
        <f>DATE(LEFT(A427,4)*1,RIGHT(A427,2)*1,1)</f>
        <v>44317</v>
      </c>
      <c r="F427">
        <f>IFERROR(IF(B427="män",-1,IF(B427="kvinnor",1,0))*D427,"")</f>
        <v>-4.4000000000000004</v>
      </c>
      <c r="G427" t="str">
        <f t="shared" si="6"/>
        <v>2021M05_män_KD</v>
      </c>
    </row>
    <row r="428" spans="1:7" hidden="1" x14ac:dyDescent="0.3">
      <c r="A428" t="s">
        <v>31</v>
      </c>
      <c r="B428" t="s">
        <v>6</v>
      </c>
      <c r="C428" t="s">
        <v>11</v>
      </c>
      <c r="D428" t="s">
        <v>40</v>
      </c>
      <c r="E428" s="2">
        <f>DATE(LEFT(A428,4)*1,RIGHT(A428,2)*1,1)</f>
        <v>44317</v>
      </c>
      <c r="F428" t="str">
        <f>IFERROR(IF(B428="män",-1,IF(B428="kvinnor",1,0))*D428,"")</f>
        <v/>
      </c>
      <c r="G428" t="str">
        <f t="shared" si="6"/>
        <v>2021M05_män_NYD</v>
      </c>
    </row>
    <row r="429" spans="1:7" hidden="1" x14ac:dyDescent="0.3">
      <c r="A429" t="s">
        <v>31</v>
      </c>
      <c r="B429" t="s">
        <v>6</v>
      </c>
      <c r="C429" t="s">
        <v>12</v>
      </c>
      <c r="D429">
        <v>2.9</v>
      </c>
      <c r="E429" s="2">
        <f>DATE(LEFT(A429,4)*1,RIGHT(A429,2)*1,1)</f>
        <v>44317</v>
      </c>
      <c r="F429">
        <f>IFERROR(IF(B429="män",-1,IF(B429="kvinnor",1,0))*D429,"")</f>
        <v>-2.9</v>
      </c>
      <c r="G429" t="str">
        <f t="shared" si="6"/>
        <v>2021M05_män_MP</v>
      </c>
    </row>
    <row r="430" spans="1:7" hidden="1" x14ac:dyDescent="0.3">
      <c r="A430" t="s">
        <v>31</v>
      </c>
      <c r="B430" t="s">
        <v>6</v>
      </c>
      <c r="C430" t="s">
        <v>13</v>
      </c>
      <c r="D430">
        <v>23.8</v>
      </c>
      <c r="E430" s="2">
        <f>DATE(LEFT(A430,4)*1,RIGHT(A430,2)*1,1)</f>
        <v>44317</v>
      </c>
      <c r="F430">
        <f>IFERROR(IF(B430="män",-1,IF(B430="kvinnor",1,0))*D430,"")</f>
        <v>-23.8</v>
      </c>
      <c r="G430" t="str">
        <f t="shared" si="6"/>
        <v>2021M05_män_S</v>
      </c>
    </row>
    <row r="431" spans="1:7" hidden="1" x14ac:dyDescent="0.3">
      <c r="A431" t="s">
        <v>31</v>
      </c>
      <c r="B431" t="s">
        <v>6</v>
      </c>
      <c r="C431" t="s">
        <v>14</v>
      </c>
      <c r="D431">
        <v>6.7</v>
      </c>
      <c r="E431" s="2">
        <f>DATE(LEFT(A431,4)*1,RIGHT(A431,2)*1,1)</f>
        <v>44317</v>
      </c>
      <c r="F431">
        <f>IFERROR(IF(B431="män",-1,IF(B431="kvinnor",1,0))*D431,"")</f>
        <v>-6.7</v>
      </c>
      <c r="G431" t="str">
        <f t="shared" si="6"/>
        <v>2021M05_män_V</v>
      </c>
    </row>
    <row r="432" spans="1:7" hidden="1" x14ac:dyDescent="0.3">
      <c r="A432" t="s">
        <v>31</v>
      </c>
      <c r="B432" t="s">
        <v>6</v>
      </c>
      <c r="C432" t="s">
        <v>15</v>
      </c>
      <c r="D432">
        <v>26.9</v>
      </c>
      <c r="E432" s="2">
        <f>DATE(LEFT(A432,4)*1,RIGHT(A432,2)*1,1)</f>
        <v>44317</v>
      </c>
      <c r="F432">
        <f>IFERROR(IF(B432="män",-1,IF(B432="kvinnor",1,0))*D432,"")</f>
        <v>-26.9</v>
      </c>
      <c r="G432" t="str">
        <f t="shared" si="6"/>
        <v>2021M05_män_SD</v>
      </c>
    </row>
    <row r="433" spans="1:7" hidden="1" x14ac:dyDescent="0.3">
      <c r="A433" t="s">
        <v>31</v>
      </c>
      <c r="B433" t="s">
        <v>6</v>
      </c>
      <c r="C433" t="s">
        <v>16</v>
      </c>
      <c r="D433">
        <v>1.8</v>
      </c>
      <c r="E433" s="2">
        <f>DATE(LEFT(A433,4)*1,RIGHT(A433,2)*1,1)</f>
        <v>44317</v>
      </c>
      <c r="F433">
        <f>IFERROR(IF(B433="män",-1,IF(B433="kvinnor",1,0))*D433,"")</f>
        <v>-1.8</v>
      </c>
      <c r="G433" t="str">
        <f t="shared" si="6"/>
        <v>2021M05_män_övriga</v>
      </c>
    </row>
    <row r="434" spans="1:7" hidden="1" x14ac:dyDescent="0.3">
      <c r="A434" t="s">
        <v>31</v>
      </c>
      <c r="B434" t="s">
        <v>17</v>
      </c>
      <c r="C434" t="s">
        <v>7</v>
      </c>
      <c r="D434">
        <v>22.3</v>
      </c>
      <c r="E434" s="2">
        <f>DATE(LEFT(A434,4)*1,RIGHT(A434,2)*1,1)</f>
        <v>44317</v>
      </c>
      <c r="F434">
        <f>IFERROR(IF(B434="män",-1,IF(B434="kvinnor",1,0))*D434,"")</f>
        <v>22.3</v>
      </c>
      <c r="G434" t="str">
        <f t="shared" si="6"/>
        <v>2021M05_kvinnor_M</v>
      </c>
    </row>
    <row r="435" spans="1:7" hidden="1" x14ac:dyDescent="0.3">
      <c r="A435" t="s">
        <v>31</v>
      </c>
      <c r="B435" t="s">
        <v>17</v>
      </c>
      <c r="C435" t="s">
        <v>8</v>
      </c>
      <c r="D435">
        <v>10.5</v>
      </c>
      <c r="E435" s="2">
        <f>DATE(LEFT(A435,4)*1,RIGHT(A435,2)*1,1)</f>
        <v>44317</v>
      </c>
      <c r="F435">
        <f>IFERROR(IF(B435="män",-1,IF(B435="kvinnor",1,0))*D435,"")</f>
        <v>10.5</v>
      </c>
      <c r="G435" t="str">
        <f t="shared" si="6"/>
        <v>2021M05_kvinnor_C</v>
      </c>
    </row>
    <row r="436" spans="1:7" hidden="1" x14ac:dyDescent="0.3">
      <c r="A436" t="s">
        <v>31</v>
      </c>
      <c r="B436" t="s">
        <v>17</v>
      </c>
      <c r="C436" t="s">
        <v>9</v>
      </c>
      <c r="D436">
        <v>2.5</v>
      </c>
      <c r="E436" s="2">
        <f>DATE(LEFT(A436,4)*1,RIGHT(A436,2)*1,1)</f>
        <v>44317</v>
      </c>
      <c r="F436">
        <f>IFERROR(IF(B436="män",-1,IF(B436="kvinnor",1,0))*D436,"")</f>
        <v>2.5</v>
      </c>
      <c r="G436" t="str">
        <f t="shared" si="6"/>
        <v>2021M05_kvinnor_L</v>
      </c>
    </row>
    <row r="437" spans="1:7" hidden="1" x14ac:dyDescent="0.3">
      <c r="A437" t="s">
        <v>31</v>
      </c>
      <c r="B437" t="s">
        <v>17</v>
      </c>
      <c r="C437" t="s">
        <v>10</v>
      </c>
      <c r="D437">
        <v>4.5999999999999996</v>
      </c>
      <c r="E437" s="2">
        <f>DATE(LEFT(A437,4)*1,RIGHT(A437,2)*1,1)</f>
        <v>44317</v>
      </c>
      <c r="F437">
        <f>IFERROR(IF(B437="män",-1,IF(B437="kvinnor",1,0))*D437,"")</f>
        <v>4.5999999999999996</v>
      </c>
      <c r="G437" t="str">
        <f t="shared" si="6"/>
        <v>2021M05_kvinnor_KD</v>
      </c>
    </row>
    <row r="438" spans="1:7" hidden="1" x14ac:dyDescent="0.3">
      <c r="A438" t="s">
        <v>31</v>
      </c>
      <c r="B438" t="s">
        <v>17</v>
      </c>
      <c r="C438" t="s">
        <v>11</v>
      </c>
      <c r="D438" t="s">
        <v>40</v>
      </c>
      <c r="E438" s="2">
        <f>DATE(LEFT(A438,4)*1,RIGHT(A438,2)*1,1)</f>
        <v>44317</v>
      </c>
      <c r="F438" t="str">
        <f>IFERROR(IF(B438="män",-1,IF(B438="kvinnor",1,0))*D438,"")</f>
        <v/>
      </c>
      <c r="G438" t="str">
        <f t="shared" si="6"/>
        <v>2021M05_kvinnor_NYD</v>
      </c>
    </row>
    <row r="439" spans="1:7" hidden="1" x14ac:dyDescent="0.3">
      <c r="A439" t="s">
        <v>31</v>
      </c>
      <c r="B439" t="s">
        <v>17</v>
      </c>
      <c r="C439" t="s">
        <v>12</v>
      </c>
      <c r="D439">
        <v>4.7</v>
      </c>
      <c r="E439" s="2">
        <f>DATE(LEFT(A439,4)*1,RIGHT(A439,2)*1,1)</f>
        <v>44317</v>
      </c>
      <c r="F439">
        <f>IFERROR(IF(B439="män",-1,IF(B439="kvinnor",1,0))*D439,"")</f>
        <v>4.7</v>
      </c>
      <c r="G439" t="str">
        <f t="shared" si="6"/>
        <v>2021M05_kvinnor_MP</v>
      </c>
    </row>
    <row r="440" spans="1:7" hidden="1" x14ac:dyDescent="0.3">
      <c r="A440" t="s">
        <v>31</v>
      </c>
      <c r="B440" t="s">
        <v>17</v>
      </c>
      <c r="C440" t="s">
        <v>13</v>
      </c>
      <c r="D440">
        <v>32.5</v>
      </c>
      <c r="E440" s="2">
        <f>DATE(LEFT(A440,4)*1,RIGHT(A440,2)*1,1)</f>
        <v>44317</v>
      </c>
      <c r="F440">
        <f>IFERROR(IF(B440="män",-1,IF(B440="kvinnor",1,0))*D440,"")</f>
        <v>32.5</v>
      </c>
      <c r="G440" t="str">
        <f t="shared" si="6"/>
        <v>2021M05_kvinnor_S</v>
      </c>
    </row>
    <row r="441" spans="1:7" hidden="1" x14ac:dyDescent="0.3">
      <c r="A441" t="s">
        <v>31</v>
      </c>
      <c r="B441" t="s">
        <v>17</v>
      </c>
      <c r="C441" t="s">
        <v>14</v>
      </c>
      <c r="D441">
        <v>11.1</v>
      </c>
      <c r="E441" s="2">
        <f>DATE(LEFT(A441,4)*1,RIGHT(A441,2)*1,1)</f>
        <v>44317</v>
      </c>
      <c r="F441">
        <f>IFERROR(IF(B441="män",-1,IF(B441="kvinnor",1,0))*D441,"")</f>
        <v>11.1</v>
      </c>
      <c r="G441" t="str">
        <f t="shared" si="6"/>
        <v>2021M05_kvinnor_V</v>
      </c>
    </row>
    <row r="442" spans="1:7" hidden="1" x14ac:dyDescent="0.3">
      <c r="A442" t="s">
        <v>31</v>
      </c>
      <c r="B442" t="s">
        <v>17</v>
      </c>
      <c r="C442" t="s">
        <v>15</v>
      </c>
      <c r="D442">
        <v>10.8</v>
      </c>
      <c r="E442" s="2">
        <f>DATE(LEFT(A442,4)*1,RIGHT(A442,2)*1,1)</f>
        <v>44317</v>
      </c>
      <c r="F442">
        <f>IFERROR(IF(B442="män",-1,IF(B442="kvinnor",1,0))*D442,"")</f>
        <v>10.8</v>
      </c>
      <c r="G442" t="str">
        <f t="shared" si="6"/>
        <v>2021M05_kvinnor_SD</v>
      </c>
    </row>
    <row r="443" spans="1:7" hidden="1" x14ac:dyDescent="0.3">
      <c r="A443" t="s">
        <v>31</v>
      </c>
      <c r="B443" t="s">
        <v>17</v>
      </c>
      <c r="C443" t="s">
        <v>16</v>
      </c>
      <c r="D443">
        <v>0.9</v>
      </c>
      <c r="E443" s="2">
        <f>DATE(LEFT(A443,4)*1,RIGHT(A443,2)*1,1)</f>
        <v>44317</v>
      </c>
      <c r="F443">
        <f>IFERROR(IF(B443="män",-1,IF(B443="kvinnor",1,0))*D443,"")</f>
        <v>0.9</v>
      </c>
      <c r="G443" t="str">
        <f t="shared" si="6"/>
        <v>2021M05_kvinnor_övriga</v>
      </c>
    </row>
    <row r="444" spans="1:7" x14ac:dyDescent="0.3">
      <c r="A444" t="s">
        <v>31</v>
      </c>
      <c r="B444" t="s">
        <v>63</v>
      </c>
      <c r="C444" t="s">
        <v>7</v>
      </c>
      <c r="D444">
        <v>22.4</v>
      </c>
      <c r="E444" s="2">
        <f>DATE(LEFT(A444,4)*1,RIGHT(A444,2)*1,1)</f>
        <v>44317</v>
      </c>
      <c r="F444">
        <f>IFERROR(IF(B444="män",-1,IF(B444="kvinnor",1,0))*D444,"")</f>
        <v>0</v>
      </c>
      <c r="G444" t="str">
        <f t="shared" si="6"/>
        <v>2021M05_totalt_M</v>
      </c>
    </row>
    <row r="445" spans="1:7" x14ac:dyDescent="0.3">
      <c r="A445" t="s">
        <v>31</v>
      </c>
      <c r="B445" t="s">
        <v>63</v>
      </c>
      <c r="C445" t="s">
        <v>8</v>
      </c>
      <c r="D445">
        <v>9.5</v>
      </c>
      <c r="E445" s="2">
        <f>DATE(LEFT(A445,4)*1,RIGHT(A445,2)*1,1)</f>
        <v>44317</v>
      </c>
      <c r="F445">
        <f>IFERROR(IF(B445="män",-1,IF(B445="kvinnor",1,0))*D445,"")</f>
        <v>0</v>
      </c>
      <c r="G445" t="str">
        <f t="shared" si="6"/>
        <v>2021M05_totalt_C</v>
      </c>
    </row>
    <row r="446" spans="1:7" x14ac:dyDescent="0.3">
      <c r="A446" t="s">
        <v>31</v>
      </c>
      <c r="B446" t="s">
        <v>63</v>
      </c>
      <c r="C446" t="s">
        <v>9</v>
      </c>
      <c r="D446">
        <v>2.5</v>
      </c>
      <c r="E446" s="2">
        <f>DATE(LEFT(A446,4)*1,RIGHT(A446,2)*1,1)</f>
        <v>44317</v>
      </c>
      <c r="F446">
        <f>IFERROR(IF(B446="män",-1,IF(B446="kvinnor",1,0))*D446,"")</f>
        <v>0</v>
      </c>
      <c r="G446" t="str">
        <f t="shared" si="6"/>
        <v>2021M05_totalt_L</v>
      </c>
    </row>
    <row r="447" spans="1:7" x14ac:dyDescent="0.3">
      <c r="A447" t="s">
        <v>31</v>
      </c>
      <c r="B447" t="s">
        <v>63</v>
      </c>
      <c r="C447" t="s">
        <v>10</v>
      </c>
      <c r="D447">
        <v>4.5</v>
      </c>
      <c r="E447" s="2">
        <f>DATE(LEFT(A447,4)*1,RIGHT(A447,2)*1,1)</f>
        <v>44317</v>
      </c>
      <c r="F447">
        <f>IFERROR(IF(B447="män",-1,IF(B447="kvinnor",1,0))*D447,"")</f>
        <v>0</v>
      </c>
      <c r="G447" t="str">
        <f t="shared" si="6"/>
        <v>2021M05_totalt_KD</v>
      </c>
    </row>
    <row r="448" spans="1:7" x14ac:dyDescent="0.3">
      <c r="A448" t="s">
        <v>31</v>
      </c>
      <c r="B448" t="s">
        <v>63</v>
      </c>
      <c r="C448" t="s">
        <v>11</v>
      </c>
      <c r="D448" t="s">
        <v>40</v>
      </c>
      <c r="E448" s="2">
        <f>DATE(LEFT(A448,4)*1,RIGHT(A448,2)*1,1)</f>
        <v>44317</v>
      </c>
      <c r="F448" t="str">
        <f>IFERROR(IF(B448="män",-1,IF(B448="kvinnor",1,0))*D448,"")</f>
        <v/>
      </c>
      <c r="G448" t="str">
        <f t="shared" si="6"/>
        <v>2021M05_totalt_NYD</v>
      </c>
    </row>
    <row r="449" spans="1:7" x14ac:dyDescent="0.3">
      <c r="A449" t="s">
        <v>31</v>
      </c>
      <c r="B449" t="s">
        <v>63</v>
      </c>
      <c r="C449" t="s">
        <v>12</v>
      </c>
      <c r="D449">
        <v>3.8</v>
      </c>
      <c r="E449" s="2">
        <f>DATE(LEFT(A449,4)*1,RIGHT(A449,2)*1,1)</f>
        <v>44317</v>
      </c>
      <c r="F449">
        <f>IFERROR(IF(B449="män",-1,IF(B449="kvinnor",1,0))*D449,"")</f>
        <v>0</v>
      </c>
      <c r="G449" t="str">
        <f t="shared" si="6"/>
        <v>2021M05_totalt_MP</v>
      </c>
    </row>
    <row r="450" spans="1:7" x14ac:dyDescent="0.3">
      <c r="A450" t="s">
        <v>31</v>
      </c>
      <c r="B450" t="s">
        <v>63</v>
      </c>
      <c r="C450" t="s">
        <v>13</v>
      </c>
      <c r="D450">
        <v>28.2</v>
      </c>
      <c r="E450" s="2">
        <f>DATE(LEFT(A450,4)*1,RIGHT(A450,2)*1,1)</f>
        <v>44317</v>
      </c>
      <c r="F450">
        <f>IFERROR(IF(B450="män",-1,IF(B450="kvinnor",1,0))*D450,"")</f>
        <v>0</v>
      </c>
      <c r="G450" t="str">
        <f t="shared" si="6"/>
        <v>2021M05_totalt_S</v>
      </c>
    </row>
    <row r="451" spans="1:7" x14ac:dyDescent="0.3">
      <c r="A451" t="s">
        <v>31</v>
      </c>
      <c r="B451" t="s">
        <v>63</v>
      </c>
      <c r="C451" t="s">
        <v>14</v>
      </c>
      <c r="D451">
        <v>8.9</v>
      </c>
      <c r="E451" s="2">
        <f>DATE(LEFT(A451,4)*1,RIGHT(A451,2)*1,1)</f>
        <v>44317</v>
      </c>
      <c r="F451">
        <f>IFERROR(IF(B451="män",-1,IF(B451="kvinnor",1,0))*D451,"")</f>
        <v>0</v>
      </c>
      <c r="G451" t="str">
        <f t="shared" si="6"/>
        <v>2021M05_totalt_V</v>
      </c>
    </row>
    <row r="452" spans="1:7" x14ac:dyDescent="0.3">
      <c r="A452" t="s">
        <v>31</v>
      </c>
      <c r="B452" t="s">
        <v>63</v>
      </c>
      <c r="C452" t="s">
        <v>15</v>
      </c>
      <c r="D452">
        <v>18.899999999999999</v>
      </c>
      <c r="E452" s="2">
        <f>DATE(LEFT(A452,4)*1,RIGHT(A452,2)*1,1)</f>
        <v>44317</v>
      </c>
      <c r="F452">
        <f>IFERROR(IF(B452="män",-1,IF(B452="kvinnor",1,0))*D452,"")</f>
        <v>0</v>
      </c>
      <c r="G452" t="str">
        <f t="shared" si="6"/>
        <v>2021M05_totalt_SD</v>
      </c>
    </row>
    <row r="453" spans="1:7" x14ac:dyDescent="0.3">
      <c r="A453" t="s">
        <v>31</v>
      </c>
      <c r="B453" t="s">
        <v>63</v>
      </c>
      <c r="C453" t="s">
        <v>16</v>
      </c>
      <c r="D453">
        <v>1.4</v>
      </c>
      <c r="E453" s="2">
        <f>DATE(LEFT(A453,4)*1,RIGHT(A453,2)*1,1)</f>
        <v>44317</v>
      </c>
      <c r="F453">
        <f>IFERROR(IF(B453="män",-1,IF(B453="kvinnor",1,0))*D453,"")</f>
        <v>0</v>
      </c>
      <c r="G453" t="str">
        <f t="shared" ref="G453:G516" si="7">A453&amp;"_"&amp;B453&amp;"_"&amp;C453</f>
        <v>2021M05_totalt_övriga</v>
      </c>
    </row>
    <row r="454" spans="1:7" hidden="1" x14ac:dyDescent="0.3">
      <c r="A454" t="s">
        <v>32</v>
      </c>
      <c r="B454" t="s">
        <v>6</v>
      </c>
      <c r="C454" t="s">
        <v>7</v>
      </c>
      <c r="D454">
        <v>22.4</v>
      </c>
      <c r="E454" s="2">
        <f>DATE(LEFT(A454,4)*1,RIGHT(A454,2)*1,1)</f>
        <v>44501</v>
      </c>
      <c r="F454">
        <f>IFERROR(IF(B454="män",-1,IF(B454="kvinnor",1,0))*D454,"")</f>
        <v>-22.4</v>
      </c>
      <c r="G454" t="str">
        <f t="shared" si="7"/>
        <v>2021M11_män_M</v>
      </c>
    </row>
    <row r="455" spans="1:7" hidden="1" x14ac:dyDescent="0.3">
      <c r="A455" t="s">
        <v>32</v>
      </c>
      <c r="B455" t="s">
        <v>6</v>
      </c>
      <c r="C455" t="s">
        <v>8</v>
      </c>
      <c r="D455">
        <v>7.1</v>
      </c>
      <c r="E455" s="2">
        <f>DATE(LEFT(A455,4)*1,RIGHT(A455,2)*1,1)</f>
        <v>44501</v>
      </c>
      <c r="F455">
        <f>IFERROR(IF(B455="män",-1,IF(B455="kvinnor",1,0))*D455,"")</f>
        <v>-7.1</v>
      </c>
      <c r="G455" t="str">
        <f t="shared" si="7"/>
        <v>2021M11_män_C</v>
      </c>
    </row>
    <row r="456" spans="1:7" hidden="1" x14ac:dyDescent="0.3">
      <c r="A456" t="s">
        <v>32</v>
      </c>
      <c r="B456" t="s">
        <v>6</v>
      </c>
      <c r="C456" t="s">
        <v>9</v>
      </c>
      <c r="D456">
        <v>2.6</v>
      </c>
      <c r="E456" s="2">
        <f>DATE(LEFT(A456,4)*1,RIGHT(A456,2)*1,1)</f>
        <v>44501</v>
      </c>
      <c r="F456">
        <f>IFERROR(IF(B456="män",-1,IF(B456="kvinnor",1,0))*D456,"")</f>
        <v>-2.6</v>
      </c>
      <c r="G456" t="str">
        <f t="shared" si="7"/>
        <v>2021M11_män_L</v>
      </c>
    </row>
    <row r="457" spans="1:7" hidden="1" x14ac:dyDescent="0.3">
      <c r="A457" t="s">
        <v>32</v>
      </c>
      <c r="B457" t="s">
        <v>6</v>
      </c>
      <c r="C457" t="s">
        <v>10</v>
      </c>
      <c r="D457">
        <v>4.8</v>
      </c>
      <c r="E457" s="2">
        <f>DATE(LEFT(A457,4)*1,RIGHT(A457,2)*1,1)</f>
        <v>44501</v>
      </c>
      <c r="F457">
        <f>IFERROR(IF(B457="män",-1,IF(B457="kvinnor",1,0))*D457,"")</f>
        <v>-4.8</v>
      </c>
      <c r="G457" t="str">
        <f t="shared" si="7"/>
        <v>2021M11_män_KD</v>
      </c>
    </row>
    <row r="458" spans="1:7" hidden="1" x14ac:dyDescent="0.3">
      <c r="A458" t="s">
        <v>32</v>
      </c>
      <c r="B458" t="s">
        <v>6</v>
      </c>
      <c r="C458" t="s">
        <v>11</v>
      </c>
      <c r="D458" t="s">
        <v>40</v>
      </c>
      <c r="E458" s="2">
        <f>DATE(LEFT(A458,4)*1,RIGHT(A458,2)*1,1)</f>
        <v>44501</v>
      </c>
      <c r="F458" t="str">
        <f>IFERROR(IF(B458="män",-1,IF(B458="kvinnor",1,0))*D458,"")</f>
        <v/>
      </c>
      <c r="G458" t="str">
        <f t="shared" si="7"/>
        <v>2021M11_män_NYD</v>
      </c>
    </row>
    <row r="459" spans="1:7" hidden="1" x14ac:dyDescent="0.3">
      <c r="A459" t="s">
        <v>32</v>
      </c>
      <c r="B459" t="s">
        <v>6</v>
      </c>
      <c r="C459" t="s">
        <v>12</v>
      </c>
      <c r="D459">
        <v>3.2</v>
      </c>
      <c r="E459" s="2">
        <f>DATE(LEFT(A459,4)*1,RIGHT(A459,2)*1,1)</f>
        <v>44501</v>
      </c>
      <c r="F459">
        <f>IFERROR(IF(B459="män",-1,IF(B459="kvinnor",1,0))*D459,"")</f>
        <v>-3.2</v>
      </c>
      <c r="G459" t="str">
        <f t="shared" si="7"/>
        <v>2021M11_män_MP</v>
      </c>
    </row>
    <row r="460" spans="1:7" hidden="1" x14ac:dyDescent="0.3">
      <c r="A460" t="s">
        <v>32</v>
      </c>
      <c r="B460" t="s">
        <v>6</v>
      </c>
      <c r="C460" t="s">
        <v>13</v>
      </c>
      <c r="D460">
        <v>24.3</v>
      </c>
      <c r="E460" s="2">
        <f>DATE(LEFT(A460,4)*1,RIGHT(A460,2)*1,1)</f>
        <v>44501</v>
      </c>
      <c r="F460">
        <f>IFERROR(IF(B460="män",-1,IF(B460="kvinnor",1,0))*D460,"")</f>
        <v>-24.3</v>
      </c>
      <c r="G460" t="str">
        <f t="shared" si="7"/>
        <v>2021M11_män_S</v>
      </c>
    </row>
    <row r="461" spans="1:7" hidden="1" x14ac:dyDescent="0.3">
      <c r="A461" t="s">
        <v>32</v>
      </c>
      <c r="B461" t="s">
        <v>6</v>
      </c>
      <c r="C461" t="s">
        <v>14</v>
      </c>
      <c r="D461">
        <v>8.4</v>
      </c>
      <c r="E461" s="2">
        <f>DATE(LEFT(A461,4)*1,RIGHT(A461,2)*1,1)</f>
        <v>44501</v>
      </c>
      <c r="F461">
        <f>IFERROR(IF(B461="män",-1,IF(B461="kvinnor",1,0))*D461,"")</f>
        <v>-8.4</v>
      </c>
      <c r="G461" t="str">
        <f t="shared" si="7"/>
        <v>2021M11_män_V</v>
      </c>
    </row>
    <row r="462" spans="1:7" hidden="1" x14ac:dyDescent="0.3">
      <c r="A462" t="s">
        <v>32</v>
      </c>
      <c r="B462" t="s">
        <v>6</v>
      </c>
      <c r="C462" t="s">
        <v>15</v>
      </c>
      <c r="D462">
        <v>25.6</v>
      </c>
      <c r="E462" s="2">
        <f>DATE(LEFT(A462,4)*1,RIGHT(A462,2)*1,1)</f>
        <v>44501</v>
      </c>
      <c r="F462">
        <f>IFERROR(IF(B462="män",-1,IF(B462="kvinnor",1,0))*D462,"")</f>
        <v>-25.6</v>
      </c>
      <c r="G462" t="str">
        <f t="shared" si="7"/>
        <v>2021M11_män_SD</v>
      </c>
    </row>
    <row r="463" spans="1:7" hidden="1" x14ac:dyDescent="0.3">
      <c r="A463" t="s">
        <v>32</v>
      </c>
      <c r="B463" t="s">
        <v>6</v>
      </c>
      <c r="C463" t="s">
        <v>16</v>
      </c>
      <c r="D463">
        <v>1.5</v>
      </c>
      <c r="E463" s="2">
        <f>DATE(LEFT(A463,4)*1,RIGHT(A463,2)*1,1)</f>
        <v>44501</v>
      </c>
      <c r="F463">
        <f>IFERROR(IF(B463="män",-1,IF(B463="kvinnor",1,0))*D463,"")</f>
        <v>-1.5</v>
      </c>
      <c r="G463" t="str">
        <f t="shared" si="7"/>
        <v>2021M11_män_övriga</v>
      </c>
    </row>
    <row r="464" spans="1:7" hidden="1" x14ac:dyDescent="0.3">
      <c r="A464" t="s">
        <v>32</v>
      </c>
      <c r="B464" t="s">
        <v>17</v>
      </c>
      <c r="C464" t="s">
        <v>7</v>
      </c>
      <c r="D464">
        <v>23.1</v>
      </c>
      <c r="E464" s="2">
        <f>DATE(LEFT(A464,4)*1,RIGHT(A464,2)*1,1)</f>
        <v>44501</v>
      </c>
      <c r="F464">
        <f>IFERROR(IF(B464="män",-1,IF(B464="kvinnor",1,0))*D464,"")</f>
        <v>23.1</v>
      </c>
      <c r="G464" t="str">
        <f t="shared" si="7"/>
        <v>2021M11_kvinnor_M</v>
      </c>
    </row>
    <row r="465" spans="1:7" hidden="1" x14ac:dyDescent="0.3">
      <c r="A465" t="s">
        <v>32</v>
      </c>
      <c r="B465" t="s">
        <v>17</v>
      </c>
      <c r="C465" t="s">
        <v>8</v>
      </c>
      <c r="D465">
        <v>9.6</v>
      </c>
      <c r="E465" s="2">
        <f>DATE(LEFT(A465,4)*1,RIGHT(A465,2)*1,1)</f>
        <v>44501</v>
      </c>
      <c r="F465">
        <f>IFERROR(IF(B465="män",-1,IF(B465="kvinnor",1,0))*D465,"")</f>
        <v>9.6</v>
      </c>
      <c r="G465" t="str">
        <f t="shared" si="7"/>
        <v>2021M11_kvinnor_C</v>
      </c>
    </row>
    <row r="466" spans="1:7" hidden="1" x14ac:dyDescent="0.3">
      <c r="A466" t="s">
        <v>32</v>
      </c>
      <c r="B466" t="s">
        <v>17</v>
      </c>
      <c r="C466" t="s">
        <v>9</v>
      </c>
      <c r="D466">
        <v>2.4</v>
      </c>
      <c r="E466" s="2">
        <f>DATE(LEFT(A466,4)*1,RIGHT(A466,2)*1,1)</f>
        <v>44501</v>
      </c>
      <c r="F466">
        <f>IFERROR(IF(B466="män",-1,IF(B466="kvinnor",1,0))*D466,"")</f>
        <v>2.4</v>
      </c>
      <c r="G466" t="str">
        <f t="shared" si="7"/>
        <v>2021M11_kvinnor_L</v>
      </c>
    </row>
    <row r="467" spans="1:7" hidden="1" x14ac:dyDescent="0.3">
      <c r="A467" t="s">
        <v>32</v>
      </c>
      <c r="B467" t="s">
        <v>17</v>
      </c>
      <c r="C467" t="s">
        <v>10</v>
      </c>
      <c r="D467">
        <v>4.4000000000000004</v>
      </c>
      <c r="E467" s="2">
        <f>DATE(LEFT(A467,4)*1,RIGHT(A467,2)*1,1)</f>
        <v>44501</v>
      </c>
      <c r="F467">
        <f>IFERROR(IF(B467="män",-1,IF(B467="kvinnor",1,0))*D467,"")</f>
        <v>4.4000000000000004</v>
      </c>
      <c r="G467" t="str">
        <f t="shared" si="7"/>
        <v>2021M11_kvinnor_KD</v>
      </c>
    </row>
    <row r="468" spans="1:7" hidden="1" x14ac:dyDescent="0.3">
      <c r="A468" t="s">
        <v>32</v>
      </c>
      <c r="B468" t="s">
        <v>17</v>
      </c>
      <c r="C468" t="s">
        <v>11</v>
      </c>
      <c r="D468" t="s">
        <v>40</v>
      </c>
      <c r="E468" s="2">
        <f>DATE(LEFT(A468,4)*1,RIGHT(A468,2)*1,1)</f>
        <v>44501</v>
      </c>
      <c r="F468" t="str">
        <f>IFERROR(IF(B468="män",-1,IF(B468="kvinnor",1,0))*D468,"")</f>
        <v/>
      </c>
      <c r="G468" t="str">
        <f t="shared" si="7"/>
        <v>2021M11_kvinnor_NYD</v>
      </c>
    </row>
    <row r="469" spans="1:7" hidden="1" x14ac:dyDescent="0.3">
      <c r="A469" t="s">
        <v>32</v>
      </c>
      <c r="B469" t="s">
        <v>17</v>
      </c>
      <c r="C469" t="s">
        <v>12</v>
      </c>
      <c r="D469">
        <v>4.5999999999999996</v>
      </c>
      <c r="E469" s="2">
        <f>DATE(LEFT(A469,4)*1,RIGHT(A469,2)*1,1)</f>
        <v>44501</v>
      </c>
      <c r="F469">
        <f>IFERROR(IF(B469="män",-1,IF(B469="kvinnor",1,0))*D469,"")</f>
        <v>4.5999999999999996</v>
      </c>
      <c r="G469" t="str">
        <f t="shared" si="7"/>
        <v>2021M11_kvinnor_MP</v>
      </c>
    </row>
    <row r="470" spans="1:7" hidden="1" x14ac:dyDescent="0.3">
      <c r="A470" t="s">
        <v>32</v>
      </c>
      <c r="B470" t="s">
        <v>17</v>
      </c>
      <c r="C470" t="s">
        <v>13</v>
      </c>
      <c r="D470">
        <v>33.700000000000003</v>
      </c>
      <c r="E470" s="2">
        <f>DATE(LEFT(A470,4)*1,RIGHT(A470,2)*1,1)</f>
        <v>44501</v>
      </c>
      <c r="F470">
        <f>IFERROR(IF(B470="män",-1,IF(B470="kvinnor",1,0))*D470,"")</f>
        <v>33.700000000000003</v>
      </c>
      <c r="G470" t="str">
        <f t="shared" si="7"/>
        <v>2021M11_kvinnor_S</v>
      </c>
    </row>
    <row r="471" spans="1:7" hidden="1" x14ac:dyDescent="0.3">
      <c r="A471" t="s">
        <v>32</v>
      </c>
      <c r="B471" t="s">
        <v>17</v>
      </c>
      <c r="C471" t="s">
        <v>14</v>
      </c>
      <c r="D471">
        <v>10</v>
      </c>
      <c r="E471" s="2">
        <f>DATE(LEFT(A471,4)*1,RIGHT(A471,2)*1,1)</f>
        <v>44501</v>
      </c>
      <c r="F471">
        <f>IFERROR(IF(B471="män",-1,IF(B471="kvinnor",1,0))*D471,"")</f>
        <v>10</v>
      </c>
      <c r="G471" t="str">
        <f t="shared" si="7"/>
        <v>2021M11_kvinnor_V</v>
      </c>
    </row>
    <row r="472" spans="1:7" hidden="1" x14ac:dyDescent="0.3">
      <c r="A472" t="s">
        <v>32</v>
      </c>
      <c r="B472" t="s">
        <v>17</v>
      </c>
      <c r="C472" t="s">
        <v>15</v>
      </c>
      <c r="D472">
        <v>11.7</v>
      </c>
      <c r="E472" s="2">
        <f>DATE(LEFT(A472,4)*1,RIGHT(A472,2)*1,1)</f>
        <v>44501</v>
      </c>
      <c r="F472">
        <f>IFERROR(IF(B472="män",-1,IF(B472="kvinnor",1,0))*D472,"")</f>
        <v>11.7</v>
      </c>
      <c r="G472" t="str">
        <f t="shared" si="7"/>
        <v>2021M11_kvinnor_SD</v>
      </c>
    </row>
    <row r="473" spans="1:7" hidden="1" x14ac:dyDescent="0.3">
      <c r="A473" t="s">
        <v>32</v>
      </c>
      <c r="B473" t="s">
        <v>17</v>
      </c>
      <c r="C473" t="s">
        <v>16</v>
      </c>
      <c r="D473">
        <v>0.7</v>
      </c>
      <c r="E473" s="2">
        <f>DATE(LEFT(A473,4)*1,RIGHT(A473,2)*1,1)</f>
        <v>44501</v>
      </c>
      <c r="F473">
        <f>IFERROR(IF(B473="män",-1,IF(B473="kvinnor",1,0))*D473,"")</f>
        <v>0.7</v>
      </c>
      <c r="G473" t="str">
        <f t="shared" si="7"/>
        <v>2021M11_kvinnor_övriga</v>
      </c>
    </row>
    <row r="474" spans="1:7" x14ac:dyDescent="0.3">
      <c r="A474" t="s">
        <v>32</v>
      </c>
      <c r="B474" t="s">
        <v>63</v>
      </c>
      <c r="C474" t="s">
        <v>7</v>
      </c>
      <c r="D474">
        <v>22.7</v>
      </c>
      <c r="E474" s="2">
        <f>DATE(LEFT(A474,4)*1,RIGHT(A474,2)*1,1)</f>
        <v>44501</v>
      </c>
      <c r="F474">
        <f>IFERROR(IF(B474="män",-1,IF(B474="kvinnor",1,0))*D474,"")</f>
        <v>0</v>
      </c>
      <c r="G474" t="str">
        <f t="shared" si="7"/>
        <v>2021M11_totalt_M</v>
      </c>
    </row>
    <row r="475" spans="1:7" x14ac:dyDescent="0.3">
      <c r="A475" t="s">
        <v>32</v>
      </c>
      <c r="B475" t="s">
        <v>63</v>
      </c>
      <c r="C475" t="s">
        <v>8</v>
      </c>
      <c r="D475">
        <v>8.4</v>
      </c>
      <c r="E475" s="2">
        <f>DATE(LEFT(A475,4)*1,RIGHT(A475,2)*1,1)</f>
        <v>44501</v>
      </c>
      <c r="F475">
        <f>IFERROR(IF(B475="män",-1,IF(B475="kvinnor",1,0))*D475,"")</f>
        <v>0</v>
      </c>
      <c r="G475" t="str">
        <f t="shared" si="7"/>
        <v>2021M11_totalt_C</v>
      </c>
    </row>
    <row r="476" spans="1:7" x14ac:dyDescent="0.3">
      <c r="A476" t="s">
        <v>32</v>
      </c>
      <c r="B476" t="s">
        <v>63</v>
      </c>
      <c r="C476" t="s">
        <v>9</v>
      </c>
      <c r="D476">
        <v>2.5</v>
      </c>
      <c r="E476" s="2">
        <f>DATE(LEFT(A476,4)*1,RIGHT(A476,2)*1,1)</f>
        <v>44501</v>
      </c>
      <c r="F476">
        <f>IFERROR(IF(B476="män",-1,IF(B476="kvinnor",1,0))*D476,"")</f>
        <v>0</v>
      </c>
      <c r="G476" t="str">
        <f t="shared" si="7"/>
        <v>2021M11_totalt_L</v>
      </c>
    </row>
    <row r="477" spans="1:7" x14ac:dyDescent="0.3">
      <c r="A477" t="s">
        <v>32</v>
      </c>
      <c r="B477" t="s">
        <v>63</v>
      </c>
      <c r="C477" t="s">
        <v>10</v>
      </c>
      <c r="D477">
        <v>4.5999999999999996</v>
      </c>
      <c r="E477" s="2">
        <f>DATE(LEFT(A477,4)*1,RIGHT(A477,2)*1,1)</f>
        <v>44501</v>
      </c>
      <c r="F477">
        <f>IFERROR(IF(B477="män",-1,IF(B477="kvinnor",1,0))*D477,"")</f>
        <v>0</v>
      </c>
      <c r="G477" t="str">
        <f t="shared" si="7"/>
        <v>2021M11_totalt_KD</v>
      </c>
    </row>
    <row r="478" spans="1:7" x14ac:dyDescent="0.3">
      <c r="A478" t="s">
        <v>32</v>
      </c>
      <c r="B478" t="s">
        <v>63</v>
      </c>
      <c r="C478" t="s">
        <v>11</v>
      </c>
      <c r="D478" t="s">
        <v>40</v>
      </c>
      <c r="E478" s="2">
        <f>DATE(LEFT(A478,4)*1,RIGHT(A478,2)*1,1)</f>
        <v>44501</v>
      </c>
      <c r="F478" t="str">
        <f>IFERROR(IF(B478="män",-1,IF(B478="kvinnor",1,0))*D478,"")</f>
        <v/>
      </c>
      <c r="G478" t="str">
        <f t="shared" si="7"/>
        <v>2021M11_totalt_NYD</v>
      </c>
    </row>
    <row r="479" spans="1:7" x14ac:dyDescent="0.3">
      <c r="A479" t="s">
        <v>32</v>
      </c>
      <c r="B479" t="s">
        <v>63</v>
      </c>
      <c r="C479" t="s">
        <v>12</v>
      </c>
      <c r="D479">
        <v>3.9</v>
      </c>
      <c r="E479" s="2">
        <f>DATE(LEFT(A479,4)*1,RIGHT(A479,2)*1,1)</f>
        <v>44501</v>
      </c>
      <c r="F479">
        <f>IFERROR(IF(B479="män",-1,IF(B479="kvinnor",1,0))*D479,"")</f>
        <v>0</v>
      </c>
      <c r="G479" t="str">
        <f t="shared" si="7"/>
        <v>2021M11_totalt_MP</v>
      </c>
    </row>
    <row r="480" spans="1:7" x14ac:dyDescent="0.3">
      <c r="A480" t="s">
        <v>32</v>
      </c>
      <c r="B480" t="s">
        <v>63</v>
      </c>
      <c r="C480" t="s">
        <v>13</v>
      </c>
      <c r="D480">
        <v>29.1</v>
      </c>
      <c r="E480" s="2">
        <f>DATE(LEFT(A480,4)*1,RIGHT(A480,2)*1,1)</f>
        <v>44501</v>
      </c>
      <c r="F480">
        <f>IFERROR(IF(B480="män",-1,IF(B480="kvinnor",1,0))*D480,"")</f>
        <v>0</v>
      </c>
      <c r="G480" t="str">
        <f t="shared" si="7"/>
        <v>2021M11_totalt_S</v>
      </c>
    </row>
    <row r="481" spans="1:7" x14ac:dyDescent="0.3">
      <c r="A481" t="s">
        <v>32</v>
      </c>
      <c r="B481" t="s">
        <v>63</v>
      </c>
      <c r="C481" t="s">
        <v>14</v>
      </c>
      <c r="D481">
        <v>9.1999999999999993</v>
      </c>
      <c r="E481" s="2">
        <f>DATE(LEFT(A481,4)*1,RIGHT(A481,2)*1,1)</f>
        <v>44501</v>
      </c>
      <c r="F481">
        <f>IFERROR(IF(B481="män",-1,IF(B481="kvinnor",1,0))*D481,"")</f>
        <v>0</v>
      </c>
      <c r="G481" t="str">
        <f t="shared" si="7"/>
        <v>2021M11_totalt_V</v>
      </c>
    </row>
    <row r="482" spans="1:7" x14ac:dyDescent="0.3">
      <c r="A482" t="s">
        <v>32</v>
      </c>
      <c r="B482" t="s">
        <v>63</v>
      </c>
      <c r="C482" t="s">
        <v>15</v>
      </c>
      <c r="D482">
        <v>18.600000000000001</v>
      </c>
      <c r="E482" s="2">
        <f>DATE(LEFT(A482,4)*1,RIGHT(A482,2)*1,1)</f>
        <v>44501</v>
      </c>
      <c r="F482">
        <f>IFERROR(IF(B482="män",-1,IF(B482="kvinnor",1,0))*D482,"")</f>
        <v>0</v>
      </c>
      <c r="G482" t="str">
        <f t="shared" si="7"/>
        <v>2021M11_totalt_SD</v>
      </c>
    </row>
    <row r="483" spans="1:7" x14ac:dyDescent="0.3">
      <c r="A483" t="s">
        <v>32</v>
      </c>
      <c r="B483" t="s">
        <v>63</v>
      </c>
      <c r="C483" t="s">
        <v>16</v>
      </c>
      <c r="D483">
        <v>1.1000000000000001</v>
      </c>
      <c r="E483" s="2">
        <f>DATE(LEFT(A483,4)*1,RIGHT(A483,2)*1,1)</f>
        <v>44501</v>
      </c>
      <c r="F483">
        <f>IFERROR(IF(B483="män",-1,IF(B483="kvinnor",1,0))*D483,"")</f>
        <v>0</v>
      </c>
      <c r="G483" t="str">
        <f t="shared" si="7"/>
        <v>2021M11_totalt_övriga</v>
      </c>
    </row>
    <row r="484" spans="1:7" hidden="1" x14ac:dyDescent="0.3">
      <c r="A484" t="s">
        <v>33</v>
      </c>
      <c r="B484" t="s">
        <v>6</v>
      </c>
      <c r="C484" t="s">
        <v>7</v>
      </c>
      <c r="D484">
        <v>22.7</v>
      </c>
      <c r="E484" s="2">
        <f>DATE(LEFT(A484,4)*1,RIGHT(A484,2)*1,1)</f>
        <v>44682</v>
      </c>
      <c r="F484">
        <f>IFERROR(IF(B484="män",-1,IF(B484="kvinnor",1,0))*D484,"")</f>
        <v>-22.7</v>
      </c>
      <c r="G484" t="str">
        <f t="shared" si="7"/>
        <v>2022M05_män_M</v>
      </c>
    </row>
    <row r="485" spans="1:7" hidden="1" x14ac:dyDescent="0.3">
      <c r="A485" t="s">
        <v>33</v>
      </c>
      <c r="B485" t="s">
        <v>6</v>
      </c>
      <c r="C485" t="s">
        <v>8</v>
      </c>
      <c r="D485">
        <v>5.5</v>
      </c>
      <c r="E485" s="2">
        <f>DATE(LEFT(A485,4)*1,RIGHT(A485,2)*1,1)</f>
        <v>44682</v>
      </c>
      <c r="F485">
        <f>IFERROR(IF(B485="män",-1,IF(B485="kvinnor",1,0))*D485,"")</f>
        <v>-5.5</v>
      </c>
      <c r="G485" t="str">
        <f t="shared" si="7"/>
        <v>2022M05_män_C</v>
      </c>
    </row>
    <row r="486" spans="1:7" hidden="1" x14ac:dyDescent="0.3">
      <c r="A486" t="s">
        <v>33</v>
      </c>
      <c r="B486" t="s">
        <v>6</v>
      </c>
      <c r="C486" t="s">
        <v>9</v>
      </c>
      <c r="D486">
        <v>3.2</v>
      </c>
      <c r="E486" s="2">
        <f>DATE(LEFT(A486,4)*1,RIGHT(A486,2)*1,1)</f>
        <v>44682</v>
      </c>
      <c r="F486">
        <f>IFERROR(IF(B486="män",-1,IF(B486="kvinnor",1,0))*D486,"")</f>
        <v>-3.2</v>
      </c>
      <c r="G486" t="str">
        <f t="shared" si="7"/>
        <v>2022M05_män_L</v>
      </c>
    </row>
    <row r="487" spans="1:7" hidden="1" x14ac:dyDescent="0.3">
      <c r="A487" t="s">
        <v>33</v>
      </c>
      <c r="B487" t="s">
        <v>6</v>
      </c>
      <c r="C487" t="s">
        <v>10</v>
      </c>
      <c r="D487">
        <v>4.8</v>
      </c>
      <c r="E487" s="2">
        <f>DATE(LEFT(A487,4)*1,RIGHT(A487,2)*1,1)</f>
        <v>44682</v>
      </c>
      <c r="F487">
        <f>IFERROR(IF(B487="män",-1,IF(B487="kvinnor",1,0))*D487,"")</f>
        <v>-4.8</v>
      </c>
      <c r="G487" t="str">
        <f t="shared" si="7"/>
        <v>2022M05_män_KD</v>
      </c>
    </row>
    <row r="488" spans="1:7" hidden="1" x14ac:dyDescent="0.3">
      <c r="A488" t="s">
        <v>33</v>
      </c>
      <c r="B488" t="s">
        <v>6</v>
      </c>
      <c r="C488" t="s">
        <v>11</v>
      </c>
      <c r="D488" t="s">
        <v>40</v>
      </c>
      <c r="E488" s="2">
        <f>DATE(LEFT(A488,4)*1,RIGHT(A488,2)*1,1)</f>
        <v>44682</v>
      </c>
      <c r="F488" t="str">
        <f>IFERROR(IF(B488="män",-1,IF(B488="kvinnor",1,0))*D488,"")</f>
        <v/>
      </c>
      <c r="G488" t="str">
        <f t="shared" si="7"/>
        <v>2022M05_män_NYD</v>
      </c>
    </row>
    <row r="489" spans="1:7" hidden="1" x14ac:dyDescent="0.3">
      <c r="A489" t="s">
        <v>33</v>
      </c>
      <c r="B489" t="s">
        <v>6</v>
      </c>
      <c r="C489" t="s">
        <v>12</v>
      </c>
      <c r="D489">
        <v>2.9</v>
      </c>
      <c r="E489" s="2">
        <f>DATE(LEFT(A489,4)*1,RIGHT(A489,2)*1,1)</f>
        <v>44682</v>
      </c>
      <c r="F489">
        <f>IFERROR(IF(B489="män",-1,IF(B489="kvinnor",1,0))*D489,"")</f>
        <v>-2.9</v>
      </c>
      <c r="G489" t="str">
        <f t="shared" si="7"/>
        <v>2022M05_män_MP</v>
      </c>
    </row>
    <row r="490" spans="1:7" hidden="1" x14ac:dyDescent="0.3">
      <c r="A490" t="s">
        <v>33</v>
      </c>
      <c r="B490" t="s">
        <v>6</v>
      </c>
      <c r="C490" t="s">
        <v>13</v>
      </c>
      <c r="D490">
        <v>28.2</v>
      </c>
      <c r="E490" s="2">
        <f>DATE(LEFT(A490,4)*1,RIGHT(A490,2)*1,1)</f>
        <v>44682</v>
      </c>
      <c r="F490">
        <f>IFERROR(IF(B490="män",-1,IF(B490="kvinnor",1,0))*D490,"")</f>
        <v>-28.2</v>
      </c>
      <c r="G490" t="str">
        <f t="shared" si="7"/>
        <v>2022M05_män_S</v>
      </c>
    </row>
    <row r="491" spans="1:7" hidden="1" x14ac:dyDescent="0.3">
      <c r="A491" t="s">
        <v>33</v>
      </c>
      <c r="B491" t="s">
        <v>6</v>
      </c>
      <c r="C491" t="s">
        <v>14</v>
      </c>
      <c r="D491">
        <v>7.1</v>
      </c>
      <c r="E491" s="2">
        <f>DATE(LEFT(A491,4)*1,RIGHT(A491,2)*1,1)</f>
        <v>44682</v>
      </c>
      <c r="F491">
        <f>IFERROR(IF(B491="män",-1,IF(B491="kvinnor",1,0))*D491,"")</f>
        <v>-7.1</v>
      </c>
      <c r="G491" t="str">
        <f t="shared" si="7"/>
        <v>2022M05_män_V</v>
      </c>
    </row>
    <row r="492" spans="1:7" hidden="1" x14ac:dyDescent="0.3">
      <c r="A492" t="s">
        <v>33</v>
      </c>
      <c r="B492" t="s">
        <v>6</v>
      </c>
      <c r="C492" t="s">
        <v>15</v>
      </c>
      <c r="D492">
        <v>23.1</v>
      </c>
      <c r="E492" s="2">
        <f>DATE(LEFT(A492,4)*1,RIGHT(A492,2)*1,1)</f>
        <v>44682</v>
      </c>
      <c r="F492">
        <f>IFERROR(IF(B492="män",-1,IF(B492="kvinnor",1,0))*D492,"")</f>
        <v>-23.1</v>
      </c>
      <c r="G492" t="str">
        <f t="shared" si="7"/>
        <v>2022M05_män_SD</v>
      </c>
    </row>
    <row r="493" spans="1:7" hidden="1" x14ac:dyDescent="0.3">
      <c r="A493" t="s">
        <v>33</v>
      </c>
      <c r="B493" t="s">
        <v>6</v>
      </c>
      <c r="C493" t="s">
        <v>16</v>
      </c>
      <c r="D493">
        <v>2.5</v>
      </c>
      <c r="E493" s="2">
        <f>DATE(LEFT(A493,4)*1,RIGHT(A493,2)*1,1)</f>
        <v>44682</v>
      </c>
      <c r="F493">
        <f>IFERROR(IF(B493="män",-1,IF(B493="kvinnor",1,0))*D493,"")</f>
        <v>-2.5</v>
      </c>
      <c r="G493" t="str">
        <f t="shared" si="7"/>
        <v>2022M05_män_övriga</v>
      </c>
    </row>
    <row r="494" spans="1:7" hidden="1" x14ac:dyDescent="0.3">
      <c r="A494" t="s">
        <v>33</v>
      </c>
      <c r="B494" t="s">
        <v>17</v>
      </c>
      <c r="C494" t="s">
        <v>7</v>
      </c>
      <c r="D494">
        <v>20</v>
      </c>
      <c r="E494" s="2">
        <f>DATE(LEFT(A494,4)*1,RIGHT(A494,2)*1,1)</f>
        <v>44682</v>
      </c>
      <c r="F494">
        <f>IFERROR(IF(B494="män",-1,IF(B494="kvinnor",1,0))*D494,"")</f>
        <v>20</v>
      </c>
      <c r="G494" t="str">
        <f t="shared" si="7"/>
        <v>2022M05_kvinnor_M</v>
      </c>
    </row>
    <row r="495" spans="1:7" hidden="1" x14ac:dyDescent="0.3">
      <c r="A495" t="s">
        <v>33</v>
      </c>
      <c r="B495" t="s">
        <v>17</v>
      </c>
      <c r="C495" t="s">
        <v>8</v>
      </c>
      <c r="D495">
        <v>7.9</v>
      </c>
      <c r="E495" s="2">
        <f>DATE(LEFT(A495,4)*1,RIGHT(A495,2)*1,1)</f>
        <v>44682</v>
      </c>
      <c r="F495">
        <f>IFERROR(IF(B495="män",-1,IF(B495="kvinnor",1,0))*D495,"")</f>
        <v>7.9</v>
      </c>
      <c r="G495" t="str">
        <f t="shared" si="7"/>
        <v>2022M05_kvinnor_C</v>
      </c>
    </row>
    <row r="496" spans="1:7" hidden="1" x14ac:dyDescent="0.3">
      <c r="A496" t="s">
        <v>33</v>
      </c>
      <c r="B496" t="s">
        <v>17</v>
      </c>
      <c r="C496" t="s">
        <v>9</v>
      </c>
      <c r="D496">
        <v>3.6</v>
      </c>
      <c r="E496" s="2">
        <f>DATE(LEFT(A496,4)*1,RIGHT(A496,2)*1,1)</f>
        <v>44682</v>
      </c>
      <c r="F496">
        <f>IFERROR(IF(B496="män",-1,IF(B496="kvinnor",1,0))*D496,"")</f>
        <v>3.6</v>
      </c>
      <c r="G496" t="str">
        <f t="shared" si="7"/>
        <v>2022M05_kvinnor_L</v>
      </c>
    </row>
    <row r="497" spans="1:7" hidden="1" x14ac:dyDescent="0.3">
      <c r="A497" t="s">
        <v>33</v>
      </c>
      <c r="B497" t="s">
        <v>17</v>
      </c>
      <c r="C497" t="s">
        <v>10</v>
      </c>
      <c r="D497">
        <v>5.5</v>
      </c>
      <c r="E497" s="2">
        <f>DATE(LEFT(A497,4)*1,RIGHT(A497,2)*1,1)</f>
        <v>44682</v>
      </c>
      <c r="F497">
        <f>IFERROR(IF(B497="män",-1,IF(B497="kvinnor",1,0))*D497,"")</f>
        <v>5.5</v>
      </c>
      <c r="G497" t="str">
        <f t="shared" si="7"/>
        <v>2022M05_kvinnor_KD</v>
      </c>
    </row>
    <row r="498" spans="1:7" hidden="1" x14ac:dyDescent="0.3">
      <c r="A498" t="s">
        <v>33</v>
      </c>
      <c r="B498" t="s">
        <v>17</v>
      </c>
      <c r="C498" t="s">
        <v>11</v>
      </c>
      <c r="D498" t="s">
        <v>40</v>
      </c>
      <c r="E498" s="2">
        <f>DATE(LEFT(A498,4)*1,RIGHT(A498,2)*1,1)</f>
        <v>44682</v>
      </c>
      <c r="F498" t="str">
        <f>IFERROR(IF(B498="män",-1,IF(B498="kvinnor",1,0))*D498,"")</f>
        <v/>
      </c>
      <c r="G498" t="str">
        <f t="shared" si="7"/>
        <v>2022M05_kvinnor_NYD</v>
      </c>
    </row>
    <row r="499" spans="1:7" hidden="1" x14ac:dyDescent="0.3">
      <c r="A499" t="s">
        <v>33</v>
      </c>
      <c r="B499" t="s">
        <v>17</v>
      </c>
      <c r="C499" t="s">
        <v>12</v>
      </c>
      <c r="D499">
        <v>3.7</v>
      </c>
      <c r="E499" s="2">
        <f>DATE(LEFT(A499,4)*1,RIGHT(A499,2)*1,1)</f>
        <v>44682</v>
      </c>
      <c r="F499">
        <f>IFERROR(IF(B499="män",-1,IF(B499="kvinnor",1,0))*D499,"")</f>
        <v>3.7</v>
      </c>
      <c r="G499" t="str">
        <f t="shared" si="7"/>
        <v>2022M05_kvinnor_MP</v>
      </c>
    </row>
    <row r="500" spans="1:7" hidden="1" x14ac:dyDescent="0.3">
      <c r="A500" t="s">
        <v>33</v>
      </c>
      <c r="B500" t="s">
        <v>17</v>
      </c>
      <c r="C500" t="s">
        <v>13</v>
      </c>
      <c r="D500">
        <v>38.200000000000003</v>
      </c>
      <c r="E500" s="2">
        <f>DATE(LEFT(A500,4)*1,RIGHT(A500,2)*1,1)</f>
        <v>44682</v>
      </c>
      <c r="F500">
        <f>IFERROR(IF(B500="män",-1,IF(B500="kvinnor",1,0))*D500,"")</f>
        <v>38.200000000000003</v>
      </c>
      <c r="G500" t="str">
        <f t="shared" si="7"/>
        <v>2022M05_kvinnor_S</v>
      </c>
    </row>
    <row r="501" spans="1:7" hidden="1" x14ac:dyDescent="0.3">
      <c r="A501" t="s">
        <v>33</v>
      </c>
      <c r="B501" t="s">
        <v>17</v>
      </c>
      <c r="C501" t="s">
        <v>14</v>
      </c>
      <c r="D501">
        <v>8.5</v>
      </c>
      <c r="E501" s="2">
        <f>DATE(LEFT(A501,4)*1,RIGHT(A501,2)*1,1)</f>
        <v>44682</v>
      </c>
      <c r="F501">
        <f>IFERROR(IF(B501="män",-1,IF(B501="kvinnor",1,0))*D501,"")</f>
        <v>8.5</v>
      </c>
      <c r="G501" t="str">
        <f t="shared" si="7"/>
        <v>2022M05_kvinnor_V</v>
      </c>
    </row>
    <row r="502" spans="1:7" hidden="1" x14ac:dyDescent="0.3">
      <c r="A502" t="s">
        <v>33</v>
      </c>
      <c r="B502" t="s">
        <v>17</v>
      </c>
      <c r="C502" t="s">
        <v>15</v>
      </c>
      <c r="D502">
        <v>11.1</v>
      </c>
      <c r="E502" s="2">
        <f>DATE(LEFT(A502,4)*1,RIGHT(A502,2)*1,1)</f>
        <v>44682</v>
      </c>
      <c r="F502">
        <f>IFERROR(IF(B502="män",-1,IF(B502="kvinnor",1,0))*D502,"")</f>
        <v>11.1</v>
      </c>
      <c r="G502" t="str">
        <f t="shared" si="7"/>
        <v>2022M05_kvinnor_SD</v>
      </c>
    </row>
    <row r="503" spans="1:7" hidden="1" x14ac:dyDescent="0.3">
      <c r="A503" t="s">
        <v>33</v>
      </c>
      <c r="B503" t="s">
        <v>17</v>
      </c>
      <c r="C503" t="s">
        <v>16</v>
      </c>
      <c r="D503">
        <v>1.5</v>
      </c>
      <c r="E503" s="2">
        <f>DATE(LEFT(A503,4)*1,RIGHT(A503,2)*1,1)</f>
        <v>44682</v>
      </c>
      <c r="F503">
        <f>IFERROR(IF(B503="män",-1,IF(B503="kvinnor",1,0))*D503,"")</f>
        <v>1.5</v>
      </c>
      <c r="G503" t="str">
        <f t="shared" si="7"/>
        <v>2022M05_kvinnor_övriga</v>
      </c>
    </row>
    <row r="504" spans="1:7" x14ac:dyDescent="0.3">
      <c r="A504" t="s">
        <v>33</v>
      </c>
      <c r="B504" t="s">
        <v>63</v>
      </c>
      <c r="C504" t="s">
        <v>7</v>
      </c>
      <c r="D504">
        <v>21.3</v>
      </c>
      <c r="E504" s="2">
        <f>DATE(LEFT(A504,4)*1,RIGHT(A504,2)*1,1)</f>
        <v>44682</v>
      </c>
      <c r="F504">
        <f>IFERROR(IF(B504="män",-1,IF(B504="kvinnor",1,0))*D504,"")</f>
        <v>0</v>
      </c>
      <c r="G504" t="str">
        <f t="shared" si="7"/>
        <v>2022M05_totalt_M</v>
      </c>
    </row>
    <row r="505" spans="1:7" x14ac:dyDescent="0.3">
      <c r="A505" t="s">
        <v>33</v>
      </c>
      <c r="B505" t="s">
        <v>63</v>
      </c>
      <c r="C505" t="s">
        <v>8</v>
      </c>
      <c r="D505">
        <v>6.7</v>
      </c>
      <c r="E505" s="2">
        <f>DATE(LEFT(A505,4)*1,RIGHT(A505,2)*1,1)</f>
        <v>44682</v>
      </c>
      <c r="F505">
        <f>IFERROR(IF(B505="män",-1,IF(B505="kvinnor",1,0))*D505,"")</f>
        <v>0</v>
      </c>
      <c r="G505" t="str">
        <f t="shared" si="7"/>
        <v>2022M05_totalt_C</v>
      </c>
    </row>
    <row r="506" spans="1:7" x14ac:dyDescent="0.3">
      <c r="A506" t="s">
        <v>33</v>
      </c>
      <c r="B506" t="s">
        <v>63</v>
      </c>
      <c r="C506" t="s">
        <v>9</v>
      </c>
      <c r="D506">
        <v>3.4</v>
      </c>
      <c r="E506" s="2">
        <f>DATE(LEFT(A506,4)*1,RIGHT(A506,2)*1,1)</f>
        <v>44682</v>
      </c>
      <c r="F506">
        <f>IFERROR(IF(B506="män",-1,IF(B506="kvinnor",1,0))*D506,"")</f>
        <v>0</v>
      </c>
      <c r="G506" t="str">
        <f t="shared" si="7"/>
        <v>2022M05_totalt_L</v>
      </c>
    </row>
    <row r="507" spans="1:7" x14ac:dyDescent="0.3">
      <c r="A507" t="s">
        <v>33</v>
      </c>
      <c r="B507" t="s">
        <v>63</v>
      </c>
      <c r="C507" t="s">
        <v>10</v>
      </c>
      <c r="D507">
        <v>5.2</v>
      </c>
      <c r="E507" s="2">
        <f>DATE(LEFT(A507,4)*1,RIGHT(A507,2)*1,1)</f>
        <v>44682</v>
      </c>
      <c r="F507">
        <f>IFERROR(IF(B507="män",-1,IF(B507="kvinnor",1,0))*D507,"")</f>
        <v>0</v>
      </c>
      <c r="G507" t="str">
        <f t="shared" si="7"/>
        <v>2022M05_totalt_KD</v>
      </c>
    </row>
    <row r="508" spans="1:7" x14ac:dyDescent="0.3">
      <c r="A508" t="s">
        <v>33</v>
      </c>
      <c r="B508" t="s">
        <v>63</v>
      </c>
      <c r="C508" t="s">
        <v>11</v>
      </c>
      <c r="D508" t="s">
        <v>40</v>
      </c>
      <c r="E508" s="2">
        <f>DATE(LEFT(A508,4)*1,RIGHT(A508,2)*1,1)</f>
        <v>44682</v>
      </c>
      <c r="F508" t="str">
        <f>IFERROR(IF(B508="män",-1,IF(B508="kvinnor",1,0))*D508,"")</f>
        <v/>
      </c>
      <c r="G508" t="str">
        <f t="shared" si="7"/>
        <v>2022M05_totalt_NYD</v>
      </c>
    </row>
    <row r="509" spans="1:7" x14ac:dyDescent="0.3">
      <c r="A509" t="s">
        <v>33</v>
      </c>
      <c r="B509" t="s">
        <v>63</v>
      </c>
      <c r="C509" t="s">
        <v>12</v>
      </c>
      <c r="D509">
        <v>3.3</v>
      </c>
      <c r="E509" s="2">
        <f>DATE(LEFT(A509,4)*1,RIGHT(A509,2)*1,1)</f>
        <v>44682</v>
      </c>
      <c r="F509">
        <f>IFERROR(IF(B509="män",-1,IF(B509="kvinnor",1,0))*D509,"")</f>
        <v>0</v>
      </c>
      <c r="G509" t="str">
        <f t="shared" si="7"/>
        <v>2022M05_totalt_MP</v>
      </c>
    </row>
    <row r="510" spans="1:7" x14ac:dyDescent="0.3">
      <c r="A510" t="s">
        <v>33</v>
      </c>
      <c r="B510" t="s">
        <v>63</v>
      </c>
      <c r="C510" t="s">
        <v>13</v>
      </c>
      <c r="D510">
        <v>33.299999999999997</v>
      </c>
      <c r="E510" s="2">
        <f>DATE(LEFT(A510,4)*1,RIGHT(A510,2)*1,1)</f>
        <v>44682</v>
      </c>
      <c r="F510">
        <f>IFERROR(IF(B510="män",-1,IF(B510="kvinnor",1,0))*D510,"")</f>
        <v>0</v>
      </c>
      <c r="G510" t="str">
        <f t="shared" si="7"/>
        <v>2022M05_totalt_S</v>
      </c>
    </row>
    <row r="511" spans="1:7" x14ac:dyDescent="0.3">
      <c r="A511" t="s">
        <v>33</v>
      </c>
      <c r="B511" t="s">
        <v>63</v>
      </c>
      <c r="C511" t="s">
        <v>14</v>
      </c>
      <c r="D511">
        <v>7.8</v>
      </c>
      <c r="E511" s="2">
        <f>DATE(LEFT(A511,4)*1,RIGHT(A511,2)*1,1)</f>
        <v>44682</v>
      </c>
      <c r="F511">
        <f>IFERROR(IF(B511="män",-1,IF(B511="kvinnor",1,0))*D511,"")</f>
        <v>0</v>
      </c>
      <c r="G511" t="str">
        <f t="shared" si="7"/>
        <v>2022M05_totalt_V</v>
      </c>
    </row>
    <row r="512" spans="1:7" x14ac:dyDescent="0.3">
      <c r="A512" t="s">
        <v>33</v>
      </c>
      <c r="B512" t="s">
        <v>63</v>
      </c>
      <c r="C512" t="s">
        <v>15</v>
      </c>
      <c r="D512">
        <v>17</v>
      </c>
      <c r="E512" s="2">
        <f>DATE(LEFT(A512,4)*1,RIGHT(A512,2)*1,1)</f>
        <v>44682</v>
      </c>
      <c r="F512">
        <f>IFERROR(IF(B512="män",-1,IF(B512="kvinnor",1,0))*D512,"")</f>
        <v>0</v>
      </c>
      <c r="G512" t="str">
        <f t="shared" si="7"/>
        <v>2022M05_totalt_SD</v>
      </c>
    </row>
    <row r="513" spans="1:7" x14ac:dyDescent="0.3">
      <c r="A513" t="s">
        <v>33</v>
      </c>
      <c r="B513" t="s">
        <v>63</v>
      </c>
      <c r="C513" t="s">
        <v>16</v>
      </c>
      <c r="D513">
        <v>2</v>
      </c>
      <c r="E513" s="2">
        <f>DATE(LEFT(A513,4)*1,RIGHT(A513,2)*1,1)</f>
        <v>44682</v>
      </c>
      <c r="F513">
        <f>IFERROR(IF(B513="män",-1,IF(B513="kvinnor",1,0))*D513,"")</f>
        <v>0</v>
      </c>
      <c r="G513" t="str">
        <f t="shared" si="7"/>
        <v>2022M05_totalt_övriga</v>
      </c>
    </row>
    <row r="514" spans="1:7" hidden="1" x14ac:dyDescent="0.3">
      <c r="A514" t="s">
        <v>34</v>
      </c>
      <c r="B514" t="s">
        <v>6</v>
      </c>
      <c r="C514" t="s">
        <v>7</v>
      </c>
      <c r="D514">
        <v>20.9</v>
      </c>
      <c r="E514" s="2">
        <f>DATE(LEFT(A514,4)*1,RIGHT(A514,2)*1,1)</f>
        <v>44866</v>
      </c>
      <c r="F514">
        <f>IFERROR(IF(B514="män",-1,IF(B514="kvinnor",1,0))*D514,"")</f>
        <v>-20.9</v>
      </c>
      <c r="G514" t="str">
        <f t="shared" si="7"/>
        <v>2022M11_män_M</v>
      </c>
    </row>
    <row r="515" spans="1:7" hidden="1" x14ac:dyDescent="0.3">
      <c r="A515" t="s">
        <v>34</v>
      </c>
      <c r="B515" t="s">
        <v>6</v>
      </c>
      <c r="C515" t="s">
        <v>8</v>
      </c>
      <c r="D515">
        <v>4.3</v>
      </c>
      <c r="E515" s="2">
        <f>DATE(LEFT(A515,4)*1,RIGHT(A515,2)*1,1)</f>
        <v>44866</v>
      </c>
      <c r="F515">
        <f>IFERROR(IF(B515="män",-1,IF(B515="kvinnor",1,0))*D515,"")</f>
        <v>-4.3</v>
      </c>
      <c r="G515" t="str">
        <f t="shared" si="7"/>
        <v>2022M11_män_C</v>
      </c>
    </row>
    <row r="516" spans="1:7" hidden="1" x14ac:dyDescent="0.3">
      <c r="A516" t="s">
        <v>34</v>
      </c>
      <c r="B516" t="s">
        <v>6</v>
      </c>
      <c r="C516" t="s">
        <v>9</v>
      </c>
      <c r="D516">
        <v>4.5999999999999996</v>
      </c>
      <c r="E516" s="2">
        <f>DATE(LEFT(A516,4)*1,RIGHT(A516,2)*1,1)</f>
        <v>44866</v>
      </c>
      <c r="F516">
        <f>IFERROR(IF(B516="män",-1,IF(B516="kvinnor",1,0))*D516,"")</f>
        <v>-4.5999999999999996</v>
      </c>
      <c r="G516" t="str">
        <f t="shared" si="7"/>
        <v>2022M11_män_L</v>
      </c>
    </row>
    <row r="517" spans="1:7" hidden="1" x14ac:dyDescent="0.3">
      <c r="A517" t="s">
        <v>34</v>
      </c>
      <c r="B517" t="s">
        <v>6</v>
      </c>
      <c r="C517" t="s">
        <v>10</v>
      </c>
      <c r="D517">
        <v>4.5999999999999996</v>
      </c>
      <c r="E517" s="2">
        <f>DATE(LEFT(A517,4)*1,RIGHT(A517,2)*1,1)</f>
        <v>44866</v>
      </c>
      <c r="F517">
        <f>IFERROR(IF(B517="män",-1,IF(B517="kvinnor",1,0))*D517,"")</f>
        <v>-4.5999999999999996</v>
      </c>
      <c r="G517" t="str">
        <f t="shared" ref="G517:G580" si="8">A517&amp;"_"&amp;B517&amp;"_"&amp;C517</f>
        <v>2022M11_män_KD</v>
      </c>
    </row>
    <row r="518" spans="1:7" hidden="1" x14ac:dyDescent="0.3">
      <c r="A518" t="s">
        <v>34</v>
      </c>
      <c r="B518" t="s">
        <v>6</v>
      </c>
      <c r="C518" t="s">
        <v>11</v>
      </c>
      <c r="D518" t="s">
        <v>40</v>
      </c>
      <c r="E518" s="2">
        <f>DATE(LEFT(A518,4)*1,RIGHT(A518,2)*1,1)</f>
        <v>44866</v>
      </c>
      <c r="F518" t="str">
        <f>IFERROR(IF(B518="män",-1,IF(B518="kvinnor",1,0))*D518,"")</f>
        <v/>
      </c>
      <c r="G518" t="str">
        <f t="shared" si="8"/>
        <v>2022M11_män_NYD</v>
      </c>
    </row>
    <row r="519" spans="1:7" hidden="1" x14ac:dyDescent="0.3">
      <c r="A519" t="s">
        <v>34</v>
      </c>
      <c r="B519" t="s">
        <v>6</v>
      </c>
      <c r="C519" t="s">
        <v>12</v>
      </c>
      <c r="D519">
        <v>3.3</v>
      </c>
      <c r="E519" s="2">
        <f>DATE(LEFT(A519,4)*1,RIGHT(A519,2)*1,1)</f>
        <v>44866</v>
      </c>
      <c r="F519">
        <f>IFERROR(IF(B519="män",-1,IF(B519="kvinnor",1,0))*D519,"")</f>
        <v>-3.3</v>
      </c>
      <c r="G519" t="str">
        <f t="shared" si="8"/>
        <v>2022M11_män_MP</v>
      </c>
    </row>
    <row r="520" spans="1:7" hidden="1" x14ac:dyDescent="0.3">
      <c r="A520" t="s">
        <v>34</v>
      </c>
      <c r="B520" t="s">
        <v>6</v>
      </c>
      <c r="C520" t="s">
        <v>13</v>
      </c>
      <c r="D520">
        <v>29</v>
      </c>
      <c r="E520" s="2">
        <f>DATE(LEFT(A520,4)*1,RIGHT(A520,2)*1,1)</f>
        <v>44866</v>
      </c>
      <c r="F520">
        <f>IFERROR(IF(B520="män",-1,IF(B520="kvinnor",1,0))*D520,"")</f>
        <v>-29</v>
      </c>
      <c r="G520" t="str">
        <f t="shared" si="8"/>
        <v>2022M11_män_S</v>
      </c>
    </row>
    <row r="521" spans="1:7" hidden="1" x14ac:dyDescent="0.3">
      <c r="A521" t="s">
        <v>34</v>
      </c>
      <c r="B521" t="s">
        <v>6</v>
      </c>
      <c r="C521" t="s">
        <v>14</v>
      </c>
      <c r="D521">
        <v>7.6</v>
      </c>
      <c r="E521" s="2">
        <f>DATE(LEFT(A521,4)*1,RIGHT(A521,2)*1,1)</f>
        <v>44866</v>
      </c>
      <c r="F521">
        <f>IFERROR(IF(B521="män",-1,IF(B521="kvinnor",1,0))*D521,"")</f>
        <v>-7.6</v>
      </c>
      <c r="G521" t="str">
        <f t="shared" si="8"/>
        <v>2022M11_män_V</v>
      </c>
    </row>
    <row r="522" spans="1:7" hidden="1" x14ac:dyDescent="0.3">
      <c r="A522" t="s">
        <v>34</v>
      </c>
      <c r="B522" t="s">
        <v>6</v>
      </c>
      <c r="C522" t="s">
        <v>15</v>
      </c>
      <c r="D522">
        <v>23</v>
      </c>
      <c r="E522" s="2">
        <f>DATE(LEFT(A522,4)*1,RIGHT(A522,2)*1,1)</f>
        <v>44866</v>
      </c>
      <c r="F522">
        <f>IFERROR(IF(B522="män",-1,IF(B522="kvinnor",1,0))*D522,"")</f>
        <v>-23</v>
      </c>
      <c r="G522" t="str">
        <f t="shared" si="8"/>
        <v>2022M11_män_SD</v>
      </c>
    </row>
    <row r="523" spans="1:7" hidden="1" x14ac:dyDescent="0.3">
      <c r="A523" t="s">
        <v>34</v>
      </c>
      <c r="B523" t="s">
        <v>6</v>
      </c>
      <c r="C523" t="s">
        <v>16</v>
      </c>
      <c r="D523">
        <v>2.7</v>
      </c>
      <c r="E523" s="2">
        <f>DATE(LEFT(A523,4)*1,RIGHT(A523,2)*1,1)</f>
        <v>44866</v>
      </c>
      <c r="F523">
        <f>IFERROR(IF(B523="män",-1,IF(B523="kvinnor",1,0))*D523,"")</f>
        <v>-2.7</v>
      </c>
      <c r="G523" t="str">
        <f t="shared" si="8"/>
        <v>2022M11_män_övriga</v>
      </c>
    </row>
    <row r="524" spans="1:7" hidden="1" x14ac:dyDescent="0.3">
      <c r="A524" t="s">
        <v>34</v>
      </c>
      <c r="B524" t="s">
        <v>17</v>
      </c>
      <c r="C524" t="s">
        <v>7</v>
      </c>
      <c r="D524">
        <v>16.899999999999999</v>
      </c>
      <c r="E524" s="2">
        <f>DATE(LEFT(A524,4)*1,RIGHT(A524,2)*1,1)</f>
        <v>44866</v>
      </c>
      <c r="F524">
        <f>IFERROR(IF(B524="män",-1,IF(B524="kvinnor",1,0))*D524,"")</f>
        <v>16.899999999999999</v>
      </c>
      <c r="G524" t="str">
        <f t="shared" si="8"/>
        <v>2022M11_kvinnor_M</v>
      </c>
    </row>
    <row r="525" spans="1:7" hidden="1" x14ac:dyDescent="0.3">
      <c r="A525" t="s">
        <v>34</v>
      </c>
      <c r="B525" t="s">
        <v>17</v>
      </c>
      <c r="C525" t="s">
        <v>8</v>
      </c>
      <c r="D525">
        <v>6.5</v>
      </c>
      <c r="E525" s="2">
        <f>DATE(LEFT(A525,4)*1,RIGHT(A525,2)*1,1)</f>
        <v>44866</v>
      </c>
      <c r="F525">
        <f>IFERROR(IF(B525="män",-1,IF(B525="kvinnor",1,0))*D525,"")</f>
        <v>6.5</v>
      </c>
      <c r="G525" t="str">
        <f t="shared" si="8"/>
        <v>2022M11_kvinnor_C</v>
      </c>
    </row>
    <row r="526" spans="1:7" hidden="1" x14ac:dyDescent="0.3">
      <c r="A526" t="s">
        <v>34</v>
      </c>
      <c r="B526" t="s">
        <v>17</v>
      </c>
      <c r="C526" t="s">
        <v>9</v>
      </c>
      <c r="D526">
        <v>3.6</v>
      </c>
      <c r="E526" s="2">
        <f>DATE(LEFT(A526,4)*1,RIGHT(A526,2)*1,1)</f>
        <v>44866</v>
      </c>
      <c r="F526">
        <f>IFERROR(IF(B526="män",-1,IF(B526="kvinnor",1,0))*D526,"")</f>
        <v>3.6</v>
      </c>
      <c r="G526" t="str">
        <f t="shared" si="8"/>
        <v>2022M11_kvinnor_L</v>
      </c>
    </row>
    <row r="527" spans="1:7" hidden="1" x14ac:dyDescent="0.3">
      <c r="A527" t="s">
        <v>34</v>
      </c>
      <c r="B527" t="s">
        <v>17</v>
      </c>
      <c r="C527" t="s">
        <v>10</v>
      </c>
      <c r="D527">
        <v>5.3</v>
      </c>
      <c r="E527" s="2">
        <f>DATE(LEFT(A527,4)*1,RIGHT(A527,2)*1,1)</f>
        <v>44866</v>
      </c>
      <c r="F527">
        <f>IFERROR(IF(B527="män",-1,IF(B527="kvinnor",1,0))*D527,"")</f>
        <v>5.3</v>
      </c>
      <c r="G527" t="str">
        <f t="shared" si="8"/>
        <v>2022M11_kvinnor_KD</v>
      </c>
    </row>
    <row r="528" spans="1:7" hidden="1" x14ac:dyDescent="0.3">
      <c r="A528" t="s">
        <v>34</v>
      </c>
      <c r="B528" t="s">
        <v>17</v>
      </c>
      <c r="C528" t="s">
        <v>11</v>
      </c>
      <c r="D528" t="s">
        <v>40</v>
      </c>
      <c r="E528" s="2">
        <f>DATE(LEFT(A528,4)*1,RIGHT(A528,2)*1,1)</f>
        <v>44866</v>
      </c>
      <c r="F528" t="str">
        <f>IFERROR(IF(B528="män",-1,IF(B528="kvinnor",1,0))*D528,"")</f>
        <v/>
      </c>
      <c r="G528" t="str">
        <f t="shared" si="8"/>
        <v>2022M11_kvinnor_NYD</v>
      </c>
    </row>
    <row r="529" spans="1:7" hidden="1" x14ac:dyDescent="0.3">
      <c r="A529" t="s">
        <v>34</v>
      </c>
      <c r="B529" t="s">
        <v>17</v>
      </c>
      <c r="C529" t="s">
        <v>12</v>
      </c>
      <c r="D529">
        <v>5.5</v>
      </c>
      <c r="E529" s="2">
        <f>DATE(LEFT(A529,4)*1,RIGHT(A529,2)*1,1)</f>
        <v>44866</v>
      </c>
      <c r="F529">
        <f>IFERROR(IF(B529="män",-1,IF(B529="kvinnor",1,0))*D529,"")</f>
        <v>5.5</v>
      </c>
      <c r="G529" t="str">
        <f t="shared" si="8"/>
        <v>2022M11_kvinnor_MP</v>
      </c>
    </row>
    <row r="530" spans="1:7" hidden="1" x14ac:dyDescent="0.3">
      <c r="A530" t="s">
        <v>34</v>
      </c>
      <c r="B530" t="s">
        <v>17</v>
      </c>
      <c r="C530" t="s">
        <v>13</v>
      </c>
      <c r="D530">
        <v>40.200000000000003</v>
      </c>
      <c r="E530" s="2">
        <f>DATE(LEFT(A530,4)*1,RIGHT(A530,2)*1,1)</f>
        <v>44866</v>
      </c>
      <c r="F530">
        <f>IFERROR(IF(B530="män",-1,IF(B530="kvinnor",1,0))*D530,"")</f>
        <v>40.200000000000003</v>
      </c>
      <c r="G530" t="str">
        <f t="shared" si="8"/>
        <v>2022M11_kvinnor_S</v>
      </c>
    </row>
    <row r="531" spans="1:7" hidden="1" x14ac:dyDescent="0.3">
      <c r="A531" t="s">
        <v>34</v>
      </c>
      <c r="B531" t="s">
        <v>17</v>
      </c>
      <c r="C531" t="s">
        <v>14</v>
      </c>
      <c r="D531">
        <v>7.6</v>
      </c>
      <c r="E531" s="2">
        <f>DATE(LEFT(A531,4)*1,RIGHT(A531,2)*1,1)</f>
        <v>44866</v>
      </c>
      <c r="F531">
        <f>IFERROR(IF(B531="män",-1,IF(B531="kvinnor",1,0))*D531,"")</f>
        <v>7.6</v>
      </c>
      <c r="G531" t="str">
        <f t="shared" si="8"/>
        <v>2022M11_kvinnor_V</v>
      </c>
    </row>
    <row r="532" spans="1:7" hidden="1" x14ac:dyDescent="0.3">
      <c r="A532" t="s">
        <v>34</v>
      </c>
      <c r="B532" t="s">
        <v>17</v>
      </c>
      <c r="C532" t="s">
        <v>15</v>
      </c>
      <c r="D532">
        <v>13.4</v>
      </c>
      <c r="E532" s="2">
        <f>DATE(LEFT(A532,4)*1,RIGHT(A532,2)*1,1)</f>
        <v>44866</v>
      </c>
      <c r="F532">
        <f>IFERROR(IF(B532="män",-1,IF(B532="kvinnor",1,0))*D532,"")</f>
        <v>13.4</v>
      </c>
      <c r="G532" t="str">
        <f t="shared" si="8"/>
        <v>2022M11_kvinnor_SD</v>
      </c>
    </row>
    <row r="533" spans="1:7" hidden="1" x14ac:dyDescent="0.3">
      <c r="A533" t="s">
        <v>34</v>
      </c>
      <c r="B533" t="s">
        <v>17</v>
      </c>
      <c r="C533" t="s">
        <v>16</v>
      </c>
      <c r="D533">
        <v>1</v>
      </c>
      <c r="E533" s="2">
        <f>DATE(LEFT(A533,4)*1,RIGHT(A533,2)*1,1)</f>
        <v>44866</v>
      </c>
      <c r="F533">
        <f>IFERROR(IF(B533="män",-1,IF(B533="kvinnor",1,0))*D533,"")</f>
        <v>1</v>
      </c>
      <c r="G533" t="str">
        <f t="shared" si="8"/>
        <v>2022M11_kvinnor_övriga</v>
      </c>
    </row>
    <row r="534" spans="1:7" x14ac:dyDescent="0.3">
      <c r="A534" t="s">
        <v>34</v>
      </c>
      <c r="B534" t="s">
        <v>63</v>
      </c>
      <c r="C534" t="s">
        <v>7</v>
      </c>
      <c r="D534">
        <v>18.899999999999999</v>
      </c>
      <c r="E534" s="2">
        <f>DATE(LEFT(A534,4)*1,RIGHT(A534,2)*1,1)</f>
        <v>44866</v>
      </c>
      <c r="F534">
        <f>IFERROR(IF(B534="män",-1,IF(B534="kvinnor",1,0))*D534,"")</f>
        <v>0</v>
      </c>
      <c r="G534" t="str">
        <f t="shared" si="8"/>
        <v>2022M11_totalt_M</v>
      </c>
    </row>
    <row r="535" spans="1:7" x14ac:dyDescent="0.3">
      <c r="A535" t="s">
        <v>34</v>
      </c>
      <c r="B535" t="s">
        <v>63</v>
      </c>
      <c r="C535" t="s">
        <v>8</v>
      </c>
      <c r="D535">
        <v>5.4</v>
      </c>
      <c r="E535" s="2">
        <f>DATE(LEFT(A535,4)*1,RIGHT(A535,2)*1,1)</f>
        <v>44866</v>
      </c>
      <c r="F535">
        <f>IFERROR(IF(B535="män",-1,IF(B535="kvinnor",1,0))*D535,"")</f>
        <v>0</v>
      </c>
      <c r="G535" t="str">
        <f t="shared" si="8"/>
        <v>2022M11_totalt_C</v>
      </c>
    </row>
    <row r="536" spans="1:7" x14ac:dyDescent="0.3">
      <c r="A536" t="s">
        <v>34</v>
      </c>
      <c r="B536" t="s">
        <v>63</v>
      </c>
      <c r="C536" t="s">
        <v>9</v>
      </c>
      <c r="D536">
        <v>4.0999999999999996</v>
      </c>
      <c r="E536" s="2">
        <f>DATE(LEFT(A536,4)*1,RIGHT(A536,2)*1,1)</f>
        <v>44866</v>
      </c>
      <c r="F536">
        <f>IFERROR(IF(B536="män",-1,IF(B536="kvinnor",1,0))*D536,"")</f>
        <v>0</v>
      </c>
      <c r="G536" t="str">
        <f t="shared" si="8"/>
        <v>2022M11_totalt_L</v>
      </c>
    </row>
    <row r="537" spans="1:7" x14ac:dyDescent="0.3">
      <c r="A537" t="s">
        <v>34</v>
      </c>
      <c r="B537" t="s">
        <v>63</v>
      </c>
      <c r="C537" t="s">
        <v>10</v>
      </c>
      <c r="D537">
        <v>4.9000000000000004</v>
      </c>
      <c r="E537" s="2">
        <f>DATE(LEFT(A537,4)*1,RIGHT(A537,2)*1,1)</f>
        <v>44866</v>
      </c>
      <c r="F537">
        <f>IFERROR(IF(B537="män",-1,IF(B537="kvinnor",1,0))*D537,"")</f>
        <v>0</v>
      </c>
      <c r="G537" t="str">
        <f t="shared" si="8"/>
        <v>2022M11_totalt_KD</v>
      </c>
    </row>
    <row r="538" spans="1:7" x14ac:dyDescent="0.3">
      <c r="A538" t="s">
        <v>34</v>
      </c>
      <c r="B538" t="s">
        <v>63</v>
      </c>
      <c r="C538" t="s">
        <v>11</v>
      </c>
      <c r="D538" t="s">
        <v>40</v>
      </c>
      <c r="E538" s="2">
        <f>DATE(LEFT(A538,4)*1,RIGHT(A538,2)*1,1)</f>
        <v>44866</v>
      </c>
      <c r="F538" t="str">
        <f>IFERROR(IF(B538="män",-1,IF(B538="kvinnor",1,0))*D538,"")</f>
        <v/>
      </c>
      <c r="G538" t="str">
        <f t="shared" si="8"/>
        <v>2022M11_totalt_NYD</v>
      </c>
    </row>
    <row r="539" spans="1:7" x14ac:dyDescent="0.3">
      <c r="A539" t="s">
        <v>34</v>
      </c>
      <c r="B539" t="s">
        <v>63</v>
      </c>
      <c r="C539" t="s">
        <v>12</v>
      </c>
      <c r="D539">
        <v>4.4000000000000004</v>
      </c>
      <c r="E539" s="2">
        <f>DATE(LEFT(A539,4)*1,RIGHT(A539,2)*1,1)</f>
        <v>44866</v>
      </c>
      <c r="F539">
        <f>IFERROR(IF(B539="män",-1,IF(B539="kvinnor",1,0))*D539,"")</f>
        <v>0</v>
      </c>
      <c r="G539" t="str">
        <f t="shared" si="8"/>
        <v>2022M11_totalt_MP</v>
      </c>
    </row>
    <row r="540" spans="1:7" x14ac:dyDescent="0.3">
      <c r="A540" t="s">
        <v>34</v>
      </c>
      <c r="B540" t="s">
        <v>63</v>
      </c>
      <c r="C540" t="s">
        <v>13</v>
      </c>
      <c r="D540">
        <v>34.6</v>
      </c>
      <c r="E540" s="2">
        <f>DATE(LEFT(A540,4)*1,RIGHT(A540,2)*1,1)</f>
        <v>44866</v>
      </c>
      <c r="F540">
        <f>IFERROR(IF(B540="män",-1,IF(B540="kvinnor",1,0))*D540,"")</f>
        <v>0</v>
      </c>
      <c r="G540" t="str">
        <f t="shared" si="8"/>
        <v>2022M11_totalt_S</v>
      </c>
    </row>
    <row r="541" spans="1:7" x14ac:dyDescent="0.3">
      <c r="A541" t="s">
        <v>34</v>
      </c>
      <c r="B541" t="s">
        <v>63</v>
      </c>
      <c r="C541" t="s">
        <v>14</v>
      </c>
      <c r="D541">
        <v>7.6</v>
      </c>
      <c r="E541" s="2">
        <f>DATE(LEFT(A541,4)*1,RIGHT(A541,2)*1,1)</f>
        <v>44866</v>
      </c>
      <c r="F541">
        <f>IFERROR(IF(B541="män",-1,IF(B541="kvinnor",1,0))*D541,"")</f>
        <v>0</v>
      </c>
      <c r="G541" t="str">
        <f t="shared" si="8"/>
        <v>2022M11_totalt_V</v>
      </c>
    </row>
    <row r="542" spans="1:7" x14ac:dyDescent="0.3">
      <c r="A542" t="s">
        <v>34</v>
      </c>
      <c r="B542" t="s">
        <v>63</v>
      </c>
      <c r="C542" t="s">
        <v>15</v>
      </c>
      <c r="D542">
        <v>18.2</v>
      </c>
      <c r="E542" s="2">
        <f>DATE(LEFT(A542,4)*1,RIGHT(A542,2)*1,1)</f>
        <v>44866</v>
      </c>
      <c r="F542">
        <f>IFERROR(IF(B542="män",-1,IF(B542="kvinnor",1,0))*D542,"")</f>
        <v>0</v>
      </c>
      <c r="G542" t="str">
        <f t="shared" si="8"/>
        <v>2022M11_totalt_SD</v>
      </c>
    </row>
    <row r="543" spans="1:7" x14ac:dyDescent="0.3">
      <c r="A543" t="s">
        <v>34</v>
      </c>
      <c r="B543" t="s">
        <v>63</v>
      </c>
      <c r="C543" t="s">
        <v>16</v>
      </c>
      <c r="D543">
        <v>1.9</v>
      </c>
      <c r="E543" s="2">
        <f>DATE(LEFT(A543,4)*1,RIGHT(A543,2)*1,1)</f>
        <v>44866</v>
      </c>
      <c r="F543">
        <f>IFERROR(IF(B543="män",-1,IF(B543="kvinnor",1,0))*D543,"")</f>
        <v>0</v>
      </c>
      <c r="G543" t="str">
        <f t="shared" si="8"/>
        <v>2022M11_totalt_övriga</v>
      </c>
    </row>
    <row r="544" spans="1:7" hidden="1" x14ac:dyDescent="0.3">
      <c r="A544" t="s">
        <v>35</v>
      </c>
      <c r="B544" t="s">
        <v>6</v>
      </c>
      <c r="C544" t="s">
        <v>7</v>
      </c>
      <c r="D544">
        <v>20.6</v>
      </c>
      <c r="E544" s="2">
        <f>DATE(LEFT(A544,4)*1,RIGHT(A544,2)*1,1)</f>
        <v>45047</v>
      </c>
      <c r="F544">
        <f>IFERROR(IF(B544="män",-1,IF(B544="kvinnor",1,0))*D544,"")</f>
        <v>-20.6</v>
      </c>
      <c r="G544" t="str">
        <f t="shared" si="8"/>
        <v>2023M05_män_M</v>
      </c>
    </row>
    <row r="545" spans="1:7" hidden="1" x14ac:dyDescent="0.3">
      <c r="A545" t="s">
        <v>35</v>
      </c>
      <c r="B545" t="s">
        <v>6</v>
      </c>
      <c r="C545" t="s">
        <v>8</v>
      </c>
      <c r="D545">
        <v>3.4</v>
      </c>
      <c r="E545" s="2">
        <f>DATE(LEFT(A545,4)*1,RIGHT(A545,2)*1,1)</f>
        <v>45047</v>
      </c>
      <c r="F545">
        <f>IFERROR(IF(B545="män",-1,IF(B545="kvinnor",1,0))*D545,"")</f>
        <v>-3.4</v>
      </c>
      <c r="G545" t="str">
        <f t="shared" si="8"/>
        <v>2023M05_män_C</v>
      </c>
    </row>
    <row r="546" spans="1:7" hidden="1" x14ac:dyDescent="0.3">
      <c r="A546" t="s">
        <v>35</v>
      </c>
      <c r="B546" t="s">
        <v>6</v>
      </c>
      <c r="C546" t="s">
        <v>9</v>
      </c>
      <c r="D546">
        <v>3.3</v>
      </c>
      <c r="E546" s="2">
        <f>DATE(LEFT(A546,4)*1,RIGHT(A546,2)*1,1)</f>
        <v>45047</v>
      </c>
      <c r="F546">
        <f>IFERROR(IF(B546="män",-1,IF(B546="kvinnor",1,0))*D546,"")</f>
        <v>-3.3</v>
      </c>
      <c r="G546" t="str">
        <f t="shared" si="8"/>
        <v>2023M05_män_L</v>
      </c>
    </row>
    <row r="547" spans="1:7" hidden="1" x14ac:dyDescent="0.3">
      <c r="A547" t="s">
        <v>35</v>
      </c>
      <c r="B547" t="s">
        <v>6</v>
      </c>
      <c r="C547" t="s">
        <v>10</v>
      </c>
      <c r="D547">
        <v>3.3</v>
      </c>
      <c r="E547" s="2">
        <f>DATE(LEFT(A547,4)*1,RIGHT(A547,2)*1,1)</f>
        <v>45047</v>
      </c>
      <c r="F547">
        <f>IFERROR(IF(B547="män",-1,IF(B547="kvinnor",1,0))*D547,"")</f>
        <v>-3.3</v>
      </c>
      <c r="G547" t="str">
        <f t="shared" si="8"/>
        <v>2023M05_män_KD</v>
      </c>
    </row>
    <row r="548" spans="1:7" hidden="1" x14ac:dyDescent="0.3">
      <c r="A548" t="s">
        <v>35</v>
      </c>
      <c r="B548" t="s">
        <v>6</v>
      </c>
      <c r="C548" t="s">
        <v>11</v>
      </c>
      <c r="D548" t="s">
        <v>40</v>
      </c>
      <c r="E548" s="2">
        <f>DATE(LEFT(A548,4)*1,RIGHT(A548,2)*1,1)</f>
        <v>45047</v>
      </c>
      <c r="F548" t="str">
        <f>IFERROR(IF(B548="män",-1,IF(B548="kvinnor",1,0))*D548,"")</f>
        <v/>
      </c>
      <c r="G548" t="str">
        <f t="shared" si="8"/>
        <v>2023M05_män_NYD</v>
      </c>
    </row>
    <row r="549" spans="1:7" hidden="1" x14ac:dyDescent="0.3">
      <c r="A549" t="s">
        <v>35</v>
      </c>
      <c r="B549" t="s">
        <v>6</v>
      </c>
      <c r="C549" t="s">
        <v>12</v>
      </c>
      <c r="D549">
        <v>3.4</v>
      </c>
      <c r="E549" s="2">
        <f>DATE(LEFT(A549,4)*1,RIGHT(A549,2)*1,1)</f>
        <v>45047</v>
      </c>
      <c r="F549">
        <f>IFERROR(IF(B549="män",-1,IF(B549="kvinnor",1,0))*D549,"")</f>
        <v>-3.4</v>
      </c>
      <c r="G549" t="str">
        <f t="shared" si="8"/>
        <v>2023M05_män_MP</v>
      </c>
    </row>
    <row r="550" spans="1:7" hidden="1" x14ac:dyDescent="0.3">
      <c r="A550" t="s">
        <v>35</v>
      </c>
      <c r="B550" t="s">
        <v>6</v>
      </c>
      <c r="C550" t="s">
        <v>13</v>
      </c>
      <c r="D550">
        <v>33.200000000000003</v>
      </c>
      <c r="E550" s="2">
        <f>DATE(LEFT(A550,4)*1,RIGHT(A550,2)*1,1)</f>
        <v>45047</v>
      </c>
      <c r="F550">
        <f>IFERROR(IF(B550="män",-1,IF(B550="kvinnor",1,0))*D550,"")</f>
        <v>-33.200000000000003</v>
      </c>
      <c r="G550" t="str">
        <f t="shared" si="8"/>
        <v>2023M05_män_S</v>
      </c>
    </row>
    <row r="551" spans="1:7" hidden="1" x14ac:dyDescent="0.3">
      <c r="A551" t="s">
        <v>35</v>
      </c>
      <c r="B551" t="s">
        <v>6</v>
      </c>
      <c r="C551" t="s">
        <v>14</v>
      </c>
      <c r="D551">
        <v>6</v>
      </c>
      <c r="E551" s="2">
        <f>DATE(LEFT(A551,4)*1,RIGHT(A551,2)*1,1)</f>
        <v>45047</v>
      </c>
      <c r="F551">
        <f>IFERROR(IF(B551="män",-1,IF(B551="kvinnor",1,0))*D551,"")</f>
        <v>-6</v>
      </c>
      <c r="G551" t="str">
        <f t="shared" si="8"/>
        <v>2023M05_män_V</v>
      </c>
    </row>
    <row r="552" spans="1:7" hidden="1" x14ac:dyDescent="0.3">
      <c r="A552" t="s">
        <v>35</v>
      </c>
      <c r="B552" t="s">
        <v>6</v>
      </c>
      <c r="C552" t="s">
        <v>15</v>
      </c>
      <c r="D552">
        <v>23.9</v>
      </c>
      <c r="E552" s="2">
        <f>DATE(LEFT(A552,4)*1,RIGHT(A552,2)*1,1)</f>
        <v>45047</v>
      </c>
      <c r="F552">
        <f>IFERROR(IF(B552="män",-1,IF(B552="kvinnor",1,0))*D552,"")</f>
        <v>-23.9</v>
      </c>
      <c r="G552" t="str">
        <f t="shared" si="8"/>
        <v>2023M05_män_SD</v>
      </c>
    </row>
    <row r="553" spans="1:7" hidden="1" x14ac:dyDescent="0.3">
      <c r="A553" t="s">
        <v>35</v>
      </c>
      <c r="B553" t="s">
        <v>6</v>
      </c>
      <c r="C553" t="s">
        <v>16</v>
      </c>
      <c r="D553">
        <v>2.7</v>
      </c>
      <c r="E553" s="2">
        <f>DATE(LEFT(A553,4)*1,RIGHT(A553,2)*1,1)</f>
        <v>45047</v>
      </c>
      <c r="F553">
        <f>IFERROR(IF(B553="män",-1,IF(B553="kvinnor",1,0))*D553,"")</f>
        <v>-2.7</v>
      </c>
      <c r="G553" t="str">
        <f t="shared" si="8"/>
        <v>2023M05_män_övriga</v>
      </c>
    </row>
    <row r="554" spans="1:7" hidden="1" x14ac:dyDescent="0.3">
      <c r="A554" t="s">
        <v>35</v>
      </c>
      <c r="B554" t="s">
        <v>17</v>
      </c>
      <c r="C554" t="s">
        <v>7</v>
      </c>
      <c r="D554">
        <v>17.7</v>
      </c>
      <c r="E554" s="2">
        <f>DATE(LEFT(A554,4)*1,RIGHT(A554,2)*1,1)</f>
        <v>45047</v>
      </c>
      <c r="F554">
        <f>IFERROR(IF(B554="män",-1,IF(B554="kvinnor",1,0))*D554,"")</f>
        <v>17.7</v>
      </c>
      <c r="G554" t="str">
        <f t="shared" si="8"/>
        <v>2023M05_kvinnor_M</v>
      </c>
    </row>
    <row r="555" spans="1:7" hidden="1" x14ac:dyDescent="0.3">
      <c r="A555" t="s">
        <v>35</v>
      </c>
      <c r="B555" t="s">
        <v>17</v>
      </c>
      <c r="C555" t="s">
        <v>8</v>
      </c>
      <c r="D555">
        <v>4.8</v>
      </c>
      <c r="E555" s="2">
        <f>DATE(LEFT(A555,4)*1,RIGHT(A555,2)*1,1)</f>
        <v>45047</v>
      </c>
      <c r="F555">
        <f>IFERROR(IF(B555="män",-1,IF(B555="kvinnor",1,0))*D555,"")</f>
        <v>4.8</v>
      </c>
      <c r="G555" t="str">
        <f t="shared" si="8"/>
        <v>2023M05_kvinnor_C</v>
      </c>
    </row>
    <row r="556" spans="1:7" hidden="1" x14ac:dyDescent="0.3">
      <c r="A556" t="s">
        <v>35</v>
      </c>
      <c r="B556" t="s">
        <v>17</v>
      </c>
      <c r="C556" t="s">
        <v>9</v>
      </c>
      <c r="D556">
        <v>3.4</v>
      </c>
      <c r="E556" s="2">
        <f>DATE(LEFT(A556,4)*1,RIGHT(A556,2)*1,1)</f>
        <v>45047</v>
      </c>
      <c r="F556">
        <f>IFERROR(IF(B556="män",-1,IF(B556="kvinnor",1,0))*D556,"")</f>
        <v>3.4</v>
      </c>
      <c r="G556" t="str">
        <f t="shared" si="8"/>
        <v>2023M05_kvinnor_L</v>
      </c>
    </row>
    <row r="557" spans="1:7" hidden="1" x14ac:dyDescent="0.3">
      <c r="A557" t="s">
        <v>35</v>
      </c>
      <c r="B557" t="s">
        <v>17</v>
      </c>
      <c r="C557" t="s">
        <v>10</v>
      </c>
      <c r="D557">
        <v>4.0999999999999996</v>
      </c>
      <c r="E557" s="2">
        <f>DATE(LEFT(A557,4)*1,RIGHT(A557,2)*1,1)</f>
        <v>45047</v>
      </c>
      <c r="F557">
        <f>IFERROR(IF(B557="män",-1,IF(B557="kvinnor",1,0))*D557,"")</f>
        <v>4.0999999999999996</v>
      </c>
      <c r="G557" t="str">
        <f t="shared" si="8"/>
        <v>2023M05_kvinnor_KD</v>
      </c>
    </row>
    <row r="558" spans="1:7" hidden="1" x14ac:dyDescent="0.3">
      <c r="A558" t="s">
        <v>35</v>
      </c>
      <c r="B558" t="s">
        <v>17</v>
      </c>
      <c r="C558" t="s">
        <v>11</v>
      </c>
      <c r="D558" t="s">
        <v>40</v>
      </c>
      <c r="E558" s="2">
        <f>DATE(LEFT(A558,4)*1,RIGHT(A558,2)*1,1)</f>
        <v>45047</v>
      </c>
      <c r="F558" t="str">
        <f>IFERROR(IF(B558="män",-1,IF(B558="kvinnor",1,0))*D558,"")</f>
        <v/>
      </c>
      <c r="G558" t="str">
        <f t="shared" si="8"/>
        <v>2023M05_kvinnor_NYD</v>
      </c>
    </row>
    <row r="559" spans="1:7" hidden="1" x14ac:dyDescent="0.3">
      <c r="A559" t="s">
        <v>35</v>
      </c>
      <c r="B559" t="s">
        <v>17</v>
      </c>
      <c r="C559" t="s">
        <v>12</v>
      </c>
      <c r="D559">
        <v>4.8</v>
      </c>
      <c r="E559" s="2">
        <f>DATE(LEFT(A559,4)*1,RIGHT(A559,2)*1,1)</f>
        <v>45047</v>
      </c>
      <c r="F559">
        <f>IFERROR(IF(B559="män",-1,IF(B559="kvinnor",1,0))*D559,"")</f>
        <v>4.8</v>
      </c>
      <c r="G559" t="str">
        <f t="shared" si="8"/>
        <v>2023M05_kvinnor_MP</v>
      </c>
    </row>
    <row r="560" spans="1:7" hidden="1" x14ac:dyDescent="0.3">
      <c r="A560" t="s">
        <v>35</v>
      </c>
      <c r="B560" t="s">
        <v>17</v>
      </c>
      <c r="C560" t="s">
        <v>13</v>
      </c>
      <c r="D560">
        <v>43.8</v>
      </c>
      <c r="E560" s="2">
        <f>DATE(LEFT(A560,4)*1,RIGHT(A560,2)*1,1)</f>
        <v>45047</v>
      </c>
      <c r="F560">
        <f>IFERROR(IF(B560="män",-1,IF(B560="kvinnor",1,0))*D560,"")</f>
        <v>43.8</v>
      </c>
      <c r="G560" t="str">
        <f t="shared" si="8"/>
        <v>2023M05_kvinnor_S</v>
      </c>
    </row>
    <row r="561" spans="1:7" hidden="1" x14ac:dyDescent="0.3">
      <c r="A561" t="s">
        <v>35</v>
      </c>
      <c r="B561" t="s">
        <v>17</v>
      </c>
      <c r="C561" t="s">
        <v>14</v>
      </c>
      <c r="D561">
        <v>8.5</v>
      </c>
      <c r="E561" s="2">
        <f>DATE(LEFT(A561,4)*1,RIGHT(A561,2)*1,1)</f>
        <v>45047</v>
      </c>
      <c r="F561">
        <f>IFERROR(IF(B561="män",-1,IF(B561="kvinnor",1,0))*D561,"")</f>
        <v>8.5</v>
      </c>
      <c r="G561" t="str">
        <f t="shared" si="8"/>
        <v>2023M05_kvinnor_V</v>
      </c>
    </row>
    <row r="562" spans="1:7" hidden="1" x14ac:dyDescent="0.3">
      <c r="A562" t="s">
        <v>35</v>
      </c>
      <c r="B562" t="s">
        <v>17</v>
      </c>
      <c r="C562" t="s">
        <v>15</v>
      </c>
      <c r="D562">
        <v>12.2</v>
      </c>
      <c r="E562" s="2">
        <f>DATE(LEFT(A562,4)*1,RIGHT(A562,2)*1,1)</f>
        <v>45047</v>
      </c>
      <c r="F562">
        <f>IFERROR(IF(B562="män",-1,IF(B562="kvinnor",1,0))*D562,"")</f>
        <v>12.2</v>
      </c>
      <c r="G562" t="str">
        <f t="shared" si="8"/>
        <v>2023M05_kvinnor_SD</v>
      </c>
    </row>
    <row r="563" spans="1:7" hidden="1" x14ac:dyDescent="0.3">
      <c r="A563" t="s">
        <v>35</v>
      </c>
      <c r="B563" t="s">
        <v>17</v>
      </c>
      <c r="C563" t="s">
        <v>16</v>
      </c>
      <c r="D563">
        <v>0.6</v>
      </c>
      <c r="E563" s="2">
        <f>DATE(LEFT(A563,4)*1,RIGHT(A563,2)*1,1)</f>
        <v>45047</v>
      </c>
      <c r="F563">
        <f>IFERROR(IF(B563="män",-1,IF(B563="kvinnor",1,0))*D563,"")</f>
        <v>0.6</v>
      </c>
      <c r="G563" t="str">
        <f t="shared" si="8"/>
        <v>2023M05_kvinnor_övriga</v>
      </c>
    </row>
    <row r="564" spans="1:7" x14ac:dyDescent="0.3">
      <c r="A564" t="s">
        <v>35</v>
      </c>
      <c r="B564" t="s">
        <v>63</v>
      </c>
      <c r="C564" t="s">
        <v>7</v>
      </c>
      <c r="D564">
        <v>19.100000000000001</v>
      </c>
      <c r="E564" s="2">
        <f>DATE(LEFT(A564,4)*1,RIGHT(A564,2)*1,1)</f>
        <v>45047</v>
      </c>
      <c r="F564">
        <f>IFERROR(IF(B564="män",-1,IF(B564="kvinnor",1,0))*D564,"")</f>
        <v>0</v>
      </c>
      <c r="G564" t="str">
        <f t="shared" si="8"/>
        <v>2023M05_totalt_M</v>
      </c>
    </row>
    <row r="565" spans="1:7" x14ac:dyDescent="0.3">
      <c r="A565" t="s">
        <v>35</v>
      </c>
      <c r="B565" t="s">
        <v>63</v>
      </c>
      <c r="C565" t="s">
        <v>8</v>
      </c>
      <c r="D565">
        <v>4.2</v>
      </c>
      <c r="E565" s="2">
        <f>DATE(LEFT(A565,4)*1,RIGHT(A565,2)*1,1)</f>
        <v>45047</v>
      </c>
      <c r="F565">
        <f>IFERROR(IF(B565="män",-1,IF(B565="kvinnor",1,0))*D565,"")</f>
        <v>0</v>
      </c>
      <c r="G565" t="str">
        <f t="shared" si="8"/>
        <v>2023M05_totalt_C</v>
      </c>
    </row>
    <row r="566" spans="1:7" x14ac:dyDescent="0.3">
      <c r="A566" t="s">
        <v>35</v>
      </c>
      <c r="B566" t="s">
        <v>63</v>
      </c>
      <c r="C566" t="s">
        <v>9</v>
      </c>
      <c r="D566">
        <v>3.4</v>
      </c>
      <c r="E566" s="2">
        <f>DATE(LEFT(A566,4)*1,RIGHT(A566,2)*1,1)</f>
        <v>45047</v>
      </c>
      <c r="F566">
        <f>IFERROR(IF(B566="män",-1,IF(B566="kvinnor",1,0))*D566,"")</f>
        <v>0</v>
      </c>
      <c r="G566" t="str">
        <f t="shared" si="8"/>
        <v>2023M05_totalt_L</v>
      </c>
    </row>
    <row r="567" spans="1:7" x14ac:dyDescent="0.3">
      <c r="A567" t="s">
        <v>35</v>
      </c>
      <c r="B567" t="s">
        <v>63</v>
      </c>
      <c r="C567" t="s">
        <v>10</v>
      </c>
      <c r="D567">
        <v>3.7</v>
      </c>
      <c r="E567" s="2">
        <f>DATE(LEFT(A567,4)*1,RIGHT(A567,2)*1,1)</f>
        <v>45047</v>
      </c>
      <c r="F567">
        <f>IFERROR(IF(B567="män",-1,IF(B567="kvinnor",1,0))*D567,"")</f>
        <v>0</v>
      </c>
      <c r="G567" t="str">
        <f t="shared" si="8"/>
        <v>2023M05_totalt_KD</v>
      </c>
    </row>
    <row r="568" spans="1:7" x14ac:dyDescent="0.3">
      <c r="A568" t="s">
        <v>35</v>
      </c>
      <c r="B568" t="s">
        <v>63</v>
      </c>
      <c r="C568" t="s">
        <v>11</v>
      </c>
      <c r="D568" t="s">
        <v>40</v>
      </c>
      <c r="E568" s="2">
        <f>DATE(LEFT(A568,4)*1,RIGHT(A568,2)*1,1)</f>
        <v>45047</v>
      </c>
      <c r="F568" t="str">
        <f>IFERROR(IF(B568="män",-1,IF(B568="kvinnor",1,0))*D568,"")</f>
        <v/>
      </c>
      <c r="G568" t="str">
        <f t="shared" si="8"/>
        <v>2023M05_totalt_NYD</v>
      </c>
    </row>
    <row r="569" spans="1:7" x14ac:dyDescent="0.3">
      <c r="A569" t="s">
        <v>35</v>
      </c>
      <c r="B569" t="s">
        <v>63</v>
      </c>
      <c r="C569" t="s">
        <v>12</v>
      </c>
      <c r="D569">
        <v>4.0999999999999996</v>
      </c>
      <c r="E569" s="2">
        <f>DATE(LEFT(A569,4)*1,RIGHT(A569,2)*1,1)</f>
        <v>45047</v>
      </c>
      <c r="F569">
        <f>IFERROR(IF(B569="män",-1,IF(B569="kvinnor",1,0))*D569,"")</f>
        <v>0</v>
      </c>
      <c r="G569" t="str">
        <f t="shared" si="8"/>
        <v>2023M05_totalt_MP</v>
      </c>
    </row>
    <row r="570" spans="1:7" x14ac:dyDescent="0.3">
      <c r="A570" t="s">
        <v>35</v>
      </c>
      <c r="B570" t="s">
        <v>63</v>
      </c>
      <c r="C570" t="s">
        <v>13</v>
      </c>
      <c r="D570">
        <v>38.6</v>
      </c>
      <c r="E570" s="2">
        <f>DATE(LEFT(A570,4)*1,RIGHT(A570,2)*1,1)</f>
        <v>45047</v>
      </c>
      <c r="F570">
        <f>IFERROR(IF(B570="män",-1,IF(B570="kvinnor",1,0))*D570,"")</f>
        <v>0</v>
      </c>
      <c r="G570" t="str">
        <f t="shared" si="8"/>
        <v>2023M05_totalt_S</v>
      </c>
    </row>
    <row r="571" spans="1:7" x14ac:dyDescent="0.3">
      <c r="A571" t="s">
        <v>35</v>
      </c>
      <c r="B571" t="s">
        <v>63</v>
      </c>
      <c r="C571" t="s">
        <v>14</v>
      </c>
      <c r="D571">
        <v>7.3</v>
      </c>
      <c r="E571" s="2">
        <f>DATE(LEFT(A571,4)*1,RIGHT(A571,2)*1,1)</f>
        <v>45047</v>
      </c>
      <c r="F571">
        <f>IFERROR(IF(B571="män",-1,IF(B571="kvinnor",1,0))*D571,"")</f>
        <v>0</v>
      </c>
      <c r="G571" t="str">
        <f t="shared" si="8"/>
        <v>2023M05_totalt_V</v>
      </c>
    </row>
    <row r="572" spans="1:7" x14ac:dyDescent="0.3">
      <c r="A572" t="s">
        <v>35</v>
      </c>
      <c r="B572" t="s">
        <v>63</v>
      </c>
      <c r="C572" t="s">
        <v>15</v>
      </c>
      <c r="D572">
        <v>18</v>
      </c>
      <c r="E572" s="2">
        <f>DATE(LEFT(A572,4)*1,RIGHT(A572,2)*1,1)</f>
        <v>45047</v>
      </c>
      <c r="F572">
        <f>IFERROR(IF(B572="män",-1,IF(B572="kvinnor",1,0))*D572,"")</f>
        <v>0</v>
      </c>
      <c r="G572" t="str">
        <f t="shared" si="8"/>
        <v>2023M05_totalt_SD</v>
      </c>
    </row>
    <row r="573" spans="1:7" x14ac:dyDescent="0.3">
      <c r="A573" t="s">
        <v>35</v>
      </c>
      <c r="B573" t="s">
        <v>63</v>
      </c>
      <c r="C573" t="s">
        <v>16</v>
      </c>
      <c r="D573">
        <v>1.7</v>
      </c>
      <c r="E573" s="2">
        <f>DATE(LEFT(A573,4)*1,RIGHT(A573,2)*1,1)</f>
        <v>45047</v>
      </c>
      <c r="F573">
        <f>IFERROR(IF(B573="män",-1,IF(B573="kvinnor",1,0))*D573,"")</f>
        <v>0</v>
      </c>
      <c r="G573" t="str">
        <f t="shared" si="8"/>
        <v>2023M05_totalt_övriga</v>
      </c>
    </row>
    <row r="574" spans="1:7" hidden="1" x14ac:dyDescent="0.3">
      <c r="A574" t="s">
        <v>36</v>
      </c>
      <c r="B574" t="s">
        <v>6</v>
      </c>
      <c r="C574" t="s">
        <v>7</v>
      </c>
      <c r="D574">
        <v>20.7</v>
      </c>
      <c r="E574" s="2">
        <f>DATE(LEFT(A574,4)*1,RIGHT(A574,2)*1,1)</f>
        <v>45413</v>
      </c>
      <c r="F574">
        <f>IFERROR(IF(B574="män",-1,IF(B574="kvinnor",1,0))*D574,"")</f>
        <v>-20.7</v>
      </c>
      <c r="G574" t="str">
        <f t="shared" si="8"/>
        <v>2024M05_män_M</v>
      </c>
    </row>
    <row r="575" spans="1:7" hidden="1" x14ac:dyDescent="0.3">
      <c r="A575" t="s">
        <v>36</v>
      </c>
      <c r="B575" t="s">
        <v>6</v>
      </c>
      <c r="C575" t="s">
        <v>8</v>
      </c>
      <c r="D575">
        <v>4.3</v>
      </c>
      <c r="E575" s="2">
        <f>DATE(LEFT(A575,4)*1,RIGHT(A575,2)*1,1)</f>
        <v>45413</v>
      </c>
      <c r="F575">
        <f>IFERROR(IF(B575="män",-1,IF(B575="kvinnor",1,0))*D575,"")</f>
        <v>-4.3</v>
      </c>
      <c r="G575" t="str">
        <f t="shared" si="8"/>
        <v>2024M05_män_C</v>
      </c>
    </row>
    <row r="576" spans="1:7" hidden="1" x14ac:dyDescent="0.3">
      <c r="A576" t="s">
        <v>36</v>
      </c>
      <c r="B576" t="s">
        <v>6</v>
      </c>
      <c r="C576" t="s">
        <v>9</v>
      </c>
      <c r="D576">
        <v>3.2</v>
      </c>
      <c r="E576" s="2">
        <f>DATE(LEFT(A576,4)*1,RIGHT(A576,2)*1,1)</f>
        <v>45413</v>
      </c>
      <c r="F576">
        <f>IFERROR(IF(B576="män",-1,IF(B576="kvinnor",1,0))*D576,"")</f>
        <v>-3.2</v>
      </c>
      <c r="G576" t="str">
        <f t="shared" si="8"/>
        <v>2024M05_män_L</v>
      </c>
    </row>
    <row r="577" spans="1:7" hidden="1" x14ac:dyDescent="0.3">
      <c r="A577" t="s">
        <v>36</v>
      </c>
      <c r="B577" t="s">
        <v>6</v>
      </c>
      <c r="C577" t="s">
        <v>10</v>
      </c>
      <c r="D577">
        <v>2.6</v>
      </c>
      <c r="E577" s="2">
        <f>DATE(LEFT(A577,4)*1,RIGHT(A577,2)*1,1)</f>
        <v>45413</v>
      </c>
      <c r="F577">
        <f>IFERROR(IF(B577="män",-1,IF(B577="kvinnor",1,0))*D577,"")</f>
        <v>-2.6</v>
      </c>
      <c r="G577" t="str">
        <f t="shared" si="8"/>
        <v>2024M05_män_KD</v>
      </c>
    </row>
    <row r="578" spans="1:7" hidden="1" x14ac:dyDescent="0.3">
      <c r="A578" t="s">
        <v>36</v>
      </c>
      <c r="B578" t="s">
        <v>6</v>
      </c>
      <c r="C578" t="s">
        <v>11</v>
      </c>
      <c r="D578" t="s">
        <v>40</v>
      </c>
      <c r="E578" s="2">
        <f>DATE(LEFT(A578,4)*1,RIGHT(A578,2)*1,1)</f>
        <v>45413</v>
      </c>
      <c r="F578" t="str">
        <f>IFERROR(IF(B578="män",-1,IF(B578="kvinnor",1,0))*D578,"")</f>
        <v/>
      </c>
      <c r="G578" t="str">
        <f t="shared" si="8"/>
        <v>2024M05_män_NYD</v>
      </c>
    </row>
    <row r="579" spans="1:7" hidden="1" x14ac:dyDescent="0.3">
      <c r="A579" t="s">
        <v>36</v>
      </c>
      <c r="B579" t="s">
        <v>6</v>
      </c>
      <c r="C579" t="s">
        <v>12</v>
      </c>
      <c r="D579">
        <v>3.8</v>
      </c>
      <c r="E579" s="2">
        <f>DATE(LEFT(A579,4)*1,RIGHT(A579,2)*1,1)</f>
        <v>45413</v>
      </c>
      <c r="F579">
        <f>IFERROR(IF(B579="män",-1,IF(B579="kvinnor",1,0))*D579,"")</f>
        <v>-3.8</v>
      </c>
      <c r="G579" t="str">
        <f t="shared" si="8"/>
        <v>2024M05_män_MP</v>
      </c>
    </row>
    <row r="580" spans="1:7" hidden="1" x14ac:dyDescent="0.3">
      <c r="A580" t="s">
        <v>36</v>
      </c>
      <c r="B580" t="s">
        <v>6</v>
      </c>
      <c r="C580" t="s">
        <v>13</v>
      </c>
      <c r="D580">
        <v>30.1</v>
      </c>
      <c r="E580" s="2">
        <f>DATE(LEFT(A580,4)*1,RIGHT(A580,2)*1,1)</f>
        <v>45413</v>
      </c>
      <c r="F580">
        <f>IFERROR(IF(B580="män",-1,IF(B580="kvinnor",1,0))*D580,"")</f>
        <v>-30.1</v>
      </c>
      <c r="G580" t="str">
        <f t="shared" si="8"/>
        <v>2024M05_män_S</v>
      </c>
    </row>
    <row r="581" spans="1:7" hidden="1" x14ac:dyDescent="0.3">
      <c r="A581" t="s">
        <v>36</v>
      </c>
      <c r="B581" t="s">
        <v>6</v>
      </c>
      <c r="C581" t="s">
        <v>14</v>
      </c>
      <c r="D581">
        <v>6.3</v>
      </c>
      <c r="E581" s="2">
        <f>DATE(LEFT(A581,4)*1,RIGHT(A581,2)*1,1)</f>
        <v>45413</v>
      </c>
      <c r="F581">
        <f>IFERROR(IF(B581="män",-1,IF(B581="kvinnor",1,0))*D581,"")</f>
        <v>-6.3</v>
      </c>
      <c r="G581" t="str">
        <f t="shared" ref="G581:G644" si="9">A581&amp;"_"&amp;B581&amp;"_"&amp;C581</f>
        <v>2024M05_män_V</v>
      </c>
    </row>
    <row r="582" spans="1:7" hidden="1" x14ac:dyDescent="0.3">
      <c r="A582" t="s">
        <v>36</v>
      </c>
      <c r="B582" t="s">
        <v>6</v>
      </c>
      <c r="C582" t="s">
        <v>15</v>
      </c>
      <c r="D582">
        <v>26.1</v>
      </c>
      <c r="E582" s="2">
        <f>DATE(LEFT(A582,4)*1,RIGHT(A582,2)*1,1)</f>
        <v>45413</v>
      </c>
      <c r="F582">
        <f>IFERROR(IF(B582="män",-1,IF(B582="kvinnor",1,0))*D582,"")</f>
        <v>-26.1</v>
      </c>
      <c r="G582" t="str">
        <f t="shared" si="9"/>
        <v>2024M05_män_SD</v>
      </c>
    </row>
    <row r="583" spans="1:7" hidden="1" x14ac:dyDescent="0.3">
      <c r="A583" t="s">
        <v>36</v>
      </c>
      <c r="B583" t="s">
        <v>6</v>
      </c>
      <c r="C583" t="s">
        <v>16</v>
      </c>
      <c r="D583">
        <v>3</v>
      </c>
      <c r="E583" s="2">
        <f>DATE(LEFT(A583,4)*1,RIGHT(A583,2)*1,1)</f>
        <v>45413</v>
      </c>
      <c r="F583">
        <f>IFERROR(IF(B583="män",-1,IF(B583="kvinnor",1,0))*D583,"")</f>
        <v>-3</v>
      </c>
      <c r="G583" t="str">
        <f t="shared" si="9"/>
        <v>2024M05_män_övriga</v>
      </c>
    </row>
    <row r="584" spans="1:7" hidden="1" x14ac:dyDescent="0.3">
      <c r="A584" t="s">
        <v>36</v>
      </c>
      <c r="B584" t="s">
        <v>17</v>
      </c>
      <c r="C584" t="s">
        <v>7</v>
      </c>
      <c r="D584">
        <v>19</v>
      </c>
      <c r="E584" s="2">
        <f>DATE(LEFT(A584,4)*1,RIGHT(A584,2)*1,1)</f>
        <v>45413</v>
      </c>
      <c r="F584">
        <f>IFERROR(IF(B584="män",-1,IF(B584="kvinnor",1,0))*D584,"")</f>
        <v>19</v>
      </c>
      <c r="G584" t="str">
        <f t="shared" si="9"/>
        <v>2024M05_kvinnor_M</v>
      </c>
    </row>
    <row r="585" spans="1:7" hidden="1" x14ac:dyDescent="0.3">
      <c r="A585" t="s">
        <v>36</v>
      </c>
      <c r="B585" t="s">
        <v>17</v>
      </c>
      <c r="C585" t="s">
        <v>8</v>
      </c>
      <c r="D585">
        <v>4.7</v>
      </c>
      <c r="E585" s="2">
        <f>DATE(LEFT(A585,4)*1,RIGHT(A585,2)*1,1)</f>
        <v>45413</v>
      </c>
      <c r="F585">
        <f>IFERROR(IF(B585="män",-1,IF(B585="kvinnor",1,0))*D585,"")</f>
        <v>4.7</v>
      </c>
      <c r="G585" t="str">
        <f t="shared" si="9"/>
        <v>2024M05_kvinnor_C</v>
      </c>
    </row>
    <row r="586" spans="1:7" hidden="1" x14ac:dyDescent="0.3">
      <c r="A586" t="s">
        <v>36</v>
      </c>
      <c r="B586" t="s">
        <v>17</v>
      </c>
      <c r="C586" t="s">
        <v>9</v>
      </c>
      <c r="D586">
        <v>3.2</v>
      </c>
      <c r="E586" s="2">
        <f>DATE(LEFT(A586,4)*1,RIGHT(A586,2)*1,1)</f>
        <v>45413</v>
      </c>
      <c r="F586">
        <f>IFERROR(IF(B586="män",-1,IF(B586="kvinnor",1,0))*D586,"")</f>
        <v>3.2</v>
      </c>
      <c r="G586" t="str">
        <f t="shared" si="9"/>
        <v>2024M05_kvinnor_L</v>
      </c>
    </row>
    <row r="587" spans="1:7" hidden="1" x14ac:dyDescent="0.3">
      <c r="A587" t="s">
        <v>36</v>
      </c>
      <c r="B587" t="s">
        <v>17</v>
      </c>
      <c r="C587" t="s">
        <v>10</v>
      </c>
      <c r="D587">
        <v>3</v>
      </c>
      <c r="E587" s="2">
        <f>DATE(LEFT(A587,4)*1,RIGHT(A587,2)*1,1)</f>
        <v>45413</v>
      </c>
      <c r="F587">
        <f>IFERROR(IF(B587="män",-1,IF(B587="kvinnor",1,0))*D587,"")</f>
        <v>3</v>
      </c>
      <c r="G587" t="str">
        <f t="shared" si="9"/>
        <v>2024M05_kvinnor_KD</v>
      </c>
    </row>
    <row r="588" spans="1:7" hidden="1" x14ac:dyDescent="0.3">
      <c r="A588" t="s">
        <v>36</v>
      </c>
      <c r="B588" t="s">
        <v>17</v>
      </c>
      <c r="C588" t="s">
        <v>11</v>
      </c>
      <c r="D588" t="s">
        <v>40</v>
      </c>
      <c r="E588" s="2">
        <f>DATE(LEFT(A588,4)*1,RIGHT(A588,2)*1,1)</f>
        <v>45413</v>
      </c>
      <c r="F588" t="str">
        <f>IFERROR(IF(B588="män",-1,IF(B588="kvinnor",1,0))*D588,"")</f>
        <v/>
      </c>
      <c r="G588" t="str">
        <f t="shared" si="9"/>
        <v>2024M05_kvinnor_NYD</v>
      </c>
    </row>
    <row r="589" spans="1:7" hidden="1" x14ac:dyDescent="0.3">
      <c r="A589" t="s">
        <v>36</v>
      </c>
      <c r="B589" t="s">
        <v>17</v>
      </c>
      <c r="C589" t="s">
        <v>12</v>
      </c>
      <c r="D589">
        <v>6.6</v>
      </c>
      <c r="E589" s="2">
        <f>DATE(LEFT(A589,4)*1,RIGHT(A589,2)*1,1)</f>
        <v>45413</v>
      </c>
      <c r="F589">
        <f>IFERROR(IF(B589="män",-1,IF(B589="kvinnor",1,0))*D589,"")</f>
        <v>6.6</v>
      </c>
      <c r="G589" t="str">
        <f t="shared" si="9"/>
        <v>2024M05_kvinnor_MP</v>
      </c>
    </row>
    <row r="590" spans="1:7" hidden="1" x14ac:dyDescent="0.3">
      <c r="A590" t="s">
        <v>36</v>
      </c>
      <c r="B590" t="s">
        <v>17</v>
      </c>
      <c r="C590" t="s">
        <v>13</v>
      </c>
      <c r="D590">
        <v>39.799999999999997</v>
      </c>
      <c r="E590" s="2">
        <f>DATE(LEFT(A590,4)*1,RIGHT(A590,2)*1,1)</f>
        <v>45413</v>
      </c>
      <c r="F590">
        <f>IFERROR(IF(B590="män",-1,IF(B590="kvinnor",1,0))*D590,"")</f>
        <v>39.799999999999997</v>
      </c>
      <c r="G590" t="str">
        <f t="shared" si="9"/>
        <v>2024M05_kvinnor_S</v>
      </c>
    </row>
    <row r="591" spans="1:7" hidden="1" x14ac:dyDescent="0.3">
      <c r="A591" t="s">
        <v>36</v>
      </c>
      <c r="B591" t="s">
        <v>17</v>
      </c>
      <c r="C591" t="s">
        <v>14</v>
      </c>
      <c r="D591">
        <v>10.199999999999999</v>
      </c>
      <c r="E591" s="2">
        <f>DATE(LEFT(A591,4)*1,RIGHT(A591,2)*1,1)</f>
        <v>45413</v>
      </c>
      <c r="F591">
        <f>IFERROR(IF(B591="män",-1,IF(B591="kvinnor",1,0))*D591,"")</f>
        <v>10.199999999999999</v>
      </c>
      <c r="G591" t="str">
        <f t="shared" si="9"/>
        <v>2024M05_kvinnor_V</v>
      </c>
    </row>
    <row r="592" spans="1:7" hidden="1" x14ac:dyDescent="0.3">
      <c r="A592" t="s">
        <v>36</v>
      </c>
      <c r="B592" t="s">
        <v>17</v>
      </c>
      <c r="C592" t="s">
        <v>15</v>
      </c>
      <c r="D592">
        <v>13</v>
      </c>
      <c r="E592" s="2">
        <f>DATE(LEFT(A592,4)*1,RIGHT(A592,2)*1,1)</f>
        <v>45413</v>
      </c>
      <c r="F592">
        <f>IFERROR(IF(B592="män",-1,IF(B592="kvinnor",1,0))*D592,"")</f>
        <v>13</v>
      </c>
      <c r="G592" t="str">
        <f t="shared" si="9"/>
        <v>2024M05_kvinnor_SD</v>
      </c>
    </row>
    <row r="593" spans="1:7" hidden="1" x14ac:dyDescent="0.3">
      <c r="A593" t="s">
        <v>36</v>
      </c>
      <c r="B593" t="s">
        <v>17</v>
      </c>
      <c r="C593" t="s">
        <v>16</v>
      </c>
      <c r="D593">
        <v>0.6</v>
      </c>
      <c r="E593" s="2">
        <f>DATE(LEFT(A593,4)*1,RIGHT(A593,2)*1,1)</f>
        <v>45413</v>
      </c>
      <c r="F593">
        <f>IFERROR(IF(B593="män",-1,IF(B593="kvinnor",1,0))*D593,"")</f>
        <v>0.6</v>
      </c>
      <c r="G593" t="str">
        <f t="shared" si="9"/>
        <v>2024M05_kvinnor_övriga</v>
      </c>
    </row>
    <row r="594" spans="1:7" x14ac:dyDescent="0.3">
      <c r="A594" t="s">
        <v>36</v>
      </c>
      <c r="B594" t="s">
        <v>63</v>
      </c>
      <c r="C594" t="s">
        <v>7</v>
      </c>
      <c r="D594">
        <v>19.8</v>
      </c>
      <c r="E594" s="2">
        <f>DATE(LEFT(A594,4)*1,RIGHT(A594,2)*1,1)</f>
        <v>45413</v>
      </c>
      <c r="F594">
        <f>IFERROR(IF(B594="män",-1,IF(B594="kvinnor",1,0))*D594,"")</f>
        <v>0</v>
      </c>
      <c r="G594" t="str">
        <f t="shared" si="9"/>
        <v>2024M05_totalt_M</v>
      </c>
    </row>
    <row r="595" spans="1:7" x14ac:dyDescent="0.3">
      <c r="A595" t="s">
        <v>36</v>
      </c>
      <c r="B595" t="s">
        <v>63</v>
      </c>
      <c r="C595" t="s">
        <v>8</v>
      </c>
      <c r="D595">
        <v>4.5</v>
      </c>
      <c r="E595" s="2">
        <f>DATE(LEFT(A595,4)*1,RIGHT(A595,2)*1,1)</f>
        <v>45413</v>
      </c>
      <c r="F595">
        <f>IFERROR(IF(B595="män",-1,IF(B595="kvinnor",1,0))*D595,"")</f>
        <v>0</v>
      </c>
      <c r="G595" t="str">
        <f t="shared" si="9"/>
        <v>2024M05_totalt_C</v>
      </c>
    </row>
    <row r="596" spans="1:7" x14ac:dyDescent="0.3">
      <c r="A596" t="s">
        <v>36</v>
      </c>
      <c r="B596" t="s">
        <v>63</v>
      </c>
      <c r="C596" t="s">
        <v>9</v>
      </c>
      <c r="D596">
        <v>3.2</v>
      </c>
      <c r="E596" s="2">
        <f>DATE(LEFT(A596,4)*1,RIGHT(A596,2)*1,1)</f>
        <v>45413</v>
      </c>
      <c r="F596">
        <f>IFERROR(IF(B596="män",-1,IF(B596="kvinnor",1,0))*D596,"")</f>
        <v>0</v>
      </c>
      <c r="G596" t="str">
        <f t="shared" si="9"/>
        <v>2024M05_totalt_L</v>
      </c>
    </row>
    <row r="597" spans="1:7" x14ac:dyDescent="0.3">
      <c r="A597" t="s">
        <v>36</v>
      </c>
      <c r="B597" t="s">
        <v>63</v>
      </c>
      <c r="C597" t="s">
        <v>10</v>
      </c>
      <c r="D597">
        <v>2.8</v>
      </c>
      <c r="E597" s="2">
        <f>DATE(LEFT(A597,4)*1,RIGHT(A597,2)*1,1)</f>
        <v>45413</v>
      </c>
      <c r="F597">
        <f>IFERROR(IF(B597="män",-1,IF(B597="kvinnor",1,0))*D597,"")</f>
        <v>0</v>
      </c>
      <c r="G597" t="str">
        <f t="shared" si="9"/>
        <v>2024M05_totalt_KD</v>
      </c>
    </row>
    <row r="598" spans="1:7" x14ac:dyDescent="0.3">
      <c r="A598" t="s">
        <v>36</v>
      </c>
      <c r="B598" t="s">
        <v>63</v>
      </c>
      <c r="C598" t="s">
        <v>11</v>
      </c>
      <c r="D598" t="s">
        <v>40</v>
      </c>
      <c r="E598" s="2">
        <f>DATE(LEFT(A598,4)*1,RIGHT(A598,2)*1,1)</f>
        <v>45413</v>
      </c>
      <c r="F598" t="str">
        <f>IFERROR(IF(B598="män",-1,IF(B598="kvinnor",1,0))*D598,"")</f>
        <v/>
      </c>
      <c r="G598" t="str">
        <f t="shared" si="9"/>
        <v>2024M05_totalt_NYD</v>
      </c>
    </row>
    <row r="599" spans="1:7" x14ac:dyDescent="0.3">
      <c r="A599" t="s">
        <v>36</v>
      </c>
      <c r="B599" t="s">
        <v>63</v>
      </c>
      <c r="C599" t="s">
        <v>12</v>
      </c>
      <c r="D599">
        <v>5.2</v>
      </c>
      <c r="E599" s="2">
        <f>DATE(LEFT(A599,4)*1,RIGHT(A599,2)*1,1)</f>
        <v>45413</v>
      </c>
      <c r="F599">
        <f>IFERROR(IF(B599="män",-1,IF(B599="kvinnor",1,0))*D599,"")</f>
        <v>0</v>
      </c>
      <c r="G599" t="str">
        <f t="shared" si="9"/>
        <v>2024M05_totalt_MP</v>
      </c>
    </row>
    <row r="600" spans="1:7" x14ac:dyDescent="0.3">
      <c r="A600" t="s">
        <v>36</v>
      </c>
      <c r="B600" t="s">
        <v>63</v>
      </c>
      <c r="C600" t="s">
        <v>13</v>
      </c>
      <c r="D600">
        <v>35</v>
      </c>
      <c r="E600" s="2">
        <f>DATE(LEFT(A600,4)*1,RIGHT(A600,2)*1,1)</f>
        <v>45413</v>
      </c>
      <c r="F600">
        <f>IFERROR(IF(B600="män",-1,IF(B600="kvinnor",1,0))*D600,"")</f>
        <v>0</v>
      </c>
      <c r="G600" t="str">
        <f t="shared" si="9"/>
        <v>2024M05_totalt_S</v>
      </c>
    </row>
    <row r="601" spans="1:7" x14ac:dyDescent="0.3">
      <c r="A601" t="s">
        <v>36</v>
      </c>
      <c r="B601" t="s">
        <v>63</v>
      </c>
      <c r="C601" t="s">
        <v>14</v>
      </c>
      <c r="D601">
        <v>8.1999999999999993</v>
      </c>
      <c r="E601" s="2">
        <f>DATE(LEFT(A601,4)*1,RIGHT(A601,2)*1,1)</f>
        <v>45413</v>
      </c>
      <c r="F601">
        <f>IFERROR(IF(B601="män",-1,IF(B601="kvinnor",1,0))*D601,"")</f>
        <v>0</v>
      </c>
      <c r="G601" t="str">
        <f t="shared" si="9"/>
        <v>2024M05_totalt_V</v>
      </c>
    </row>
    <row r="602" spans="1:7" x14ac:dyDescent="0.3">
      <c r="A602" t="s">
        <v>36</v>
      </c>
      <c r="B602" t="s">
        <v>63</v>
      </c>
      <c r="C602" t="s">
        <v>15</v>
      </c>
      <c r="D602">
        <v>19.5</v>
      </c>
      <c r="E602" s="2">
        <f>DATE(LEFT(A602,4)*1,RIGHT(A602,2)*1,1)</f>
        <v>45413</v>
      </c>
      <c r="F602">
        <f>IFERROR(IF(B602="män",-1,IF(B602="kvinnor",1,0))*D602,"")</f>
        <v>0</v>
      </c>
      <c r="G602" t="str">
        <f t="shared" si="9"/>
        <v>2024M05_totalt_SD</v>
      </c>
    </row>
    <row r="603" spans="1:7" x14ac:dyDescent="0.3">
      <c r="A603" t="s">
        <v>36</v>
      </c>
      <c r="B603" t="s">
        <v>63</v>
      </c>
      <c r="C603" t="s">
        <v>16</v>
      </c>
      <c r="D603">
        <v>1.8</v>
      </c>
      <c r="E603" s="2">
        <f>DATE(LEFT(A603,4)*1,RIGHT(A603,2)*1,1)</f>
        <v>45413</v>
      </c>
      <c r="F603">
        <f>IFERROR(IF(B603="män",-1,IF(B603="kvinnor",1,0))*D603,"")</f>
        <v>0</v>
      </c>
      <c r="G603" t="str">
        <f t="shared" si="9"/>
        <v>2024M05_totalt_övriga</v>
      </c>
    </row>
    <row r="604" spans="1:7" hidden="1" x14ac:dyDescent="0.3">
      <c r="A604" t="s">
        <v>37</v>
      </c>
      <c r="B604" t="s">
        <v>6</v>
      </c>
      <c r="C604" t="s">
        <v>7</v>
      </c>
      <c r="D604">
        <v>19.8</v>
      </c>
      <c r="E604" s="2">
        <f>DATE(LEFT(A604,4)*1,RIGHT(A604,2)*1,1)</f>
        <v>45778</v>
      </c>
      <c r="F604">
        <f>IFERROR(IF(B604="män",-1,IF(B604="kvinnor",1,0))*D604,"")</f>
        <v>-19.8</v>
      </c>
      <c r="G604" t="str">
        <f t="shared" si="9"/>
        <v>2025M05_män_M</v>
      </c>
    </row>
    <row r="605" spans="1:7" hidden="1" x14ac:dyDescent="0.3">
      <c r="A605" t="s">
        <v>37</v>
      </c>
      <c r="B605" t="s">
        <v>6</v>
      </c>
      <c r="C605" t="s">
        <v>8</v>
      </c>
      <c r="D605">
        <v>5</v>
      </c>
      <c r="E605" s="2">
        <f>DATE(LEFT(A605,4)*1,RIGHT(A605,2)*1,1)</f>
        <v>45778</v>
      </c>
      <c r="F605">
        <f>IFERROR(IF(B605="män",-1,IF(B605="kvinnor",1,0))*D605,"")</f>
        <v>-5</v>
      </c>
      <c r="G605" t="str">
        <f t="shared" si="9"/>
        <v>2025M05_män_C</v>
      </c>
    </row>
    <row r="606" spans="1:7" hidden="1" x14ac:dyDescent="0.3">
      <c r="A606" t="s">
        <v>37</v>
      </c>
      <c r="B606" t="s">
        <v>6</v>
      </c>
      <c r="C606" t="s">
        <v>9</v>
      </c>
      <c r="D606">
        <v>2.7</v>
      </c>
      <c r="E606" s="2">
        <f>DATE(LEFT(A606,4)*1,RIGHT(A606,2)*1,1)</f>
        <v>45778</v>
      </c>
      <c r="F606">
        <f>IFERROR(IF(B606="män",-1,IF(B606="kvinnor",1,0))*D606,"")</f>
        <v>-2.7</v>
      </c>
      <c r="G606" t="str">
        <f t="shared" si="9"/>
        <v>2025M05_män_L</v>
      </c>
    </row>
    <row r="607" spans="1:7" hidden="1" x14ac:dyDescent="0.3">
      <c r="A607" t="s">
        <v>37</v>
      </c>
      <c r="B607" t="s">
        <v>6</v>
      </c>
      <c r="C607" t="s">
        <v>10</v>
      </c>
      <c r="D607">
        <v>2.9</v>
      </c>
      <c r="E607" s="2">
        <f>DATE(LEFT(A607,4)*1,RIGHT(A607,2)*1,1)</f>
        <v>45778</v>
      </c>
      <c r="F607">
        <f>IFERROR(IF(B607="män",-1,IF(B607="kvinnor",1,0))*D607,"")</f>
        <v>-2.9</v>
      </c>
      <c r="G607" t="str">
        <f t="shared" si="9"/>
        <v>2025M05_män_KD</v>
      </c>
    </row>
    <row r="608" spans="1:7" hidden="1" x14ac:dyDescent="0.3">
      <c r="A608" t="s">
        <v>37</v>
      </c>
      <c r="B608" t="s">
        <v>6</v>
      </c>
      <c r="C608" t="s">
        <v>11</v>
      </c>
      <c r="D608" t="s">
        <v>40</v>
      </c>
      <c r="E608" s="2">
        <f>DATE(LEFT(A608,4)*1,RIGHT(A608,2)*1,1)</f>
        <v>45778</v>
      </c>
      <c r="F608" t="str">
        <f>IFERROR(IF(B608="män",-1,IF(B608="kvinnor",1,0))*D608,"")</f>
        <v/>
      </c>
      <c r="G608" t="str">
        <f t="shared" si="9"/>
        <v>2025M05_män_NYD</v>
      </c>
    </row>
    <row r="609" spans="1:7" hidden="1" x14ac:dyDescent="0.3">
      <c r="A609" t="s">
        <v>37</v>
      </c>
      <c r="B609" t="s">
        <v>6</v>
      </c>
      <c r="C609" t="s">
        <v>12</v>
      </c>
      <c r="D609">
        <v>5.0999999999999996</v>
      </c>
      <c r="E609" s="2">
        <f>DATE(LEFT(A609,4)*1,RIGHT(A609,2)*1,1)</f>
        <v>45778</v>
      </c>
      <c r="F609">
        <f>IFERROR(IF(B609="män",-1,IF(B609="kvinnor",1,0))*D609,"")</f>
        <v>-5.0999999999999996</v>
      </c>
      <c r="G609" t="str">
        <f t="shared" si="9"/>
        <v>2025M05_män_MP</v>
      </c>
    </row>
    <row r="610" spans="1:7" hidden="1" x14ac:dyDescent="0.3">
      <c r="A610" t="s">
        <v>37</v>
      </c>
      <c r="B610" t="s">
        <v>6</v>
      </c>
      <c r="C610" t="s">
        <v>13</v>
      </c>
      <c r="D610">
        <v>30.7</v>
      </c>
      <c r="E610" s="2">
        <f>DATE(LEFT(A610,4)*1,RIGHT(A610,2)*1,1)</f>
        <v>45778</v>
      </c>
      <c r="F610">
        <f>IFERROR(IF(B610="män",-1,IF(B610="kvinnor",1,0))*D610,"")</f>
        <v>-30.7</v>
      </c>
      <c r="G610" t="str">
        <f t="shared" si="9"/>
        <v>2025M05_män_S</v>
      </c>
    </row>
    <row r="611" spans="1:7" hidden="1" x14ac:dyDescent="0.3">
      <c r="A611" t="s">
        <v>37</v>
      </c>
      <c r="B611" t="s">
        <v>6</v>
      </c>
      <c r="C611" t="s">
        <v>14</v>
      </c>
      <c r="D611">
        <v>6.1</v>
      </c>
      <c r="E611" s="2">
        <f>DATE(LEFT(A611,4)*1,RIGHT(A611,2)*1,1)</f>
        <v>45778</v>
      </c>
      <c r="F611">
        <f>IFERROR(IF(B611="män",-1,IF(B611="kvinnor",1,0))*D611,"")</f>
        <v>-6.1</v>
      </c>
      <c r="G611" t="str">
        <f t="shared" si="9"/>
        <v>2025M05_män_V</v>
      </c>
    </row>
    <row r="612" spans="1:7" hidden="1" x14ac:dyDescent="0.3">
      <c r="A612" t="s">
        <v>37</v>
      </c>
      <c r="B612" t="s">
        <v>6</v>
      </c>
      <c r="C612" t="s">
        <v>15</v>
      </c>
      <c r="D612">
        <v>24.4</v>
      </c>
      <c r="E612" s="2">
        <f>DATE(LEFT(A612,4)*1,RIGHT(A612,2)*1,1)</f>
        <v>45778</v>
      </c>
      <c r="F612">
        <f>IFERROR(IF(B612="män",-1,IF(B612="kvinnor",1,0))*D612,"")</f>
        <v>-24.4</v>
      </c>
      <c r="G612" t="str">
        <f t="shared" si="9"/>
        <v>2025M05_män_SD</v>
      </c>
    </row>
    <row r="613" spans="1:7" hidden="1" x14ac:dyDescent="0.3">
      <c r="A613" t="s">
        <v>37</v>
      </c>
      <c r="B613" t="s">
        <v>6</v>
      </c>
      <c r="C613" t="s">
        <v>16</v>
      </c>
      <c r="D613">
        <v>3.2</v>
      </c>
      <c r="E613" s="2">
        <f>DATE(LEFT(A613,4)*1,RIGHT(A613,2)*1,1)</f>
        <v>45778</v>
      </c>
      <c r="F613">
        <f>IFERROR(IF(B613="män",-1,IF(B613="kvinnor",1,0))*D613,"")</f>
        <v>-3.2</v>
      </c>
      <c r="G613" t="str">
        <f t="shared" si="9"/>
        <v>2025M05_män_övriga</v>
      </c>
    </row>
    <row r="614" spans="1:7" hidden="1" x14ac:dyDescent="0.3">
      <c r="A614" t="s">
        <v>37</v>
      </c>
      <c r="B614" t="s">
        <v>17</v>
      </c>
      <c r="C614" t="s">
        <v>7</v>
      </c>
      <c r="D614">
        <v>16.7</v>
      </c>
      <c r="E614" s="2">
        <f>DATE(LEFT(A614,4)*1,RIGHT(A614,2)*1,1)</f>
        <v>45778</v>
      </c>
      <c r="F614">
        <f>IFERROR(IF(B614="män",-1,IF(B614="kvinnor",1,0))*D614,"")</f>
        <v>16.7</v>
      </c>
      <c r="G614" t="str">
        <f t="shared" si="9"/>
        <v>2025M05_kvinnor_M</v>
      </c>
    </row>
    <row r="615" spans="1:7" hidden="1" x14ac:dyDescent="0.3">
      <c r="A615" t="s">
        <v>37</v>
      </c>
      <c r="B615" t="s">
        <v>17</v>
      </c>
      <c r="C615" t="s">
        <v>8</v>
      </c>
      <c r="D615">
        <v>6</v>
      </c>
      <c r="E615" s="2">
        <f>DATE(LEFT(A615,4)*1,RIGHT(A615,2)*1,1)</f>
        <v>45778</v>
      </c>
      <c r="F615">
        <f>IFERROR(IF(B615="män",-1,IF(B615="kvinnor",1,0))*D615,"")</f>
        <v>6</v>
      </c>
      <c r="G615" t="str">
        <f t="shared" si="9"/>
        <v>2025M05_kvinnor_C</v>
      </c>
    </row>
    <row r="616" spans="1:7" hidden="1" x14ac:dyDescent="0.3">
      <c r="A616" t="s">
        <v>37</v>
      </c>
      <c r="B616" t="s">
        <v>17</v>
      </c>
      <c r="C616" t="s">
        <v>9</v>
      </c>
      <c r="D616">
        <v>2.8</v>
      </c>
      <c r="E616" s="2">
        <f>DATE(LEFT(A616,4)*1,RIGHT(A616,2)*1,1)</f>
        <v>45778</v>
      </c>
      <c r="F616">
        <f>IFERROR(IF(B616="män",-1,IF(B616="kvinnor",1,0))*D616,"")</f>
        <v>2.8</v>
      </c>
      <c r="G616" t="str">
        <f t="shared" si="9"/>
        <v>2025M05_kvinnor_L</v>
      </c>
    </row>
    <row r="617" spans="1:7" hidden="1" x14ac:dyDescent="0.3">
      <c r="A617" t="s">
        <v>37</v>
      </c>
      <c r="B617" t="s">
        <v>17</v>
      </c>
      <c r="C617" t="s">
        <v>10</v>
      </c>
      <c r="D617">
        <v>3.9</v>
      </c>
      <c r="E617" s="2">
        <f>DATE(LEFT(A617,4)*1,RIGHT(A617,2)*1,1)</f>
        <v>45778</v>
      </c>
      <c r="F617">
        <f>IFERROR(IF(B617="män",-1,IF(B617="kvinnor",1,0))*D617,"")</f>
        <v>3.9</v>
      </c>
      <c r="G617" t="str">
        <f t="shared" si="9"/>
        <v>2025M05_kvinnor_KD</v>
      </c>
    </row>
    <row r="618" spans="1:7" hidden="1" x14ac:dyDescent="0.3">
      <c r="A618" t="s">
        <v>37</v>
      </c>
      <c r="B618" t="s">
        <v>17</v>
      </c>
      <c r="C618" t="s">
        <v>11</v>
      </c>
      <c r="D618" t="s">
        <v>40</v>
      </c>
      <c r="E618" s="2">
        <f>DATE(LEFT(A618,4)*1,RIGHT(A618,2)*1,1)</f>
        <v>45778</v>
      </c>
      <c r="F618" t="str">
        <f>IFERROR(IF(B618="män",-1,IF(B618="kvinnor",1,0))*D618,"")</f>
        <v/>
      </c>
      <c r="G618" t="str">
        <f t="shared" si="9"/>
        <v>2025M05_kvinnor_NYD</v>
      </c>
    </row>
    <row r="619" spans="1:7" hidden="1" x14ac:dyDescent="0.3">
      <c r="A619" t="s">
        <v>37</v>
      </c>
      <c r="B619" t="s">
        <v>17</v>
      </c>
      <c r="C619" t="s">
        <v>12</v>
      </c>
      <c r="D619">
        <v>7.9</v>
      </c>
      <c r="E619" s="2">
        <f>DATE(LEFT(A619,4)*1,RIGHT(A619,2)*1,1)</f>
        <v>45778</v>
      </c>
      <c r="F619">
        <f>IFERROR(IF(B619="män",-1,IF(B619="kvinnor",1,0))*D619,"")</f>
        <v>7.9</v>
      </c>
      <c r="G619" t="str">
        <f t="shared" si="9"/>
        <v>2025M05_kvinnor_MP</v>
      </c>
    </row>
    <row r="620" spans="1:7" hidden="1" x14ac:dyDescent="0.3">
      <c r="A620" t="s">
        <v>37</v>
      </c>
      <c r="B620" t="s">
        <v>17</v>
      </c>
      <c r="C620" t="s">
        <v>13</v>
      </c>
      <c r="D620">
        <v>41.7</v>
      </c>
      <c r="E620" s="2">
        <f>DATE(LEFT(A620,4)*1,RIGHT(A620,2)*1,1)</f>
        <v>45778</v>
      </c>
      <c r="F620">
        <f>IFERROR(IF(B620="män",-1,IF(B620="kvinnor",1,0))*D620,"")</f>
        <v>41.7</v>
      </c>
      <c r="G620" t="str">
        <f t="shared" si="9"/>
        <v>2025M05_kvinnor_S</v>
      </c>
    </row>
    <row r="621" spans="1:7" hidden="1" x14ac:dyDescent="0.3">
      <c r="A621" t="s">
        <v>37</v>
      </c>
      <c r="B621" t="s">
        <v>17</v>
      </c>
      <c r="C621" t="s">
        <v>14</v>
      </c>
      <c r="D621">
        <v>8.1</v>
      </c>
      <c r="E621" s="2">
        <f>DATE(LEFT(A621,4)*1,RIGHT(A621,2)*1,1)</f>
        <v>45778</v>
      </c>
      <c r="F621">
        <f>IFERROR(IF(B621="män",-1,IF(B621="kvinnor",1,0))*D621,"")</f>
        <v>8.1</v>
      </c>
      <c r="G621" t="str">
        <f t="shared" si="9"/>
        <v>2025M05_kvinnor_V</v>
      </c>
    </row>
    <row r="622" spans="1:7" hidden="1" x14ac:dyDescent="0.3">
      <c r="A622" t="s">
        <v>37</v>
      </c>
      <c r="B622" t="s">
        <v>17</v>
      </c>
      <c r="C622" t="s">
        <v>15</v>
      </c>
      <c r="D622">
        <v>11.7</v>
      </c>
      <c r="E622" s="2">
        <f>DATE(LEFT(A622,4)*1,RIGHT(A622,2)*1,1)</f>
        <v>45778</v>
      </c>
      <c r="F622">
        <f>IFERROR(IF(B622="män",-1,IF(B622="kvinnor",1,0))*D622,"")</f>
        <v>11.7</v>
      </c>
      <c r="G622" t="str">
        <f t="shared" si="9"/>
        <v>2025M05_kvinnor_SD</v>
      </c>
    </row>
    <row r="623" spans="1:7" hidden="1" x14ac:dyDescent="0.3">
      <c r="A623" t="s">
        <v>37</v>
      </c>
      <c r="B623" t="s">
        <v>17</v>
      </c>
      <c r="C623" t="s">
        <v>16</v>
      </c>
      <c r="D623">
        <v>1.3</v>
      </c>
      <c r="E623" s="2">
        <f>DATE(LEFT(A623,4)*1,RIGHT(A623,2)*1,1)</f>
        <v>45778</v>
      </c>
      <c r="F623">
        <f>IFERROR(IF(B623="män",-1,IF(B623="kvinnor",1,0))*D623,"")</f>
        <v>1.3</v>
      </c>
      <c r="G623" t="str">
        <f t="shared" si="9"/>
        <v>2025M05_kvinnor_övriga</v>
      </c>
    </row>
    <row r="624" spans="1:7" x14ac:dyDescent="0.3">
      <c r="A624" t="s">
        <v>37</v>
      </c>
      <c r="B624" t="s">
        <v>63</v>
      </c>
      <c r="C624" t="s">
        <v>7</v>
      </c>
      <c r="D624">
        <v>18.3</v>
      </c>
      <c r="E624" s="2">
        <f>DATE(LEFT(A624,4)*1,RIGHT(A624,2)*1,1)</f>
        <v>45778</v>
      </c>
      <c r="F624">
        <f>IFERROR(IF(B624="män",-1,IF(B624="kvinnor",1,0))*D624,"")</f>
        <v>0</v>
      </c>
      <c r="G624" t="str">
        <f t="shared" si="9"/>
        <v>2025M05_totalt_M</v>
      </c>
    </row>
    <row r="625" spans="1:7" x14ac:dyDescent="0.3">
      <c r="A625" t="s">
        <v>37</v>
      </c>
      <c r="B625" t="s">
        <v>63</v>
      </c>
      <c r="C625" t="s">
        <v>8</v>
      </c>
      <c r="D625">
        <v>5.5</v>
      </c>
      <c r="E625" s="2">
        <f>DATE(LEFT(A625,4)*1,RIGHT(A625,2)*1,1)</f>
        <v>45778</v>
      </c>
      <c r="F625">
        <f>IFERROR(IF(B625="män",-1,IF(B625="kvinnor",1,0))*D625,"")</f>
        <v>0</v>
      </c>
      <c r="G625" t="str">
        <f t="shared" si="9"/>
        <v>2025M05_totalt_C</v>
      </c>
    </row>
    <row r="626" spans="1:7" x14ac:dyDescent="0.3">
      <c r="A626" t="s">
        <v>37</v>
      </c>
      <c r="B626" t="s">
        <v>63</v>
      </c>
      <c r="C626" t="s">
        <v>9</v>
      </c>
      <c r="D626">
        <v>2.8</v>
      </c>
      <c r="E626" s="2">
        <f>DATE(LEFT(A626,4)*1,RIGHT(A626,2)*1,1)</f>
        <v>45778</v>
      </c>
      <c r="F626">
        <f>IFERROR(IF(B626="män",-1,IF(B626="kvinnor",1,0))*D626,"")</f>
        <v>0</v>
      </c>
      <c r="G626" t="str">
        <f t="shared" si="9"/>
        <v>2025M05_totalt_L</v>
      </c>
    </row>
    <row r="627" spans="1:7" x14ac:dyDescent="0.3">
      <c r="A627" t="s">
        <v>37</v>
      </c>
      <c r="B627" t="s">
        <v>63</v>
      </c>
      <c r="C627" t="s">
        <v>10</v>
      </c>
      <c r="D627">
        <v>3.4</v>
      </c>
      <c r="E627" s="2">
        <f>DATE(LEFT(A627,4)*1,RIGHT(A627,2)*1,1)</f>
        <v>45778</v>
      </c>
      <c r="F627">
        <f>IFERROR(IF(B627="män",-1,IF(B627="kvinnor",1,0))*D627,"")</f>
        <v>0</v>
      </c>
      <c r="G627" t="str">
        <f t="shared" si="9"/>
        <v>2025M05_totalt_KD</v>
      </c>
    </row>
    <row r="628" spans="1:7" x14ac:dyDescent="0.3">
      <c r="A628" t="s">
        <v>37</v>
      </c>
      <c r="B628" t="s">
        <v>63</v>
      </c>
      <c r="C628" t="s">
        <v>11</v>
      </c>
      <c r="D628" t="s">
        <v>40</v>
      </c>
      <c r="E628" s="2">
        <f>DATE(LEFT(A628,4)*1,RIGHT(A628,2)*1,1)</f>
        <v>45778</v>
      </c>
      <c r="F628" t="str">
        <f>IFERROR(IF(B628="män",-1,IF(B628="kvinnor",1,0))*D628,"")</f>
        <v/>
      </c>
      <c r="G628" t="str">
        <f t="shared" si="9"/>
        <v>2025M05_totalt_NYD</v>
      </c>
    </row>
    <row r="629" spans="1:7" x14ac:dyDescent="0.3">
      <c r="A629" t="s">
        <v>37</v>
      </c>
      <c r="B629" t="s">
        <v>63</v>
      </c>
      <c r="C629" t="s">
        <v>12</v>
      </c>
      <c r="D629">
        <v>6.5</v>
      </c>
      <c r="E629" s="2">
        <f>DATE(LEFT(A629,4)*1,RIGHT(A629,2)*1,1)</f>
        <v>45778</v>
      </c>
      <c r="F629">
        <f>IFERROR(IF(B629="män",-1,IF(B629="kvinnor",1,0))*D629,"")</f>
        <v>0</v>
      </c>
      <c r="G629" t="str">
        <f t="shared" si="9"/>
        <v>2025M05_totalt_MP</v>
      </c>
    </row>
    <row r="630" spans="1:7" x14ac:dyDescent="0.3">
      <c r="A630" t="s">
        <v>37</v>
      </c>
      <c r="B630" t="s">
        <v>63</v>
      </c>
      <c r="C630" t="s">
        <v>13</v>
      </c>
      <c r="D630">
        <v>36.200000000000003</v>
      </c>
      <c r="E630" s="2">
        <f>DATE(LEFT(A630,4)*1,RIGHT(A630,2)*1,1)</f>
        <v>45778</v>
      </c>
      <c r="F630">
        <f>IFERROR(IF(B630="män",-1,IF(B630="kvinnor",1,0))*D630,"")</f>
        <v>0</v>
      </c>
      <c r="G630" t="str">
        <f t="shared" si="9"/>
        <v>2025M05_totalt_S</v>
      </c>
    </row>
    <row r="631" spans="1:7" x14ac:dyDescent="0.3">
      <c r="A631" t="s">
        <v>37</v>
      </c>
      <c r="B631" t="s">
        <v>63</v>
      </c>
      <c r="C631" t="s">
        <v>14</v>
      </c>
      <c r="D631">
        <v>7.1</v>
      </c>
      <c r="E631" s="2">
        <f>DATE(LEFT(A631,4)*1,RIGHT(A631,2)*1,1)</f>
        <v>45778</v>
      </c>
      <c r="F631">
        <f>IFERROR(IF(B631="män",-1,IF(B631="kvinnor",1,0))*D631,"")</f>
        <v>0</v>
      </c>
      <c r="G631" t="str">
        <f t="shared" si="9"/>
        <v>2025M05_totalt_V</v>
      </c>
    </row>
    <row r="632" spans="1:7" x14ac:dyDescent="0.3">
      <c r="A632" t="s">
        <v>37</v>
      </c>
      <c r="B632" t="s">
        <v>63</v>
      </c>
      <c r="C632" t="s">
        <v>15</v>
      </c>
      <c r="D632">
        <v>18</v>
      </c>
      <c r="E632" s="2">
        <f>DATE(LEFT(A632,4)*1,RIGHT(A632,2)*1,1)</f>
        <v>45778</v>
      </c>
      <c r="F632">
        <f>IFERROR(IF(B632="män",-1,IF(B632="kvinnor",1,0))*D632,"")</f>
        <v>0</v>
      </c>
      <c r="G632" t="str">
        <f t="shared" si="9"/>
        <v>2025M05_totalt_SD</v>
      </c>
    </row>
    <row r="633" spans="1:7" x14ac:dyDescent="0.3">
      <c r="A633" t="s">
        <v>37</v>
      </c>
      <c r="B633" t="s">
        <v>63</v>
      </c>
      <c r="C633" t="s">
        <v>16</v>
      </c>
      <c r="D633">
        <v>2.2999999999999998</v>
      </c>
      <c r="E633" s="2">
        <f>DATE(LEFT(A633,4)*1,RIGHT(A633,2)*1,1)</f>
        <v>45778</v>
      </c>
      <c r="F633">
        <f>IFERROR(IF(B633="män",-1,IF(B633="kvinnor",1,0))*D633,"")</f>
        <v>0</v>
      </c>
      <c r="G633" t="str">
        <f t="shared" si="9"/>
        <v>2025M05_totalt_övriga</v>
      </c>
    </row>
    <row r="634" spans="1:7" hidden="1" x14ac:dyDescent="0.3">
      <c r="A634" t="s">
        <v>38</v>
      </c>
      <c r="B634" t="s">
        <v>6</v>
      </c>
      <c r="C634" t="s">
        <v>7</v>
      </c>
      <c r="D634">
        <v>18.5</v>
      </c>
      <c r="E634" s="2">
        <f>DATE(LEFT(A634,4)*1,RIGHT(A634,2)*1,1)</f>
        <v>46143</v>
      </c>
      <c r="F634">
        <f>IFERROR(IF(B634="män",-1,IF(B634="kvinnor",1,0))*D634,"")</f>
        <v>-18.5</v>
      </c>
      <c r="G634" t="str">
        <f t="shared" si="9"/>
        <v>2026M05_män_M</v>
      </c>
    </row>
    <row r="635" spans="1:7" hidden="1" x14ac:dyDescent="0.3">
      <c r="A635" t="s">
        <v>38</v>
      </c>
      <c r="B635" t="s">
        <v>6</v>
      </c>
      <c r="C635" t="s">
        <v>8</v>
      </c>
      <c r="D635">
        <v>5.7</v>
      </c>
      <c r="E635" s="2">
        <f>DATE(LEFT(A635,4)*1,RIGHT(A635,2)*1,1)</f>
        <v>46143</v>
      </c>
      <c r="F635">
        <f>IFERROR(IF(B635="män",-1,IF(B635="kvinnor",1,0))*D635,"")</f>
        <v>-5.7</v>
      </c>
      <c r="G635" t="str">
        <f t="shared" si="9"/>
        <v>2026M05_män_C</v>
      </c>
    </row>
    <row r="636" spans="1:7" hidden="1" x14ac:dyDescent="0.3">
      <c r="A636" t="s">
        <v>38</v>
      </c>
      <c r="B636" t="s">
        <v>6</v>
      </c>
      <c r="C636" t="s">
        <v>9</v>
      </c>
      <c r="D636">
        <v>3</v>
      </c>
      <c r="E636" s="2">
        <f>DATE(LEFT(A636,4)*1,RIGHT(A636,2)*1,1)</f>
        <v>46143</v>
      </c>
      <c r="F636">
        <f>IFERROR(IF(B636="män",-1,IF(B636="kvinnor",1,0))*D636,"")</f>
        <v>-3</v>
      </c>
      <c r="G636" t="str">
        <f t="shared" si="9"/>
        <v>2026M05_män_L</v>
      </c>
    </row>
    <row r="637" spans="1:7" hidden="1" x14ac:dyDescent="0.3">
      <c r="A637" t="s">
        <v>38</v>
      </c>
      <c r="B637" t="s">
        <v>6</v>
      </c>
      <c r="C637" t="s">
        <v>10</v>
      </c>
      <c r="D637">
        <v>4.7</v>
      </c>
      <c r="E637" s="2">
        <f>DATE(LEFT(A637,4)*1,RIGHT(A637,2)*1,1)</f>
        <v>46143</v>
      </c>
      <c r="F637">
        <f>IFERROR(IF(B637="män",-1,IF(B637="kvinnor",1,0))*D637,"")</f>
        <v>-4.7</v>
      </c>
      <c r="G637" t="str">
        <f t="shared" si="9"/>
        <v>2026M05_män_KD</v>
      </c>
    </row>
    <row r="638" spans="1:7" hidden="1" x14ac:dyDescent="0.3">
      <c r="A638" t="s">
        <v>38</v>
      </c>
      <c r="B638" t="s">
        <v>6</v>
      </c>
      <c r="C638" t="s">
        <v>11</v>
      </c>
      <c r="D638" t="s">
        <v>40</v>
      </c>
      <c r="E638" s="2">
        <f>DATE(LEFT(A638,4)*1,RIGHT(A638,2)*1,1)</f>
        <v>46143</v>
      </c>
      <c r="F638" t="str">
        <f>IFERROR(IF(B638="män",-1,IF(B638="kvinnor",1,0))*D638,"")</f>
        <v/>
      </c>
      <c r="G638" t="str">
        <f t="shared" si="9"/>
        <v>2026M05_män_NYD</v>
      </c>
    </row>
    <row r="639" spans="1:7" hidden="1" x14ac:dyDescent="0.3">
      <c r="A639" t="s">
        <v>38</v>
      </c>
      <c r="B639" t="s">
        <v>6</v>
      </c>
      <c r="C639" t="s">
        <v>12</v>
      </c>
      <c r="D639">
        <v>4.5</v>
      </c>
      <c r="E639" s="2">
        <f>DATE(LEFT(A639,4)*1,RIGHT(A639,2)*1,1)</f>
        <v>46143</v>
      </c>
      <c r="F639">
        <f>IFERROR(IF(B639="män",-1,IF(B639="kvinnor",1,0))*D639,"")</f>
        <v>-4.5</v>
      </c>
      <c r="G639" t="str">
        <f t="shared" si="9"/>
        <v>2026M05_män_MP</v>
      </c>
    </row>
    <row r="640" spans="1:7" hidden="1" x14ac:dyDescent="0.3">
      <c r="A640" t="s">
        <v>38</v>
      </c>
      <c r="B640" t="s">
        <v>6</v>
      </c>
      <c r="C640" t="s">
        <v>13</v>
      </c>
      <c r="D640">
        <v>28.6</v>
      </c>
      <c r="E640" s="2">
        <f>DATE(LEFT(A640,4)*1,RIGHT(A640,2)*1,1)</f>
        <v>46143</v>
      </c>
      <c r="F640">
        <f>IFERROR(IF(B640="män",-1,IF(B640="kvinnor",1,0))*D640,"")</f>
        <v>-28.6</v>
      </c>
      <c r="G640" t="str">
        <f t="shared" si="9"/>
        <v>2026M05_män_S</v>
      </c>
    </row>
    <row r="641" spans="1:7" hidden="1" x14ac:dyDescent="0.3">
      <c r="A641" t="s">
        <v>38</v>
      </c>
      <c r="B641" t="s">
        <v>6</v>
      </c>
      <c r="C641" t="s">
        <v>14</v>
      </c>
      <c r="D641">
        <v>7.1</v>
      </c>
      <c r="E641" s="2">
        <f>DATE(LEFT(A641,4)*1,RIGHT(A641,2)*1,1)</f>
        <v>46143</v>
      </c>
      <c r="F641">
        <f>IFERROR(IF(B641="män",-1,IF(B641="kvinnor",1,0))*D641,"")</f>
        <v>-7.1</v>
      </c>
      <c r="G641" t="str">
        <f t="shared" si="9"/>
        <v>2026M05_män_V</v>
      </c>
    </row>
    <row r="642" spans="1:7" hidden="1" x14ac:dyDescent="0.3">
      <c r="A642" t="s">
        <v>38</v>
      </c>
      <c r="B642" t="s">
        <v>6</v>
      </c>
      <c r="C642" t="s">
        <v>15</v>
      </c>
      <c r="D642">
        <v>24.7</v>
      </c>
      <c r="E642" s="2">
        <f>DATE(LEFT(A642,4)*1,RIGHT(A642,2)*1,1)</f>
        <v>46143</v>
      </c>
      <c r="F642">
        <f>IFERROR(IF(B642="män",-1,IF(B642="kvinnor",1,0))*D642,"")</f>
        <v>-24.7</v>
      </c>
      <c r="G642" t="str">
        <f t="shared" si="9"/>
        <v>2026M05_män_SD</v>
      </c>
    </row>
    <row r="643" spans="1:7" hidden="1" x14ac:dyDescent="0.3">
      <c r="A643" t="s">
        <v>38</v>
      </c>
      <c r="B643" t="s">
        <v>6</v>
      </c>
      <c r="C643" t="s">
        <v>16</v>
      </c>
      <c r="D643">
        <v>3</v>
      </c>
      <c r="E643" s="2">
        <f>DATE(LEFT(A643,4)*1,RIGHT(A643,2)*1,1)</f>
        <v>46143</v>
      </c>
      <c r="F643">
        <f>IFERROR(IF(B643="män",-1,IF(B643="kvinnor",1,0))*D643,"")</f>
        <v>-3</v>
      </c>
      <c r="G643" t="str">
        <f t="shared" si="9"/>
        <v>2026M05_män_övriga</v>
      </c>
    </row>
    <row r="644" spans="1:7" hidden="1" x14ac:dyDescent="0.3">
      <c r="A644" t="s">
        <v>38</v>
      </c>
      <c r="B644" t="s">
        <v>17</v>
      </c>
      <c r="C644" t="s">
        <v>7</v>
      </c>
      <c r="D644">
        <v>16.2</v>
      </c>
      <c r="E644" s="2">
        <f>DATE(LEFT(A644,4)*1,RIGHT(A644,2)*1,1)</f>
        <v>46143</v>
      </c>
      <c r="F644">
        <f>IFERROR(IF(B644="män",-1,IF(B644="kvinnor",1,0))*D644,"")</f>
        <v>16.2</v>
      </c>
      <c r="G644" t="str">
        <f t="shared" si="9"/>
        <v>2026M05_kvinnor_M</v>
      </c>
    </row>
    <row r="645" spans="1:7" hidden="1" x14ac:dyDescent="0.3">
      <c r="A645" t="s">
        <v>38</v>
      </c>
      <c r="B645" t="s">
        <v>17</v>
      </c>
      <c r="C645" t="s">
        <v>8</v>
      </c>
      <c r="D645">
        <v>6.5</v>
      </c>
      <c r="E645" s="2">
        <f>DATE(LEFT(A645,4)*1,RIGHT(A645,2)*1,1)</f>
        <v>46143</v>
      </c>
      <c r="F645">
        <f>IFERROR(IF(B645="män",-1,IF(B645="kvinnor",1,0))*D645,"")</f>
        <v>6.5</v>
      </c>
      <c r="G645" t="str">
        <f t="shared" ref="G645:G663" si="10">A645&amp;"_"&amp;B645&amp;"_"&amp;C645</f>
        <v>2026M05_kvinnor_C</v>
      </c>
    </row>
    <row r="646" spans="1:7" hidden="1" x14ac:dyDescent="0.3">
      <c r="A646" t="s">
        <v>38</v>
      </c>
      <c r="B646" t="s">
        <v>17</v>
      </c>
      <c r="C646" t="s">
        <v>9</v>
      </c>
      <c r="D646">
        <v>2.1</v>
      </c>
      <c r="E646" s="2">
        <f>DATE(LEFT(A646,4)*1,RIGHT(A646,2)*1,1)</f>
        <v>46143</v>
      </c>
      <c r="F646">
        <f>IFERROR(IF(B646="män",-1,IF(B646="kvinnor",1,0))*D646,"")</f>
        <v>2.1</v>
      </c>
      <c r="G646" t="str">
        <f t="shared" si="10"/>
        <v>2026M05_kvinnor_L</v>
      </c>
    </row>
    <row r="647" spans="1:7" hidden="1" x14ac:dyDescent="0.3">
      <c r="A647" t="s">
        <v>38</v>
      </c>
      <c r="B647" t="s">
        <v>17</v>
      </c>
      <c r="C647" t="s">
        <v>10</v>
      </c>
      <c r="D647">
        <v>4.3</v>
      </c>
      <c r="E647" s="2">
        <f>DATE(LEFT(A647,4)*1,RIGHT(A647,2)*1,1)</f>
        <v>46143</v>
      </c>
      <c r="F647">
        <f>IFERROR(IF(B647="män",-1,IF(B647="kvinnor",1,0))*D647,"")</f>
        <v>4.3</v>
      </c>
      <c r="G647" t="str">
        <f t="shared" si="10"/>
        <v>2026M05_kvinnor_KD</v>
      </c>
    </row>
    <row r="648" spans="1:7" hidden="1" x14ac:dyDescent="0.3">
      <c r="A648" t="s">
        <v>38</v>
      </c>
      <c r="B648" t="s">
        <v>17</v>
      </c>
      <c r="C648" t="s">
        <v>11</v>
      </c>
      <c r="D648" t="s">
        <v>40</v>
      </c>
      <c r="E648" s="2">
        <f>DATE(LEFT(A648,4)*1,RIGHT(A648,2)*1,1)</f>
        <v>46143</v>
      </c>
      <c r="F648" t="str">
        <f>IFERROR(IF(B648="män",-1,IF(B648="kvinnor",1,0))*D648,"")</f>
        <v/>
      </c>
      <c r="G648" t="str">
        <f t="shared" si="10"/>
        <v>2026M05_kvinnor_NYD</v>
      </c>
    </row>
    <row r="649" spans="1:7" hidden="1" x14ac:dyDescent="0.3">
      <c r="A649" t="s">
        <v>38</v>
      </c>
      <c r="B649" t="s">
        <v>17</v>
      </c>
      <c r="C649" t="s">
        <v>12</v>
      </c>
      <c r="D649">
        <v>8.6999999999999993</v>
      </c>
      <c r="E649" s="2">
        <f>DATE(LEFT(A649,4)*1,RIGHT(A649,2)*1,1)</f>
        <v>46143</v>
      </c>
      <c r="F649">
        <f>IFERROR(IF(B649="män",-1,IF(B649="kvinnor",1,0))*D649,"")</f>
        <v>8.6999999999999993</v>
      </c>
      <c r="G649" t="str">
        <f t="shared" si="10"/>
        <v>2026M05_kvinnor_MP</v>
      </c>
    </row>
    <row r="650" spans="1:7" hidden="1" x14ac:dyDescent="0.3">
      <c r="A650" t="s">
        <v>38</v>
      </c>
      <c r="B650" t="s">
        <v>17</v>
      </c>
      <c r="C650" t="s">
        <v>13</v>
      </c>
      <c r="D650">
        <v>39.1</v>
      </c>
      <c r="E650" s="2">
        <f>DATE(LEFT(A650,4)*1,RIGHT(A650,2)*1,1)</f>
        <v>46143</v>
      </c>
      <c r="F650">
        <f>IFERROR(IF(B650="män",-1,IF(B650="kvinnor",1,0))*D650,"")</f>
        <v>39.1</v>
      </c>
      <c r="G650" t="str">
        <f t="shared" si="10"/>
        <v>2026M05_kvinnor_S</v>
      </c>
    </row>
    <row r="651" spans="1:7" hidden="1" x14ac:dyDescent="0.3">
      <c r="A651" t="s">
        <v>38</v>
      </c>
      <c r="B651" t="s">
        <v>17</v>
      </c>
      <c r="C651" t="s">
        <v>14</v>
      </c>
      <c r="D651">
        <v>10.1</v>
      </c>
      <c r="E651" s="2">
        <f>DATE(LEFT(A651,4)*1,RIGHT(A651,2)*1,1)</f>
        <v>46143</v>
      </c>
      <c r="F651">
        <f>IFERROR(IF(B651="män",-1,IF(B651="kvinnor",1,0))*D651,"")</f>
        <v>10.1</v>
      </c>
      <c r="G651" t="str">
        <f t="shared" si="10"/>
        <v>2026M05_kvinnor_V</v>
      </c>
    </row>
    <row r="652" spans="1:7" hidden="1" x14ac:dyDescent="0.3">
      <c r="A652" t="s">
        <v>38</v>
      </c>
      <c r="B652" t="s">
        <v>17</v>
      </c>
      <c r="C652" t="s">
        <v>15</v>
      </c>
      <c r="D652">
        <v>12</v>
      </c>
      <c r="E652" s="2">
        <f>DATE(LEFT(A652,4)*1,RIGHT(A652,2)*1,1)</f>
        <v>46143</v>
      </c>
      <c r="F652">
        <f>IFERROR(IF(B652="män",-1,IF(B652="kvinnor",1,0))*D652,"")</f>
        <v>12</v>
      </c>
      <c r="G652" t="str">
        <f t="shared" si="10"/>
        <v>2026M05_kvinnor_SD</v>
      </c>
    </row>
    <row r="653" spans="1:7" hidden="1" x14ac:dyDescent="0.3">
      <c r="A653" t="s">
        <v>38</v>
      </c>
      <c r="B653" t="s">
        <v>17</v>
      </c>
      <c r="C653" t="s">
        <v>16</v>
      </c>
      <c r="D653">
        <v>1.1000000000000001</v>
      </c>
      <c r="E653" s="2">
        <f>DATE(LEFT(A653,4)*1,RIGHT(A653,2)*1,1)</f>
        <v>46143</v>
      </c>
      <c r="F653">
        <f>IFERROR(IF(B653="män",-1,IF(B653="kvinnor",1,0))*D653,"")</f>
        <v>1.1000000000000001</v>
      </c>
      <c r="G653" t="str">
        <f t="shared" si="10"/>
        <v>2026M05_kvinnor_övriga</v>
      </c>
    </row>
    <row r="654" spans="1:7" x14ac:dyDescent="0.3">
      <c r="A654" t="s">
        <v>38</v>
      </c>
      <c r="B654" t="s">
        <v>63</v>
      </c>
      <c r="C654" t="s">
        <v>7</v>
      </c>
      <c r="D654">
        <v>17.3</v>
      </c>
      <c r="E654" s="2">
        <f>DATE(LEFT(A654,4)*1,RIGHT(A654,2)*1,1)</f>
        <v>46143</v>
      </c>
      <c r="F654">
        <f>IFERROR(IF(B654="män",-1,IF(B654="kvinnor",1,0))*D654,"")</f>
        <v>0</v>
      </c>
      <c r="G654" t="str">
        <f t="shared" si="10"/>
        <v>2026M05_totalt_M</v>
      </c>
    </row>
    <row r="655" spans="1:7" x14ac:dyDescent="0.3">
      <c r="A655" t="s">
        <v>38</v>
      </c>
      <c r="B655" t="s">
        <v>63</v>
      </c>
      <c r="C655" t="s">
        <v>8</v>
      </c>
      <c r="D655">
        <v>6.1</v>
      </c>
      <c r="E655" s="2">
        <f>DATE(LEFT(A655,4)*1,RIGHT(A655,2)*1,1)</f>
        <v>46143</v>
      </c>
      <c r="F655">
        <f>IFERROR(IF(B655="män",-1,IF(B655="kvinnor",1,0))*D655,"")</f>
        <v>0</v>
      </c>
      <c r="G655" t="str">
        <f t="shared" si="10"/>
        <v>2026M05_totalt_C</v>
      </c>
    </row>
    <row r="656" spans="1:7" x14ac:dyDescent="0.3">
      <c r="A656" t="s">
        <v>38</v>
      </c>
      <c r="B656" t="s">
        <v>63</v>
      </c>
      <c r="C656" t="s">
        <v>9</v>
      </c>
      <c r="D656">
        <v>2.5</v>
      </c>
      <c r="E656" s="2">
        <f>DATE(LEFT(A656,4)*1,RIGHT(A656,2)*1,1)</f>
        <v>46143</v>
      </c>
      <c r="F656">
        <f>IFERROR(IF(B656="män",-1,IF(B656="kvinnor",1,0))*D656,"")</f>
        <v>0</v>
      </c>
      <c r="G656" t="str">
        <f t="shared" si="10"/>
        <v>2026M05_totalt_L</v>
      </c>
    </row>
    <row r="657" spans="1:7" x14ac:dyDescent="0.3">
      <c r="A657" t="s">
        <v>38</v>
      </c>
      <c r="B657" t="s">
        <v>63</v>
      </c>
      <c r="C657" t="s">
        <v>10</v>
      </c>
      <c r="D657">
        <v>4.5</v>
      </c>
      <c r="E657" s="2">
        <f>DATE(LEFT(A657,4)*1,RIGHT(A657,2)*1,1)</f>
        <v>46143</v>
      </c>
      <c r="F657">
        <f>IFERROR(IF(B657="män",-1,IF(B657="kvinnor",1,0))*D657,"")</f>
        <v>0</v>
      </c>
      <c r="G657" t="str">
        <f t="shared" si="10"/>
        <v>2026M05_totalt_KD</v>
      </c>
    </row>
    <row r="658" spans="1:7" x14ac:dyDescent="0.3">
      <c r="A658" t="s">
        <v>38</v>
      </c>
      <c r="B658" t="s">
        <v>63</v>
      </c>
      <c r="C658" t="s">
        <v>11</v>
      </c>
      <c r="D658" t="s">
        <v>40</v>
      </c>
      <c r="E658" s="2">
        <f>DATE(LEFT(A658,4)*1,RIGHT(A658,2)*1,1)</f>
        <v>46143</v>
      </c>
      <c r="F658" t="str">
        <f>IFERROR(IF(B658="män",-1,IF(B658="kvinnor",1,0))*D658,"")</f>
        <v/>
      </c>
      <c r="G658" t="str">
        <f t="shared" si="10"/>
        <v>2026M05_totalt_NYD</v>
      </c>
    </row>
    <row r="659" spans="1:7" x14ac:dyDescent="0.3">
      <c r="A659" t="s">
        <v>38</v>
      </c>
      <c r="B659" t="s">
        <v>63</v>
      </c>
      <c r="C659" t="s">
        <v>12</v>
      </c>
      <c r="D659">
        <v>6.6</v>
      </c>
      <c r="E659" s="2">
        <f>DATE(LEFT(A659,4)*1,RIGHT(A659,2)*1,1)</f>
        <v>46143</v>
      </c>
      <c r="F659">
        <f>IFERROR(IF(B659="män",-1,IF(B659="kvinnor",1,0))*D659,"")</f>
        <v>0</v>
      </c>
      <c r="G659" t="str">
        <f t="shared" si="10"/>
        <v>2026M05_totalt_MP</v>
      </c>
    </row>
    <row r="660" spans="1:7" x14ac:dyDescent="0.3">
      <c r="A660" t="s">
        <v>38</v>
      </c>
      <c r="B660" t="s">
        <v>63</v>
      </c>
      <c r="C660" t="s">
        <v>13</v>
      </c>
      <c r="D660">
        <v>33.9</v>
      </c>
      <c r="E660" s="2">
        <f>DATE(LEFT(A660,4)*1,RIGHT(A660,2)*1,1)</f>
        <v>46143</v>
      </c>
      <c r="F660">
        <f>IFERROR(IF(B660="män",-1,IF(B660="kvinnor",1,0))*D660,"")</f>
        <v>0</v>
      </c>
      <c r="G660" t="str">
        <f t="shared" si="10"/>
        <v>2026M05_totalt_S</v>
      </c>
    </row>
    <row r="661" spans="1:7" x14ac:dyDescent="0.3">
      <c r="A661" t="s">
        <v>38</v>
      </c>
      <c r="B661" t="s">
        <v>63</v>
      </c>
      <c r="C661" t="s">
        <v>14</v>
      </c>
      <c r="D661">
        <v>8.6</v>
      </c>
      <c r="E661" s="2">
        <f>DATE(LEFT(A661,4)*1,RIGHT(A661,2)*1,1)</f>
        <v>46143</v>
      </c>
      <c r="F661">
        <f>IFERROR(IF(B661="män",-1,IF(B661="kvinnor",1,0))*D661,"")</f>
        <v>0</v>
      </c>
      <c r="G661" t="str">
        <f t="shared" si="10"/>
        <v>2026M05_totalt_V</v>
      </c>
    </row>
    <row r="662" spans="1:7" x14ac:dyDescent="0.3">
      <c r="A662" t="s">
        <v>38</v>
      </c>
      <c r="B662" t="s">
        <v>63</v>
      </c>
      <c r="C662" t="s">
        <v>15</v>
      </c>
      <c r="D662">
        <v>18.3</v>
      </c>
      <c r="E662" s="2">
        <f>DATE(LEFT(A662,4)*1,RIGHT(A662,2)*1,1)</f>
        <v>46143</v>
      </c>
      <c r="F662">
        <f>IFERROR(IF(B662="män",-1,IF(B662="kvinnor",1,0))*D662,"")</f>
        <v>0</v>
      </c>
      <c r="G662" t="str">
        <f t="shared" si="10"/>
        <v>2026M05_totalt_SD</v>
      </c>
    </row>
    <row r="663" spans="1:7" x14ac:dyDescent="0.3">
      <c r="A663" t="s">
        <v>38</v>
      </c>
      <c r="B663" t="s">
        <v>63</v>
      </c>
      <c r="C663" t="s">
        <v>16</v>
      </c>
      <c r="D663">
        <v>2</v>
      </c>
      <c r="E663" s="2">
        <f>DATE(LEFT(A663,4)*1,RIGHT(A663,2)*1,1)</f>
        <v>46143</v>
      </c>
      <c r="F663">
        <f>IFERROR(IF(B663="män",-1,IF(B663="kvinnor",1,0))*D663,"")</f>
        <v>0</v>
      </c>
      <c r="G663" t="str">
        <f t="shared" si="10"/>
        <v>2026M05_totalt_övriga</v>
      </c>
    </row>
  </sheetData>
  <autoFilter ref="A3:K663" xr:uid="{B55F1F4E-0F74-4ABE-AE22-40F87CB9AB83}">
    <filterColumn colId="1">
      <filters>
        <filter val="totalt"/>
      </filters>
    </filterColumn>
    <sortState xmlns:xlrd2="http://schemas.microsoft.com/office/spreadsheetml/2017/richdata2" ref="A4:K663">
      <sortCondition ref="E3:E66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2FAE-A27E-4861-B2B5-0394733D3CB3}">
  <sheetPr codeName="Sheet7">
    <tabColor theme="3" tint="0.249977111117893"/>
  </sheetPr>
  <dimension ref="D10:H27"/>
  <sheetViews>
    <sheetView workbookViewId="0">
      <selection activeCell="AC37" sqref="AC37"/>
    </sheetView>
  </sheetViews>
  <sheetFormatPr defaultRowHeight="14.4" x14ac:dyDescent="0.3"/>
  <cols>
    <col min="1" max="1" width="2.21875" customWidth="1"/>
    <col min="2" max="2" width="26.5546875" customWidth="1"/>
    <col min="3" max="3" width="2.21875" customWidth="1"/>
    <col min="4" max="4" width="23.6640625" bestFit="1" customWidth="1"/>
    <col min="5" max="6" width="12.6640625" customWidth="1"/>
    <col min="7" max="16" width="8" customWidth="1"/>
  </cols>
  <sheetData>
    <row r="10" spans="4:8" x14ac:dyDescent="0.3">
      <c r="E10" s="3" t="s">
        <v>43</v>
      </c>
    </row>
    <row r="11" spans="4:8" x14ac:dyDescent="0.3">
      <c r="E11" t="s">
        <v>74</v>
      </c>
      <c r="G11" t="s">
        <v>75</v>
      </c>
    </row>
    <row r="13" spans="4:8" x14ac:dyDescent="0.3">
      <c r="D13" s="3" t="s">
        <v>45</v>
      </c>
      <c r="E13" t="s">
        <v>77</v>
      </c>
      <c r="F13" t="s">
        <v>76</v>
      </c>
      <c r="G13" t="s">
        <v>77</v>
      </c>
      <c r="H13" t="s">
        <v>76</v>
      </c>
    </row>
    <row r="14" spans="4:8" x14ac:dyDescent="0.3">
      <c r="D14" s="5" t="s">
        <v>46</v>
      </c>
      <c r="E14" s="4">
        <v>36</v>
      </c>
      <c r="F14" s="4">
        <v>43.2</v>
      </c>
      <c r="G14" s="4">
        <v>59.3</v>
      </c>
      <c r="H14" s="4">
        <v>53.9</v>
      </c>
    </row>
    <row r="15" spans="4:8" x14ac:dyDescent="0.3">
      <c r="D15" s="5" t="s">
        <v>47</v>
      </c>
      <c r="E15" s="4">
        <v>43.5</v>
      </c>
      <c r="F15" s="4">
        <v>55.5</v>
      </c>
      <c r="G15" s="4">
        <v>53.5</v>
      </c>
      <c r="H15" s="4">
        <v>43.4</v>
      </c>
    </row>
    <row r="16" spans="4:8" x14ac:dyDescent="0.3">
      <c r="D16" s="5" t="s">
        <v>48</v>
      </c>
      <c r="E16" s="4">
        <v>46.7</v>
      </c>
      <c r="F16" s="4">
        <v>56.8</v>
      </c>
      <c r="G16" s="4">
        <v>50.6</v>
      </c>
      <c r="H16" s="4">
        <v>41.5</v>
      </c>
    </row>
    <row r="17" spans="4:8" x14ac:dyDescent="0.3">
      <c r="D17" s="5" t="s">
        <v>49</v>
      </c>
      <c r="E17" s="4">
        <v>39.5</v>
      </c>
      <c r="F17" s="4">
        <v>49.900000000000006</v>
      </c>
      <c r="G17" s="4">
        <v>57.8</v>
      </c>
      <c r="H17" s="4">
        <v>48</v>
      </c>
    </row>
    <row r="18" spans="4:8" x14ac:dyDescent="0.3">
      <c r="D18" s="5" t="s">
        <v>50</v>
      </c>
      <c r="E18" s="4">
        <v>41</v>
      </c>
      <c r="F18" s="4">
        <v>56.900000000000006</v>
      </c>
      <c r="G18" s="4">
        <v>55.800000000000004</v>
      </c>
      <c r="H18" s="4">
        <v>40.5</v>
      </c>
    </row>
    <row r="19" spans="4:8" x14ac:dyDescent="0.3">
      <c r="D19" s="5" t="s">
        <v>51</v>
      </c>
      <c r="E19" s="4">
        <v>42</v>
      </c>
      <c r="F19" s="4">
        <v>58.3</v>
      </c>
      <c r="G19" s="4">
        <v>57.000000000000007</v>
      </c>
      <c r="H19" s="4">
        <v>40</v>
      </c>
    </row>
    <row r="20" spans="4:8" x14ac:dyDescent="0.3">
      <c r="D20" s="5" t="s">
        <v>52</v>
      </c>
      <c r="E20" s="4">
        <v>38.900000000000006</v>
      </c>
      <c r="F20" s="4">
        <v>54.9</v>
      </c>
      <c r="G20" s="4">
        <v>60</v>
      </c>
      <c r="H20" s="4">
        <v>43.9</v>
      </c>
    </row>
    <row r="21" spans="4:8" x14ac:dyDescent="0.3">
      <c r="D21" s="5" t="s">
        <v>53</v>
      </c>
      <c r="E21" s="4">
        <v>40.200000000000003</v>
      </c>
      <c r="F21" s="4">
        <v>56.3</v>
      </c>
      <c r="G21" s="4">
        <v>58.800000000000004</v>
      </c>
      <c r="H21" s="4">
        <v>41.9</v>
      </c>
    </row>
    <row r="22" spans="4:8" x14ac:dyDescent="0.3">
      <c r="D22" s="5" t="s">
        <v>54</v>
      </c>
      <c r="E22" s="4">
        <v>40.200000000000003</v>
      </c>
      <c r="F22" s="4">
        <v>53.8</v>
      </c>
      <c r="G22" s="4">
        <v>58.300000000000004</v>
      </c>
      <c r="H22" s="4">
        <v>43.699999999999996</v>
      </c>
    </row>
    <row r="23" spans="4:8" x14ac:dyDescent="0.3">
      <c r="D23" s="5" t="s">
        <v>55</v>
      </c>
      <c r="E23" s="4">
        <v>37.399999999999991</v>
      </c>
      <c r="F23" s="4">
        <v>51.1</v>
      </c>
      <c r="G23" s="4">
        <v>61.899999999999991</v>
      </c>
      <c r="H23" s="4">
        <v>46</v>
      </c>
    </row>
    <row r="24" spans="4:8" x14ac:dyDescent="0.3">
      <c r="D24" s="5" t="s">
        <v>56</v>
      </c>
      <c r="E24" s="4">
        <v>38.200000000000003</v>
      </c>
      <c r="F24" s="4">
        <v>52.6</v>
      </c>
      <c r="G24" s="4">
        <v>61.300000000000004</v>
      </c>
      <c r="H24" s="4">
        <v>44.499999999999993</v>
      </c>
    </row>
    <row r="25" spans="4:8" x14ac:dyDescent="0.3">
      <c r="D25" s="5" t="s">
        <v>57</v>
      </c>
      <c r="E25" s="4">
        <v>35.099999999999994</v>
      </c>
      <c r="F25" s="4">
        <v>49.8</v>
      </c>
      <c r="G25" s="4">
        <v>63.7</v>
      </c>
      <c r="H25" s="4">
        <v>46.9</v>
      </c>
    </row>
    <row r="26" spans="4:8" x14ac:dyDescent="0.3">
      <c r="D26" s="5" t="s">
        <v>58</v>
      </c>
      <c r="E26" s="4">
        <v>34.6</v>
      </c>
      <c r="F26" s="4">
        <v>50.9</v>
      </c>
      <c r="G26" s="4">
        <v>64.400000000000006</v>
      </c>
      <c r="H26" s="4">
        <v>45.900000000000006</v>
      </c>
    </row>
    <row r="27" spans="4:8" x14ac:dyDescent="0.3">
      <c r="D27" s="5" t="s">
        <v>44</v>
      </c>
      <c r="E27" s="4">
        <v>513.29999999999995</v>
      </c>
      <c r="F27" s="4">
        <v>690</v>
      </c>
      <c r="G27" s="4">
        <v>762.4</v>
      </c>
      <c r="H27" s="4">
        <v>580.09999999999991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BA0C-CE6D-4FD5-87C9-3F8EB82A920C}">
  <sheetPr codeName="Sheet4">
    <tabColor theme="3" tint="0.249977111117893"/>
  </sheetPr>
  <dimension ref="D10:L25"/>
  <sheetViews>
    <sheetView showGridLines="0" topLeftCell="D3" zoomScale="145" zoomScaleNormal="145" workbookViewId="0">
      <selection activeCell="K35" sqref="K35"/>
    </sheetView>
  </sheetViews>
  <sheetFormatPr defaultRowHeight="14.4" x14ac:dyDescent="0.3"/>
  <cols>
    <col min="1" max="1" width="2.21875" customWidth="1"/>
    <col min="2" max="2" width="26.5546875" customWidth="1"/>
    <col min="3" max="3" width="2.21875" customWidth="1"/>
    <col min="4" max="4" width="23.6640625" bestFit="1" customWidth="1"/>
    <col min="5" max="16" width="8" customWidth="1"/>
  </cols>
  <sheetData>
    <row r="10" spans="4:12" x14ac:dyDescent="0.3">
      <c r="D10" s="3" t="s">
        <v>71</v>
      </c>
      <c r="E10" s="3" t="s">
        <v>43</v>
      </c>
    </row>
    <row r="11" spans="4:12" x14ac:dyDescent="0.3">
      <c r="D11" s="3" t="s">
        <v>45</v>
      </c>
      <c r="E11" t="s">
        <v>14</v>
      </c>
      <c r="F11" t="s">
        <v>13</v>
      </c>
      <c r="G11" t="s">
        <v>12</v>
      </c>
      <c r="H11" t="s">
        <v>8</v>
      </c>
      <c r="I11" t="s">
        <v>9</v>
      </c>
      <c r="J11" t="s">
        <v>10</v>
      </c>
      <c r="K11" t="s">
        <v>7</v>
      </c>
      <c r="L11" t="s">
        <v>15</v>
      </c>
    </row>
    <row r="12" spans="4:12" x14ac:dyDescent="0.3">
      <c r="D12" s="5" t="s">
        <v>46</v>
      </c>
      <c r="E12" s="7">
        <v>6.578947368421062E-2</v>
      </c>
      <c r="F12" s="7">
        <v>3.0726256983240274E-2</v>
      </c>
      <c r="G12" s="7">
        <v>0.22891566265060215</v>
      </c>
      <c r="H12" s="7">
        <v>-0.16326530612244916</v>
      </c>
      <c r="I12" s="7">
        <v>0.11764705882352944</v>
      </c>
      <c r="J12" s="7">
        <v>0.10256410256410264</v>
      </c>
      <c r="K12" s="7">
        <v>-6.1135371179039222E-2</v>
      </c>
      <c r="L12" s="7">
        <v>-0.41558441558441561</v>
      </c>
    </row>
    <row r="13" spans="4:12" x14ac:dyDescent="0.3">
      <c r="D13" s="5" t="s">
        <v>47</v>
      </c>
      <c r="E13" s="7">
        <v>-1.6666666666666607E-2</v>
      </c>
      <c r="F13" s="7">
        <v>7.1672354948805417E-2</v>
      </c>
      <c r="G13" s="7">
        <v>0.31343283582089554</v>
      </c>
      <c r="H13" s="7">
        <v>0.13846153846153841</v>
      </c>
      <c r="I13" s="7">
        <v>-4.3478260869565077E-2</v>
      </c>
      <c r="J13" s="7">
        <v>7.8947368421052655E-2</v>
      </c>
      <c r="K13" s="7">
        <v>-1.9083969465648831E-2</v>
      </c>
      <c r="L13" s="7">
        <v>-0.3716216216216216</v>
      </c>
    </row>
    <row r="14" spans="4:12" x14ac:dyDescent="0.3">
      <c r="D14" s="5" t="s">
        <v>48</v>
      </c>
      <c r="E14" s="7">
        <v>6.0606060606060552E-2</v>
      </c>
      <c r="F14" s="7">
        <v>7.1174377224199281E-2</v>
      </c>
      <c r="G14" s="7">
        <v>0.1875</v>
      </c>
      <c r="H14" s="7">
        <v>0.18181818181818188</v>
      </c>
      <c r="I14" s="7">
        <v>-5.5555555555555691E-2</v>
      </c>
      <c r="J14" s="7">
        <v>9.375E-2</v>
      </c>
      <c r="K14" s="7">
        <v>1.1673151750972721E-2</v>
      </c>
      <c r="L14" s="7">
        <v>-0.30857142857142861</v>
      </c>
    </row>
    <row r="15" spans="4:12" x14ac:dyDescent="0.3">
      <c r="D15" s="5" t="s">
        <v>49</v>
      </c>
      <c r="E15" s="7">
        <v>6.25E-2</v>
      </c>
      <c r="F15" s="7">
        <v>3.9735099337748325E-2</v>
      </c>
      <c r="G15" s="7">
        <v>0.37777777777777777</v>
      </c>
      <c r="H15" s="7">
        <v>0.14529914529914545</v>
      </c>
      <c r="I15" s="7">
        <v>0.14000000000000012</v>
      </c>
      <c r="J15" s="7">
        <v>0.1515151515151516</v>
      </c>
      <c r="K15" s="7">
        <v>-1.6216216216216273E-2</v>
      </c>
      <c r="L15" s="7">
        <v>-0.34078212290502785</v>
      </c>
    </row>
    <row r="16" spans="4:12" x14ac:dyDescent="0.3">
      <c r="D16" s="5" t="s">
        <v>50</v>
      </c>
      <c r="E16" s="7">
        <v>0.13513513513513509</v>
      </c>
      <c r="F16" s="7">
        <v>0.11469534050179231</v>
      </c>
      <c r="G16" s="7">
        <v>0.35714285714285721</v>
      </c>
      <c r="H16" s="7">
        <v>0.20454545454545436</v>
      </c>
      <c r="I16" s="7">
        <v>8.1632653061224358E-2</v>
      </c>
      <c r="J16" s="7">
        <v>6.6666666666666652E-2</v>
      </c>
      <c r="K16" s="7">
        <v>-0.108108108108108</v>
      </c>
      <c r="L16" s="7">
        <v>-0.32446808510638303</v>
      </c>
    </row>
    <row r="17" spans="4:12" x14ac:dyDescent="0.3">
      <c r="D17" s="5" t="s">
        <v>51</v>
      </c>
      <c r="E17" s="7">
        <v>0.17073170731707332</v>
      </c>
      <c r="F17" s="7">
        <v>0.16176470588235303</v>
      </c>
      <c r="G17" s="7">
        <v>0.21052631578947367</v>
      </c>
      <c r="H17" s="7">
        <v>0.21917808219178081</v>
      </c>
      <c r="I17" s="7">
        <v>0.125</v>
      </c>
      <c r="J17" s="7">
        <v>-1.5873015873015817E-2</v>
      </c>
      <c r="K17" s="7">
        <v>-0.15384615384615374</v>
      </c>
      <c r="L17" s="7">
        <v>-0.32758620689655171</v>
      </c>
    </row>
    <row r="18" spans="4:12" x14ac:dyDescent="0.3">
      <c r="D18" s="5" t="s">
        <v>52</v>
      </c>
      <c r="E18" s="7">
        <v>4.8780487804878092E-2</v>
      </c>
      <c r="F18" s="7">
        <v>0.15133531157270008</v>
      </c>
      <c r="G18" s="7">
        <v>0.43902439024390261</v>
      </c>
      <c r="H18" s="7">
        <v>0.1166666666666667</v>
      </c>
      <c r="I18" s="7">
        <v>0</v>
      </c>
      <c r="J18" s="7">
        <v>-3.125E-2</v>
      </c>
      <c r="K18" s="7">
        <v>-8.9552238805970186E-2</v>
      </c>
      <c r="L18" s="7">
        <v>-0.35087719298245623</v>
      </c>
    </row>
    <row r="19" spans="4:12" x14ac:dyDescent="0.3">
      <c r="D19" s="5" t="s">
        <v>53</v>
      </c>
      <c r="E19" s="7">
        <v>0.24719101123595499</v>
      </c>
      <c r="F19" s="7">
        <v>0.15248226950354615</v>
      </c>
      <c r="G19" s="7">
        <v>0.23684210526315796</v>
      </c>
      <c r="H19" s="7">
        <v>0.10526315789473695</v>
      </c>
      <c r="I19" s="7">
        <v>0</v>
      </c>
      <c r="J19" s="7">
        <v>2.2222222222222143E-2</v>
      </c>
      <c r="K19" s="7">
        <v>-4.4642857142855874E-3</v>
      </c>
      <c r="L19" s="7">
        <v>-0.42857142857142849</v>
      </c>
    </row>
    <row r="20" spans="4:12" x14ac:dyDescent="0.3">
      <c r="D20" s="5" t="s">
        <v>54</v>
      </c>
      <c r="E20" s="7">
        <v>8.9743589743589869E-2</v>
      </c>
      <c r="F20" s="7">
        <v>0.14714714714714727</v>
      </c>
      <c r="G20" s="7">
        <v>0.12121212121212133</v>
      </c>
      <c r="H20" s="7">
        <v>0.17910447761194037</v>
      </c>
      <c r="I20" s="7">
        <v>5.8823529411764719E-2</v>
      </c>
      <c r="J20" s="7">
        <v>5.7692307692307709E-2</v>
      </c>
      <c r="K20" s="7">
        <v>-6.1032863849765251E-2</v>
      </c>
      <c r="L20" s="7">
        <v>-0.34705882352941175</v>
      </c>
    </row>
    <row r="21" spans="4:12" x14ac:dyDescent="0.3">
      <c r="D21" s="5" t="s">
        <v>55</v>
      </c>
      <c r="E21" s="7">
        <v>0.16438356164383561</v>
      </c>
      <c r="F21" s="7">
        <v>0.13471502590673556</v>
      </c>
      <c r="G21" s="7">
        <v>0.17073170731707332</v>
      </c>
      <c r="H21" s="7">
        <v>0.14285714285714279</v>
      </c>
      <c r="I21" s="7">
        <v>0</v>
      </c>
      <c r="J21" s="7">
        <v>0.10810810810810789</v>
      </c>
      <c r="K21" s="7">
        <v>-7.3298429319371805E-2</v>
      </c>
      <c r="L21" s="7">
        <v>-0.3222222222222223</v>
      </c>
    </row>
    <row r="22" spans="4:12" x14ac:dyDescent="0.3">
      <c r="D22" s="5" t="s">
        <v>56</v>
      </c>
      <c r="E22" s="7">
        <v>0.24390243902439024</v>
      </c>
      <c r="F22" s="7">
        <v>0.13714285714285701</v>
      </c>
      <c r="G22" s="7">
        <v>0.26923076923076916</v>
      </c>
      <c r="H22" s="7">
        <v>4.4444444444444509E-2</v>
      </c>
      <c r="I22" s="7">
        <v>0</v>
      </c>
      <c r="J22" s="7">
        <v>7.1428571428571397E-2</v>
      </c>
      <c r="K22" s="7">
        <v>-4.0404040404040442E-2</v>
      </c>
      <c r="L22" s="7">
        <v>-0.33333333333333337</v>
      </c>
    </row>
    <row r="23" spans="4:12" x14ac:dyDescent="0.3">
      <c r="D23" s="5" t="s">
        <v>57</v>
      </c>
      <c r="E23" s="7">
        <v>0.14084507042253525</v>
      </c>
      <c r="F23" s="7">
        <v>0.15193370165745845</v>
      </c>
      <c r="G23" s="7">
        <v>0.21538461538461551</v>
      </c>
      <c r="H23" s="7">
        <v>9.0909090909090828E-2</v>
      </c>
      <c r="I23" s="7">
        <v>0</v>
      </c>
      <c r="J23" s="7">
        <v>0.14705882352941169</v>
      </c>
      <c r="K23" s="7">
        <v>-8.7431693989071135E-2</v>
      </c>
      <c r="L23" s="7">
        <v>-0.35000000000000009</v>
      </c>
    </row>
    <row r="24" spans="4:12" x14ac:dyDescent="0.3">
      <c r="D24" s="5" t="s">
        <v>58</v>
      </c>
      <c r="E24" s="7">
        <v>0.17441860465116288</v>
      </c>
      <c r="F24" s="7">
        <v>0.15339233038348099</v>
      </c>
      <c r="G24" s="7">
        <v>0.31818181818181812</v>
      </c>
      <c r="H24" s="7">
        <v>6.5573770491803351E-2</v>
      </c>
      <c r="I24" s="7">
        <v>-0.15999999999999992</v>
      </c>
      <c r="J24" s="7">
        <v>-4.4444444444444509E-2</v>
      </c>
      <c r="K24" s="7">
        <v>-6.3583815028901869E-2</v>
      </c>
      <c r="L24" s="7">
        <v>-0.34426229508196726</v>
      </c>
    </row>
    <row r="25" spans="4:12" x14ac:dyDescent="0.3">
      <c r="D25" s="5" t="s">
        <v>44</v>
      </c>
      <c r="E25" s="7">
        <v>1.5873604746021599</v>
      </c>
      <c r="F25" s="7">
        <v>1.5179167781920642</v>
      </c>
      <c r="G25" s="7">
        <v>3.4459029760150646</v>
      </c>
      <c r="H25" s="7">
        <v>1.4708558470694773</v>
      </c>
      <c r="I25" s="7">
        <v>0.26406942487139795</v>
      </c>
      <c r="J25" s="7">
        <v>0.80838586183013406</v>
      </c>
      <c r="K25" s="7">
        <v>-0.76648403417559963</v>
      </c>
      <c r="L25" s="7">
        <v>-4.5649391764062486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B1A9-F6CA-431F-9C0A-2F58461B1F46}">
  <sheetPr codeName="Sheet5">
    <tabColor theme="3" tint="0.249977111117893"/>
  </sheetPr>
  <dimension ref="D10:F20"/>
  <sheetViews>
    <sheetView workbookViewId="0">
      <selection activeCell="M44" sqref="M44:O47"/>
    </sheetView>
  </sheetViews>
  <sheetFormatPr defaultRowHeight="14.4" x14ac:dyDescent="0.3"/>
  <cols>
    <col min="1" max="1" width="2.21875" customWidth="1"/>
    <col min="2" max="2" width="26.5546875" customWidth="1"/>
    <col min="3" max="3" width="2.21875" customWidth="1"/>
    <col min="4" max="4" width="23.6640625" bestFit="1" customWidth="1"/>
    <col min="5" max="16" width="8" customWidth="1"/>
  </cols>
  <sheetData>
    <row r="10" spans="4:6" x14ac:dyDescent="0.3">
      <c r="D10" s="3" t="s">
        <v>72</v>
      </c>
      <c r="E10" s="3" t="s">
        <v>43</v>
      </c>
    </row>
    <row r="11" spans="4:6" x14ac:dyDescent="0.3">
      <c r="D11" s="3" t="s">
        <v>45</v>
      </c>
      <c r="E11" t="s">
        <v>6</v>
      </c>
      <c r="F11" t="s">
        <v>17</v>
      </c>
    </row>
    <row r="12" spans="4:6" x14ac:dyDescent="0.3">
      <c r="D12" s="5" t="s">
        <v>14</v>
      </c>
      <c r="E12" s="4">
        <v>7.1</v>
      </c>
      <c r="F12" s="4">
        <v>10.1</v>
      </c>
    </row>
    <row r="13" spans="4:6" x14ac:dyDescent="0.3">
      <c r="D13" s="5" t="s">
        <v>13</v>
      </c>
      <c r="E13" s="4">
        <v>28.6</v>
      </c>
      <c r="F13" s="4">
        <v>39.1</v>
      </c>
    </row>
    <row r="14" spans="4:6" x14ac:dyDescent="0.3">
      <c r="D14" s="5" t="s">
        <v>12</v>
      </c>
      <c r="E14" s="4">
        <v>4.5</v>
      </c>
      <c r="F14" s="4">
        <v>8.6999999999999993</v>
      </c>
    </row>
    <row r="15" spans="4:6" x14ac:dyDescent="0.3">
      <c r="D15" s="5" t="s">
        <v>8</v>
      </c>
      <c r="E15" s="4">
        <v>5.7</v>
      </c>
      <c r="F15" s="4">
        <v>6.5</v>
      </c>
    </row>
    <row r="16" spans="4:6" x14ac:dyDescent="0.3">
      <c r="D16" s="5" t="s">
        <v>9</v>
      </c>
      <c r="E16" s="4">
        <v>3</v>
      </c>
      <c r="F16" s="4">
        <v>2.1</v>
      </c>
    </row>
    <row r="17" spans="4:6" x14ac:dyDescent="0.3">
      <c r="D17" s="5" t="s">
        <v>10</v>
      </c>
      <c r="E17" s="4">
        <v>4.7</v>
      </c>
      <c r="F17" s="4">
        <v>4.3</v>
      </c>
    </row>
    <row r="18" spans="4:6" x14ac:dyDescent="0.3">
      <c r="D18" s="5" t="s">
        <v>7</v>
      </c>
      <c r="E18" s="4">
        <v>18.5</v>
      </c>
      <c r="F18" s="4">
        <v>16.2</v>
      </c>
    </row>
    <row r="19" spans="4:6" x14ac:dyDescent="0.3">
      <c r="D19" s="5" t="s">
        <v>15</v>
      </c>
      <c r="E19" s="4">
        <v>24.7</v>
      </c>
      <c r="F19" s="4">
        <v>12</v>
      </c>
    </row>
    <row r="20" spans="4:6" x14ac:dyDescent="0.3">
      <c r="D20" s="5" t="s">
        <v>44</v>
      </c>
      <c r="E20" s="4">
        <v>96.800000000000011</v>
      </c>
      <c r="F20" s="4">
        <v>99</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1B08F-DEC2-4880-BCBA-AAE0E79CAC3E}">
  <sheetPr codeName="Sheet9">
    <tabColor theme="3" tint="9.9978637043366805E-2"/>
  </sheetPr>
  <dimension ref="D10:F25"/>
  <sheetViews>
    <sheetView showGridLines="0" tabSelected="1" zoomScale="145" zoomScaleNormal="145" workbookViewId="0">
      <selection activeCell="T42" sqref="T42"/>
    </sheetView>
  </sheetViews>
  <sheetFormatPr defaultRowHeight="14.4" x14ac:dyDescent="0.3"/>
  <cols>
    <col min="4" max="4" width="19.77734375" bestFit="1" customWidth="1"/>
    <col min="5" max="5" width="15.5546875" bestFit="1" customWidth="1"/>
    <col min="6" max="6" width="11.6640625" bestFit="1" customWidth="1"/>
    <col min="7" max="7" width="10.5546875" bestFit="1" customWidth="1"/>
  </cols>
  <sheetData>
    <row r="10" spans="4:6" x14ac:dyDescent="0.3">
      <c r="D10" s="3" t="s">
        <v>82</v>
      </c>
      <c r="E10" s="3" t="s">
        <v>43</v>
      </c>
    </row>
    <row r="11" spans="4:6" x14ac:dyDescent="0.3">
      <c r="D11" s="3" t="s">
        <v>45</v>
      </c>
      <c r="E11" t="s">
        <v>74</v>
      </c>
      <c r="F11" t="s">
        <v>75</v>
      </c>
    </row>
    <row r="12" spans="4:6" x14ac:dyDescent="0.3">
      <c r="D12" s="5" t="s">
        <v>46</v>
      </c>
      <c r="E12" s="4">
        <v>-7.2000000000000028</v>
      </c>
      <c r="F12" s="4">
        <v>5.3999999999999986</v>
      </c>
    </row>
    <row r="13" spans="4:6" x14ac:dyDescent="0.3">
      <c r="D13" s="5" t="s">
        <v>47</v>
      </c>
      <c r="E13" s="4">
        <v>-12</v>
      </c>
      <c r="F13" s="4">
        <v>10.100000000000001</v>
      </c>
    </row>
    <row r="14" spans="4:6" x14ac:dyDescent="0.3">
      <c r="D14" s="5" t="s">
        <v>48</v>
      </c>
      <c r="E14" s="4">
        <v>-10.099999999999994</v>
      </c>
      <c r="F14" s="4">
        <v>9.1000000000000014</v>
      </c>
    </row>
    <row r="15" spans="4:6" x14ac:dyDescent="0.3">
      <c r="D15" s="5" t="s">
        <v>49</v>
      </c>
      <c r="E15" s="4">
        <v>-10.400000000000006</v>
      </c>
      <c r="F15" s="4">
        <v>9.7999999999999972</v>
      </c>
    </row>
    <row r="16" spans="4:6" x14ac:dyDescent="0.3">
      <c r="D16" s="5" t="s">
        <v>50</v>
      </c>
      <c r="E16" s="4">
        <v>-15.900000000000006</v>
      </c>
      <c r="F16" s="4">
        <v>15.300000000000004</v>
      </c>
    </row>
    <row r="17" spans="4:6" x14ac:dyDescent="0.3">
      <c r="D17" s="5" t="s">
        <v>51</v>
      </c>
      <c r="E17" s="4">
        <v>-16.299999999999997</v>
      </c>
      <c r="F17" s="4">
        <v>17.000000000000007</v>
      </c>
    </row>
    <row r="18" spans="4:6" x14ac:dyDescent="0.3">
      <c r="D18" s="5" t="s">
        <v>52</v>
      </c>
      <c r="E18" s="4">
        <v>-16</v>
      </c>
      <c r="F18" s="4">
        <v>16.099999999999994</v>
      </c>
    </row>
    <row r="19" spans="4:6" x14ac:dyDescent="0.3">
      <c r="D19" s="5" t="s">
        <v>53</v>
      </c>
      <c r="E19" s="4">
        <v>-16.099999999999994</v>
      </c>
      <c r="F19" s="4">
        <v>16.899999999999999</v>
      </c>
    </row>
    <row r="20" spans="4:6" x14ac:dyDescent="0.3">
      <c r="D20" s="5" t="s">
        <v>54</v>
      </c>
      <c r="E20" s="4">
        <v>-13.599999999999994</v>
      </c>
      <c r="F20" s="4">
        <v>14.600000000000001</v>
      </c>
    </row>
    <row r="21" spans="4:6" x14ac:dyDescent="0.3">
      <c r="D21" s="5" t="s">
        <v>55</v>
      </c>
      <c r="E21" s="4">
        <v>-13.70000000000001</v>
      </c>
      <c r="F21" s="4">
        <v>15.899999999999999</v>
      </c>
    </row>
    <row r="22" spans="4:6" x14ac:dyDescent="0.3">
      <c r="D22" s="5" t="s">
        <v>56</v>
      </c>
      <c r="E22" s="4">
        <v>-14.399999999999999</v>
      </c>
      <c r="F22" s="4">
        <v>16.799999999999997</v>
      </c>
    </row>
    <row r="23" spans="4:6" x14ac:dyDescent="0.3">
      <c r="D23" s="5" t="s">
        <v>57</v>
      </c>
      <c r="E23" s="4">
        <v>-14.700000000000003</v>
      </c>
      <c r="F23" s="4">
        <v>16.800000000000004</v>
      </c>
    </row>
    <row r="24" spans="4:6" x14ac:dyDescent="0.3">
      <c r="D24" s="5" t="s">
        <v>58</v>
      </c>
      <c r="E24" s="4">
        <v>-16.299999999999997</v>
      </c>
      <c r="F24" s="4">
        <v>18.499999999999993</v>
      </c>
    </row>
    <row r="25" spans="4:6" x14ac:dyDescent="0.3">
      <c r="D25" s="5" t="s">
        <v>44</v>
      </c>
      <c r="E25" s="4">
        <v>-176.70000000000005</v>
      </c>
      <c r="F25" s="4">
        <v>182.3</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BD84-D48F-4EA6-8B6B-CD71F8957676}">
  <sheetPr codeName="Sheet2">
    <tabColor theme="3" tint="9.9978637043366805E-2"/>
  </sheetPr>
  <dimension ref="D35:O50"/>
  <sheetViews>
    <sheetView showGridLines="0" workbookViewId="0">
      <selection activeCell="N37" sqref="G37:N37"/>
    </sheetView>
  </sheetViews>
  <sheetFormatPr defaultRowHeight="14.4" x14ac:dyDescent="0.3"/>
  <cols>
    <col min="1" max="1" width="0.77734375" customWidth="1"/>
    <col min="2" max="2" width="26.44140625" customWidth="1"/>
    <col min="3" max="3" width="0.77734375" customWidth="1"/>
    <col min="4" max="4" width="15.44140625" bestFit="1" customWidth="1"/>
    <col min="5" max="5" width="15.5546875" bestFit="1" customWidth="1"/>
    <col min="6" max="6" width="10.5546875" bestFit="1" customWidth="1"/>
    <col min="7" max="14" width="7.21875" bestFit="1" customWidth="1"/>
    <col min="15" max="15" width="10.5546875" bestFit="1" customWidth="1"/>
    <col min="16" max="16" width="7.21875" bestFit="1" customWidth="1"/>
    <col min="17" max="17" width="10.5546875" bestFit="1" customWidth="1"/>
  </cols>
  <sheetData>
    <row r="35" spans="4:15" x14ac:dyDescent="0.3">
      <c r="D35" s="3" t="s">
        <v>59</v>
      </c>
      <c r="G35" s="3" t="s">
        <v>3</v>
      </c>
    </row>
    <row r="36" spans="4:15" x14ac:dyDescent="0.3">
      <c r="D36" s="3" t="s">
        <v>61</v>
      </c>
      <c r="E36" s="3" t="s">
        <v>62</v>
      </c>
      <c r="F36" s="3" t="s">
        <v>41</v>
      </c>
      <c r="G36" t="s">
        <v>14</v>
      </c>
      <c r="H36" t="s">
        <v>13</v>
      </c>
      <c r="I36" t="s">
        <v>12</v>
      </c>
      <c r="J36" t="s">
        <v>8</v>
      </c>
      <c r="K36" t="s">
        <v>9</v>
      </c>
      <c r="L36" t="s">
        <v>10</v>
      </c>
      <c r="M36" t="s">
        <v>7</v>
      </c>
      <c r="N36" t="s">
        <v>15</v>
      </c>
      <c r="O36" t="s">
        <v>44</v>
      </c>
    </row>
    <row r="37" spans="4:15" x14ac:dyDescent="0.3">
      <c r="D37" t="s">
        <v>46</v>
      </c>
      <c r="E37" t="s">
        <v>60</v>
      </c>
      <c r="G37" s="4">
        <v>1</v>
      </c>
      <c r="H37" s="4">
        <v>2.2999999999999972</v>
      </c>
      <c r="I37" s="4">
        <v>3.7999999999999989</v>
      </c>
      <c r="J37" s="4">
        <v>-1.7000000000000002</v>
      </c>
      <c r="K37" s="4">
        <v>1.2999999999999998</v>
      </c>
      <c r="L37" s="4">
        <v>0.69999999999999973</v>
      </c>
      <c r="M37" s="4">
        <v>-2.8000000000000007</v>
      </c>
      <c r="N37" s="4">
        <v>-6.4</v>
      </c>
      <c r="O37" s="4">
        <v>-1.800000000000006</v>
      </c>
    </row>
    <row r="38" spans="4:15" x14ac:dyDescent="0.3">
      <c r="D38" t="s">
        <v>47</v>
      </c>
      <c r="E38" t="s">
        <v>60</v>
      </c>
      <c r="G38" s="4">
        <v>-0.19999999999999929</v>
      </c>
      <c r="H38" s="4">
        <v>4.2999999999999972</v>
      </c>
      <c r="I38" s="4">
        <v>4.2000000000000011</v>
      </c>
      <c r="J38" s="4">
        <v>1.8000000000000007</v>
      </c>
      <c r="K38" s="4">
        <v>-0.29999999999999982</v>
      </c>
      <c r="L38" s="4">
        <v>0.59999999999999964</v>
      </c>
      <c r="M38" s="4">
        <v>-1.1000000000000014</v>
      </c>
      <c r="N38" s="4">
        <v>-11.2</v>
      </c>
      <c r="O38" s="4">
        <v>-1.9000000000000004</v>
      </c>
    </row>
    <row r="39" spans="4:15" x14ac:dyDescent="0.3">
      <c r="D39" t="s">
        <v>48</v>
      </c>
      <c r="E39" t="s">
        <v>60</v>
      </c>
      <c r="G39" s="4">
        <v>0.79999999999999982</v>
      </c>
      <c r="H39" s="4">
        <v>4.1000000000000014</v>
      </c>
      <c r="I39" s="4">
        <v>1.7000000000000002</v>
      </c>
      <c r="J39" s="4">
        <v>2.5</v>
      </c>
      <c r="K39" s="4">
        <v>-0.5</v>
      </c>
      <c r="L39" s="4">
        <v>0.60000000000000009</v>
      </c>
      <c r="M39" s="4">
        <v>0.69999999999999929</v>
      </c>
      <c r="N39" s="4">
        <v>-10.9</v>
      </c>
      <c r="O39" s="4">
        <v>-1</v>
      </c>
    </row>
    <row r="40" spans="4:15" x14ac:dyDescent="0.3">
      <c r="D40" t="s">
        <v>49</v>
      </c>
      <c r="E40" t="s">
        <v>60</v>
      </c>
      <c r="G40" s="4">
        <v>0.79999999999999982</v>
      </c>
      <c r="H40" s="4">
        <v>2.2999999999999972</v>
      </c>
      <c r="I40" s="4">
        <v>3.4000000000000004</v>
      </c>
      <c r="J40" s="4">
        <v>3.3000000000000007</v>
      </c>
      <c r="K40" s="4">
        <v>1.4000000000000004</v>
      </c>
      <c r="L40" s="4">
        <v>1</v>
      </c>
      <c r="M40" s="4">
        <v>-0.60000000000000142</v>
      </c>
      <c r="N40" s="4">
        <v>-12.2</v>
      </c>
      <c r="O40" s="4">
        <v>-0.6000000000000032</v>
      </c>
    </row>
    <row r="41" spans="4:15" x14ac:dyDescent="0.3">
      <c r="D41" t="s">
        <v>50</v>
      </c>
      <c r="E41" t="s">
        <v>60</v>
      </c>
      <c r="G41" s="4">
        <v>2</v>
      </c>
      <c r="H41" s="4">
        <v>6.6000000000000014</v>
      </c>
      <c r="I41" s="4">
        <v>3.1</v>
      </c>
      <c r="J41" s="4">
        <v>3.5999999999999996</v>
      </c>
      <c r="K41" s="4">
        <v>0.89999999999999947</v>
      </c>
      <c r="L41" s="4">
        <v>0.40000000000000036</v>
      </c>
      <c r="M41" s="4">
        <v>-4.8000000000000007</v>
      </c>
      <c r="N41" s="4">
        <v>-12.400000000000002</v>
      </c>
      <c r="O41" s="4">
        <v>-0.60000000000000142</v>
      </c>
    </row>
    <row r="42" spans="4:15" x14ac:dyDescent="0.3">
      <c r="D42" t="s">
        <v>51</v>
      </c>
      <c r="E42" t="s">
        <v>60</v>
      </c>
      <c r="G42" s="4">
        <v>2.8</v>
      </c>
      <c r="H42" s="4">
        <v>8.8000000000000007</v>
      </c>
      <c r="I42" s="4">
        <v>2.3000000000000007</v>
      </c>
      <c r="J42" s="4">
        <v>3.1000000000000005</v>
      </c>
      <c r="K42" s="4">
        <v>0.70000000000000018</v>
      </c>
      <c r="L42" s="4">
        <v>-0.40000000000000036</v>
      </c>
      <c r="M42" s="4">
        <v>-5.0999999999999979</v>
      </c>
      <c r="N42" s="4">
        <v>-11.5</v>
      </c>
      <c r="O42" s="4">
        <v>0.70000000000000639</v>
      </c>
    </row>
    <row r="43" spans="4:15" x14ac:dyDescent="0.3">
      <c r="D43" t="s">
        <v>52</v>
      </c>
      <c r="E43" t="s">
        <v>60</v>
      </c>
      <c r="G43" s="4">
        <v>0.89999999999999947</v>
      </c>
      <c r="H43" s="4">
        <v>10.199999999999996</v>
      </c>
      <c r="I43" s="4">
        <v>3.6000000000000005</v>
      </c>
      <c r="J43" s="4">
        <v>1.4000000000000004</v>
      </c>
      <c r="K43" s="4">
        <v>0</v>
      </c>
      <c r="L43" s="4">
        <v>-0.39999999999999947</v>
      </c>
      <c r="M43" s="4">
        <v>-3.5999999999999979</v>
      </c>
      <c r="N43" s="4">
        <v>-12.000000000000002</v>
      </c>
      <c r="O43" s="4">
        <v>9.9999999999996092E-2</v>
      </c>
    </row>
    <row r="44" spans="4:15" x14ac:dyDescent="0.3">
      <c r="D44" t="s">
        <v>53</v>
      </c>
      <c r="E44" t="s">
        <v>60</v>
      </c>
      <c r="G44" s="4">
        <v>4.3999999999999995</v>
      </c>
      <c r="H44" s="4">
        <v>8.6999999999999993</v>
      </c>
      <c r="I44" s="4">
        <v>1.8000000000000003</v>
      </c>
      <c r="J44" s="4">
        <v>2</v>
      </c>
      <c r="K44" s="4">
        <v>0</v>
      </c>
      <c r="L44" s="4">
        <v>0.19999999999999929</v>
      </c>
      <c r="M44" s="4">
        <v>-0.19999999999999929</v>
      </c>
      <c r="N44" s="4">
        <v>-16.099999999999998</v>
      </c>
      <c r="O44" s="4">
        <v>0.80000000000000071</v>
      </c>
    </row>
    <row r="45" spans="4:15" x14ac:dyDescent="0.3">
      <c r="D45" t="s">
        <v>54</v>
      </c>
      <c r="E45" t="s">
        <v>60</v>
      </c>
      <c r="G45" s="4">
        <v>1.4000000000000004</v>
      </c>
      <c r="H45" s="4">
        <v>10.000000000000004</v>
      </c>
      <c r="I45" s="4">
        <v>0.80000000000000027</v>
      </c>
      <c r="J45" s="4">
        <v>2.4000000000000004</v>
      </c>
      <c r="K45" s="4">
        <v>0.39999999999999991</v>
      </c>
      <c r="L45" s="4">
        <v>0.70000000000000018</v>
      </c>
      <c r="M45" s="4">
        <v>-2.6999999999999993</v>
      </c>
      <c r="N45" s="4">
        <v>-12.000000000000002</v>
      </c>
      <c r="O45" s="4">
        <v>1.0000000000000053</v>
      </c>
    </row>
    <row r="46" spans="4:15" x14ac:dyDescent="0.3">
      <c r="D46" t="s">
        <v>55</v>
      </c>
      <c r="E46" t="s">
        <v>60</v>
      </c>
      <c r="G46" s="4">
        <v>2.5</v>
      </c>
      <c r="H46" s="4">
        <v>10.599999999999994</v>
      </c>
      <c r="I46" s="4">
        <v>1.4</v>
      </c>
      <c r="J46" s="4">
        <v>1.4</v>
      </c>
      <c r="K46" s="4">
        <v>0.10000000000000009</v>
      </c>
      <c r="L46" s="4">
        <v>0.79999999999999982</v>
      </c>
      <c r="M46" s="4">
        <v>-2.9000000000000021</v>
      </c>
      <c r="N46" s="4">
        <v>-11.7</v>
      </c>
      <c r="O46" s="4">
        <v>2.1999999999999922</v>
      </c>
    </row>
    <row r="47" spans="4:15" x14ac:dyDescent="0.3">
      <c r="D47" t="s">
        <v>56</v>
      </c>
      <c r="E47" t="s">
        <v>60</v>
      </c>
      <c r="G47" s="4">
        <v>3.8999999999999995</v>
      </c>
      <c r="H47" s="4">
        <v>9.6999999999999957</v>
      </c>
      <c r="I47" s="4">
        <v>2.8</v>
      </c>
      <c r="J47" s="4">
        <v>0.40000000000000036</v>
      </c>
      <c r="K47" s="4">
        <v>0</v>
      </c>
      <c r="L47" s="4">
        <v>0.39999999999999991</v>
      </c>
      <c r="M47" s="4">
        <v>-1.6999999999999993</v>
      </c>
      <c r="N47" s="4">
        <v>-13.100000000000001</v>
      </c>
      <c r="O47" s="4">
        <v>2.399999999999995</v>
      </c>
    </row>
    <row r="48" spans="4:15" x14ac:dyDescent="0.3">
      <c r="D48" t="s">
        <v>57</v>
      </c>
      <c r="E48" t="s">
        <v>60</v>
      </c>
      <c r="G48" s="4">
        <v>2</v>
      </c>
      <c r="H48" s="4">
        <v>11.000000000000004</v>
      </c>
      <c r="I48" s="4">
        <v>2.8000000000000007</v>
      </c>
      <c r="J48" s="4">
        <v>1</v>
      </c>
      <c r="K48" s="4">
        <v>9.9999999999999645E-2</v>
      </c>
      <c r="L48" s="4">
        <v>1</v>
      </c>
      <c r="M48" s="4">
        <v>-3.1000000000000014</v>
      </c>
      <c r="N48" s="4">
        <v>-12.7</v>
      </c>
      <c r="O48" s="4">
        <v>2.100000000000005</v>
      </c>
    </row>
    <row r="49" spans="4:15" x14ac:dyDescent="0.3">
      <c r="D49" t="s">
        <v>58</v>
      </c>
      <c r="E49" t="s">
        <v>60</v>
      </c>
      <c r="G49" s="4">
        <v>3</v>
      </c>
      <c r="H49" s="4">
        <v>10.5</v>
      </c>
      <c r="I49" s="4">
        <v>4.1999999999999993</v>
      </c>
      <c r="J49" s="4">
        <v>0.79999999999999982</v>
      </c>
      <c r="K49" s="4">
        <v>-0.89999999999999991</v>
      </c>
      <c r="L49" s="4">
        <v>-0.40000000000000036</v>
      </c>
      <c r="M49" s="4">
        <v>-2.3000000000000007</v>
      </c>
      <c r="N49" s="4">
        <v>-12.7</v>
      </c>
      <c r="O49" s="4">
        <v>2.2000000000000028</v>
      </c>
    </row>
    <row r="50" spans="4:15" x14ac:dyDescent="0.3">
      <c r="D50" t="s">
        <v>44</v>
      </c>
      <c r="G50" s="4">
        <v>25.299999999999997</v>
      </c>
      <c r="H50" s="4">
        <v>99.1</v>
      </c>
      <c r="I50" s="4">
        <v>35.900000000000006</v>
      </c>
      <c r="J50" s="4">
        <v>21.999999999999996</v>
      </c>
      <c r="K50" s="4">
        <v>3.1999999999999997</v>
      </c>
      <c r="L50" s="4">
        <v>5.1999999999999993</v>
      </c>
      <c r="M50" s="4">
        <v>-30.200000000000003</v>
      </c>
      <c r="N50" s="4">
        <v>-154.89999999999998</v>
      </c>
      <c r="O50" s="4">
        <v>5.5999999999999925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833B-5A76-4182-8D87-2956DDF58FC8}">
  <sheetPr codeName="Sheet6">
    <tabColor theme="3" tint="0.749992370372631"/>
  </sheetPr>
  <dimension ref="D35:O50"/>
  <sheetViews>
    <sheetView showGridLines="0" workbookViewId="0">
      <selection activeCell="K43" sqref="K43"/>
    </sheetView>
  </sheetViews>
  <sheetFormatPr defaultRowHeight="14.4" x14ac:dyDescent="0.3"/>
  <cols>
    <col min="1" max="1" width="0.77734375" customWidth="1"/>
    <col min="2" max="2" width="26.44140625" customWidth="1"/>
    <col min="3" max="3" width="0.77734375" customWidth="1"/>
    <col min="4" max="4" width="15.44140625" bestFit="1" customWidth="1"/>
    <col min="5" max="5" width="15.5546875" bestFit="1" customWidth="1"/>
    <col min="6" max="6" width="10.5546875" bestFit="1" customWidth="1"/>
    <col min="7" max="14" width="7.21875" bestFit="1" customWidth="1"/>
    <col min="15" max="15" width="10.5546875" bestFit="1" customWidth="1"/>
    <col min="16" max="16" width="7.21875" bestFit="1" customWidth="1"/>
    <col min="17" max="17" width="10.5546875" bestFit="1" customWidth="1"/>
  </cols>
  <sheetData>
    <row r="35" spans="4:15" x14ac:dyDescent="0.3">
      <c r="D35" s="3" t="s">
        <v>59</v>
      </c>
      <c r="G35" s="3" t="s">
        <v>3</v>
      </c>
    </row>
    <row r="36" spans="4:15" x14ac:dyDescent="0.3">
      <c r="D36" s="3" t="s">
        <v>61</v>
      </c>
      <c r="E36" s="3" t="s">
        <v>62</v>
      </c>
      <c r="F36" s="3" t="s">
        <v>41</v>
      </c>
      <c r="G36" t="s">
        <v>14</v>
      </c>
      <c r="H36" t="s">
        <v>13</v>
      </c>
      <c r="I36" t="s">
        <v>12</v>
      </c>
      <c r="J36" t="s">
        <v>8</v>
      </c>
      <c r="K36" t="s">
        <v>9</v>
      </c>
      <c r="L36" t="s">
        <v>10</v>
      </c>
      <c r="M36" t="s">
        <v>7</v>
      </c>
      <c r="N36" t="s">
        <v>15</v>
      </c>
      <c r="O36" t="s">
        <v>44</v>
      </c>
    </row>
    <row r="37" spans="4:15" x14ac:dyDescent="0.3">
      <c r="D37" t="s">
        <v>46</v>
      </c>
      <c r="E37" t="s">
        <v>60</v>
      </c>
      <c r="G37" s="4">
        <v>1</v>
      </c>
      <c r="H37" s="4">
        <v>2.2999999999999972</v>
      </c>
      <c r="I37" s="4">
        <v>3.7999999999999989</v>
      </c>
      <c r="J37" s="4">
        <v>-1.7000000000000002</v>
      </c>
      <c r="K37" s="4">
        <v>1.2999999999999998</v>
      </c>
      <c r="L37" s="4">
        <v>0.69999999999999973</v>
      </c>
      <c r="M37" s="4">
        <v>-2.8000000000000007</v>
      </c>
      <c r="N37" s="4">
        <v>-6.4</v>
      </c>
      <c r="O37" s="4">
        <v>-1.800000000000006</v>
      </c>
    </row>
    <row r="38" spans="4:15" x14ac:dyDescent="0.3">
      <c r="D38" t="s">
        <v>47</v>
      </c>
      <c r="E38" t="s">
        <v>60</v>
      </c>
      <c r="G38" s="4">
        <v>-0.19999999999999929</v>
      </c>
      <c r="H38" s="4">
        <v>4.2999999999999972</v>
      </c>
      <c r="I38" s="4">
        <v>4.2000000000000011</v>
      </c>
      <c r="J38" s="4">
        <v>1.8000000000000007</v>
      </c>
      <c r="K38" s="4">
        <v>-0.29999999999999982</v>
      </c>
      <c r="L38" s="4">
        <v>0.59999999999999964</v>
      </c>
      <c r="M38" s="4">
        <v>-1.1000000000000014</v>
      </c>
      <c r="N38" s="4">
        <v>-11.2</v>
      </c>
      <c r="O38" s="4">
        <v>-1.9000000000000004</v>
      </c>
    </row>
    <row r="39" spans="4:15" x14ac:dyDescent="0.3">
      <c r="D39" t="s">
        <v>48</v>
      </c>
      <c r="E39" t="s">
        <v>60</v>
      </c>
      <c r="G39" s="4">
        <v>0.79999999999999982</v>
      </c>
      <c r="H39" s="4">
        <v>4.1000000000000014</v>
      </c>
      <c r="I39" s="4">
        <v>1.7000000000000002</v>
      </c>
      <c r="J39" s="4">
        <v>2.5</v>
      </c>
      <c r="K39" s="4">
        <v>-0.5</v>
      </c>
      <c r="L39" s="4">
        <v>0.60000000000000009</v>
      </c>
      <c r="M39" s="4">
        <v>0.69999999999999929</v>
      </c>
      <c r="N39" s="4">
        <v>-10.9</v>
      </c>
      <c r="O39" s="4">
        <v>-1</v>
      </c>
    </row>
    <row r="40" spans="4:15" x14ac:dyDescent="0.3">
      <c r="D40" t="s">
        <v>49</v>
      </c>
      <c r="E40" t="s">
        <v>60</v>
      </c>
      <c r="G40" s="4">
        <v>0.79999999999999982</v>
      </c>
      <c r="H40" s="4">
        <v>2.2999999999999972</v>
      </c>
      <c r="I40" s="4">
        <v>3.4000000000000004</v>
      </c>
      <c r="J40" s="4">
        <v>3.3000000000000007</v>
      </c>
      <c r="K40" s="4">
        <v>1.4000000000000004</v>
      </c>
      <c r="L40" s="4">
        <v>1</v>
      </c>
      <c r="M40" s="4">
        <v>-0.60000000000000142</v>
      </c>
      <c r="N40" s="4">
        <v>-12.2</v>
      </c>
      <c r="O40" s="4">
        <v>-0.6000000000000032</v>
      </c>
    </row>
    <row r="41" spans="4:15" x14ac:dyDescent="0.3">
      <c r="D41" t="s">
        <v>50</v>
      </c>
      <c r="E41" t="s">
        <v>60</v>
      </c>
      <c r="G41" s="4">
        <v>2</v>
      </c>
      <c r="H41" s="4">
        <v>6.6000000000000014</v>
      </c>
      <c r="I41" s="4">
        <v>3.1</v>
      </c>
      <c r="J41" s="4">
        <v>3.5999999999999996</v>
      </c>
      <c r="K41" s="4">
        <v>0.89999999999999947</v>
      </c>
      <c r="L41" s="4">
        <v>0.40000000000000036</v>
      </c>
      <c r="M41" s="4">
        <v>-4.8000000000000007</v>
      </c>
      <c r="N41" s="4">
        <v>-12.400000000000002</v>
      </c>
      <c r="O41" s="4">
        <v>-0.60000000000000142</v>
      </c>
    </row>
    <row r="42" spans="4:15" x14ac:dyDescent="0.3">
      <c r="D42" t="s">
        <v>51</v>
      </c>
      <c r="E42" t="s">
        <v>60</v>
      </c>
      <c r="G42" s="4">
        <v>2.8</v>
      </c>
      <c r="H42" s="4">
        <v>8.8000000000000007</v>
      </c>
      <c r="I42" s="4">
        <v>2.3000000000000007</v>
      </c>
      <c r="J42" s="4">
        <v>3.1000000000000005</v>
      </c>
      <c r="K42" s="4">
        <v>0.70000000000000018</v>
      </c>
      <c r="L42" s="4">
        <v>-0.40000000000000036</v>
      </c>
      <c r="M42" s="4">
        <v>-5.0999999999999979</v>
      </c>
      <c r="N42" s="4">
        <v>-11.5</v>
      </c>
      <c r="O42" s="4">
        <v>0.70000000000000639</v>
      </c>
    </row>
    <row r="43" spans="4:15" x14ac:dyDescent="0.3">
      <c r="D43" t="s">
        <v>52</v>
      </c>
      <c r="E43" t="s">
        <v>60</v>
      </c>
      <c r="G43" s="4">
        <v>0.89999999999999947</v>
      </c>
      <c r="H43" s="4">
        <v>10.199999999999996</v>
      </c>
      <c r="I43" s="4">
        <v>3.6000000000000005</v>
      </c>
      <c r="J43" s="4">
        <v>1.4000000000000004</v>
      </c>
      <c r="K43" s="4">
        <v>0</v>
      </c>
      <c r="L43" s="4">
        <v>-0.39999999999999947</v>
      </c>
      <c r="M43" s="4">
        <v>-3.5999999999999979</v>
      </c>
      <c r="N43" s="4">
        <v>-12.000000000000002</v>
      </c>
      <c r="O43" s="4">
        <v>9.9999999999996092E-2</v>
      </c>
    </row>
    <row r="44" spans="4:15" x14ac:dyDescent="0.3">
      <c r="D44" t="s">
        <v>53</v>
      </c>
      <c r="E44" t="s">
        <v>60</v>
      </c>
      <c r="G44" s="4">
        <v>4.3999999999999995</v>
      </c>
      <c r="H44" s="4">
        <v>8.6999999999999993</v>
      </c>
      <c r="I44" s="4">
        <v>1.8000000000000003</v>
      </c>
      <c r="J44" s="4">
        <v>2</v>
      </c>
      <c r="K44" s="4">
        <v>0</v>
      </c>
      <c r="L44" s="4">
        <v>0.19999999999999929</v>
      </c>
      <c r="M44" s="4">
        <v>-0.19999999999999929</v>
      </c>
      <c r="N44" s="4">
        <v>-16.099999999999998</v>
      </c>
      <c r="O44" s="4">
        <v>0.80000000000000071</v>
      </c>
    </row>
    <row r="45" spans="4:15" x14ac:dyDescent="0.3">
      <c r="D45" t="s">
        <v>54</v>
      </c>
      <c r="E45" t="s">
        <v>60</v>
      </c>
      <c r="G45" s="4">
        <v>1.4000000000000004</v>
      </c>
      <c r="H45" s="4">
        <v>10.000000000000004</v>
      </c>
      <c r="I45" s="4">
        <v>0.80000000000000027</v>
      </c>
      <c r="J45" s="4">
        <v>2.4000000000000004</v>
      </c>
      <c r="K45" s="4">
        <v>0.39999999999999991</v>
      </c>
      <c r="L45" s="4">
        <v>0.70000000000000018</v>
      </c>
      <c r="M45" s="4">
        <v>-2.6999999999999993</v>
      </c>
      <c r="N45" s="4">
        <v>-12.000000000000002</v>
      </c>
      <c r="O45" s="4">
        <v>1.0000000000000053</v>
      </c>
    </row>
    <row r="46" spans="4:15" x14ac:dyDescent="0.3">
      <c r="D46" t="s">
        <v>55</v>
      </c>
      <c r="E46" t="s">
        <v>60</v>
      </c>
      <c r="G46" s="4">
        <v>2.5</v>
      </c>
      <c r="H46" s="4">
        <v>10.599999999999994</v>
      </c>
      <c r="I46" s="4">
        <v>1.4</v>
      </c>
      <c r="J46" s="4">
        <v>1.4</v>
      </c>
      <c r="K46" s="4">
        <v>0.10000000000000009</v>
      </c>
      <c r="L46" s="4">
        <v>0.79999999999999982</v>
      </c>
      <c r="M46" s="4">
        <v>-2.9000000000000021</v>
      </c>
      <c r="N46" s="4">
        <v>-11.7</v>
      </c>
      <c r="O46" s="4">
        <v>2.1999999999999922</v>
      </c>
    </row>
    <row r="47" spans="4:15" x14ac:dyDescent="0.3">
      <c r="D47" t="s">
        <v>56</v>
      </c>
      <c r="E47" t="s">
        <v>60</v>
      </c>
      <c r="G47" s="4">
        <v>3.8999999999999995</v>
      </c>
      <c r="H47" s="4">
        <v>9.6999999999999957</v>
      </c>
      <c r="I47" s="4">
        <v>2.8</v>
      </c>
      <c r="J47" s="4">
        <v>0.40000000000000036</v>
      </c>
      <c r="K47" s="4">
        <v>0</v>
      </c>
      <c r="L47" s="4">
        <v>0.39999999999999991</v>
      </c>
      <c r="M47" s="4">
        <v>-1.6999999999999993</v>
      </c>
      <c r="N47" s="4">
        <v>-13.100000000000001</v>
      </c>
      <c r="O47" s="4">
        <v>2.399999999999995</v>
      </c>
    </row>
    <row r="48" spans="4:15" x14ac:dyDescent="0.3">
      <c r="D48" t="s">
        <v>57</v>
      </c>
      <c r="E48" t="s">
        <v>60</v>
      </c>
      <c r="G48" s="4">
        <v>2</v>
      </c>
      <c r="H48" s="4">
        <v>11.000000000000004</v>
      </c>
      <c r="I48" s="4">
        <v>2.8000000000000007</v>
      </c>
      <c r="J48" s="4">
        <v>1</v>
      </c>
      <c r="K48" s="4">
        <v>9.9999999999999645E-2</v>
      </c>
      <c r="L48" s="4">
        <v>1</v>
      </c>
      <c r="M48" s="4">
        <v>-3.1000000000000014</v>
      </c>
      <c r="N48" s="4">
        <v>-12.7</v>
      </c>
      <c r="O48" s="4">
        <v>2.100000000000005</v>
      </c>
    </row>
    <row r="49" spans="4:15" x14ac:dyDescent="0.3">
      <c r="D49" t="s">
        <v>58</v>
      </c>
      <c r="E49" t="s">
        <v>60</v>
      </c>
      <c r="G49" s="4">
        <v>3</v>
      </c>
      <c r="H49" s="4">
        <v>10.5</v>
      </c>
      <c r="I49" s="4">
        <v>4.1999999999999993</v>
      </c>
      <c r="J49" s="4">
        <v>0.79999999999999982</v>
      </c>
      <c r="K49" s="4">
        <v>-0.89999999999999991</v>
      </c>
      <c r="L49" s="4">
        <v>-0.40000000000000036</v>
      </c>
      <c r="M49" s="4">
        <v>-2.3000000000000007</v>
      </c>
      <c r="N49" s="4">
        <v>-12.7</v>
      </c>
      <c r="O49" s="4">
        <v>2.2000000000000028</v>
      </c>
    </row>
    <row r="50" spans="4:15" x14ac:dyDescent="0.3">
      <c r="D50" t="s">
        <v>44</v>
      </c>
      <c r="G50" s="4">
        <v>25.299999999999997</v>
      </c>
      <c r="H50" s="4">
        <v>99.1</v>
      </c>
      <c r="I50" s="4">
        <v>35.900000000000006</v>
      </c>
      <c r="J50" s="4">
        <v>21.999999999999996</v>
      </c>
      <c r="K50" s="4">
        <v>3.1999999999999997</v>
      </c>
      <c r="L50" s="4">
        <v>5.1999999999999993</v>
      </c>
      <c r="M50" s="4">
        <v>-30.200000000000003</v>
      </c>
      <c r="N50" s="4">
        <v>-154.89999999999998</v>
      </c>
      <c r="O50" s="4">
        <v>5.5999999999999925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1AF903689B144AAFB9D37AE1EFC2D2" ma:contentTypeVersion="16" ma:contentTypeDescription="Create a new document." ma:contentTypeScope="" ma:versionID="e9ec3a0dc4066b3fb026c2343699dede">
  <xsd:schema xmlns:xsd="http://www.w3.org/2001/XMLSchema" xmlns:xs="http://www.w3.org/2001/XMLSchema" xmlns:p="http://schemas.microsoft.com/office/2006/metadata/properties" xmlns:ns2="1191e773-5436-4a23-b793-4f32d14ae52b" xmlns:ns3="50cb4935-6153-4c8f-bdbc-1a497b6063e1" targetNamespace="http://schemas.microsoft.com/office/2006/metadata/properties" ma:root="true" ma:fieldsID="8ac8158809c53043dcfc6665c22c0e5f" ns2:_="" ns3:_="">
    <xsd:import namespace="1191e773-5436-4a23-b793-4f32d14ae52b"/>
    <xsd:import namespace="50cb4935-6153-4c8f-bdbc-1a497b6063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Details" minOccurs="0"/>
                <xsd:element ref="ns3:SharedWithUser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1e773-5436-4a23-b793-4f32d14ae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728f5c8-d055-4644-95ec-acf1b26d0f4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cb4935-6153-4c8f-bdbc-1a497b6063e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cebbbee-9314-40d4-9f8e-afdcee370b02}" ma:internalName="TaxCatchAll" ma:showField="CatchAllData" ma:web="50cb4935-6153-4c8f-bdbc-1a497b6063e1">
      <xsd:complexType>
        <xsd:complexContent>
          <xsd:extension base="dms:MultiChoiceLookup">
            <xsd:sequence>
              <xsd:element name="Value" type="dms:Lookup" maxOccurs="unbounded" minOccurs="0" nillable="true"/>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91e773-5436-4a23-b793-4f32d14ae52b">
      <Terms xmlns="http://schemas.microsoft.com/office/infopath/2007/PartnerControls"/>
    </lcf76f155ced4ddcb4097134ff3c332f>
    <TaxCatchAll xmlns="50cb4935-6153-4c8f-bdbc-1a497b6063e1" xsi:nil="true"/>
  </documentManagement>
</p:properties>
</file>

<file path=customXml/itemProps1.xml><?xml version="1.0" encoding="utf-8"?>
<ds:datastoreItem xmlns:ds="http://schemas.openxmlformats.org/officeDocument/2006/customXml" ds:itemID="{9A90C7FD-8737-4787-89AC-67FE357A7AB4}"/>
</file>

<file path=customXml/itemProps2.xml><?xml version="1.0" encoding="utf-8"?>
<ds:datastoreItem xmlns:ds="http://schemas.openxmlformats.org/officeDocument/2006/customXml" ds:itemID="{64A3DD32-2AFB-4789-9B97-9DA765579045}"/>
</file>

<file path=customXml/itemProps3.xml><?xml version="1.0" encoding="utf-8"?>
<ds:datastoreItem xmlns:ds="http://schemas.openxmlformats.org/officeDocument/2006/customXml" ds:itemID="{4F06E775-6951-45B8-BF9A-C76B581A32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DBBlock</vt:lpstr>
      <vt:lpstr>RösterMänKvinnorSverigeHorisont</vt:lpstr>
      <vt:lpstr>RösterMänKvinnorSverige</vt:lpstr>
      <vt:lpstr>UtvecklingDiffBlock</vt:lpstr>
      <vt:lpstr>UtvecklingDiffProcent</vt:lpstr>
      <vt:lpstr>PartiSympatiMänKvinnorSenaste</vt:lpstr>
      <vt:lpstr>AnalysBlock</vt:lpstr>
      <vt:lpstr>SamtligaPartierDiff</vt:lpstr>
      <vt:lpstr>BlockDiff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 Lilja</dc:creator>
  <cp:lastModifiedBy>Lukas Lilja</cp:lastModifiedBy>
  <dcterms:created xsi:type="dcterms:W3CDTF">2026-06-04T11:06:12Z</dcterms:created>
  <dcterms:modified xsi:type="dcterms:W3CDTF">2026-06-04T12:41:07Z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0x010100B11AF903689B144AAFB9D37AE1EFC2D2</vt:lpwstr>
  </property>
</Properties>
</file>