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hidePivotFieldList="1" defaultThemeVersion="166925"/>
  <mc:AlternateContent xmlns:mc="http://schemas.openxmlformats.org/markup-compatibility/2006">
    <mc:Choice Requires="x15">
      <x15ac:absPath xmlns:x15ac="http://schemas.microsoft.com/office/spreadsheetml/2010/11/ac" url="https://d.docs.live.net/d3f187e3417de524/Dokument/Fun stuff/Statsbudget/"/>
    </mc:Choice>
  </mc:AlternateContent>
  <xr:revisionPtr revIDLastSave="400" documentId="8_{7E8273F0-64FC-4FA7-BA62-040C42973F3F}" xr6:coauthVersionLast="47" xr6:coauthVersionMax="47" xr10:uidLastSave="{CB8FFA03-7F72-420C-9DF7-7E953693A546}"/>
  <bookViews>
    <workbookView xWindow="-110" yWindow="-110" windowWidth="38620" windowHeight="21220" firstSheet="3" activeTab="3" xr2:uid="{976CA7C3-83D6-407F-B529-3E3662A23CA2}"/>
  </bookViews>
  <sheets>
    <sheet name="Ändring23_3" sheetId="8" state="hidden" r:id="rId1"/>
    <sheet name="Ändring23_2" sheetId="7" state="hidden" r:id="rId2"/>
    <sheet name="Ändring2023_1" sheetId="1" state="hidden" r:id="rId3"/>
    <sheet name="Report" sheetId="9" r:id="rId4"/>
    <sheet name="DB" sheetId="6" r:id="rId5"/>
    <sheet name="Inkomster2023" sheetId="5" state="hidden" r:id="rId6"/>
    <sheet name="Ändring2022" sheetId="4" state="hidden" r:id="rId7"/>
    <sheet name="Utgifter2022" sheetId="3" state="hidden" r:id="rId8"/>
    <sheet name="Inkomster2022" sheetId="2" state="hidden" r:id="rId9"/>
  </sheets>
  <definedNames>
    <definedName name="_xlnm._FilterDatabase" localSheetId="4" hidden="1">DB!$B$10:$N$595</definedName>
    <definedName name="_xlnm._FilterDatabase" localSheetId="2" hidden="1">Ändring2023_1!$A$7:$H$120</definedName>
    <definedName name="Slicer_CalcIsSum">#N/A</definedName>
    <definedName name="TableKeep" localSheetId="7">Utgifter2022!#REF!</definedName>
    <definedName name="TableKeep" localSheetId="6">Ändring2022!$C$6</definedName>
    <definedName name="TableUnit" localSheetId="7">Utgifter2022!$B$3</definedName>
    <definedName name="TableUnit" localSheetId="6">Ändring2022!$C$5</definedName>
  </definedNames>
  <calcPr calcId="191029"/>
  <pivotCaches>
    <pivotCache cacheId="1" r:id="rId10"/>
  </pivotCaches>
  <extLst>
    <ext xmlns:x14="http://schemas.microsoft.com/office/spreadsheetml/2009/9/main" uri="{BBE1A952-AA13-448e-AADC-164F8A28A991}">
      <x14:slicerCaches>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5" i="6" l="1"/>
  <c r="M594" i="6"/>
  <c r="M593" i="6"/>
  <c r="M592" i="6"/>
  <c r="M591" i="6"/>
  <c r="M590" i="6"/>
  <c r="M589" i="6"/>
  <c r="M588" i="6"/>
  <c r="M587" i="6"/>
  <c r="M586" i="6"/>
  <c r="M585" i="6"/>
  <c r="M584" i="6"/>
  <c r="M583" i="6"/>
  <c r="M582" i="6"/>
  <c r="M581" i="6"/>
  <c r="M580" i="6"/>
  <c r="M579" i="6"/>
  <c r="M578" i="6"/>
  <c r="M577" i="6"/>
  <c r="M576" i="6"/>
  <c r="M575" i="6"/>
  <c r="M574" i="6"/>
  <c r="M573" i="6"/>
  <c r="M572" i="6"/>
  <c r="M571" i="6"/>
  <c r="M570" i="6"/>
  <c r="M569" i="6"/>
  <c r="M568" i="6"/>
  <c r="M567" i="6"/>
  <c r="M566" i="6"/>
  <c r="M565" i="6"/>
  <c r="M564" i="6"/>
  <c r="M563" i="6"/>
  <c r="M562" i="6"/>
  <c r="M561"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L3" i="6"/>
  <c r="L593" i="6" s="1"/>
  <c r="L595" i="6"/>
  <c r="L594" i="6"/>
  <c r="L592" i="6"/>
  <c r="L591" i="6"/>
  <c r="L590" i="6"/>
  <c r="L589" i="6"/>
  <c r="L588" i="6"/>
  <c r="L587" i="6"/>
  <c r="L586" i="6"/>
  <c r="L585" i="6"/>
  <c r="L584" i="6"/>
  <c r="L583" i="6"/>
  <c r="L582" i="6"/>
  <c r="L580" i="6"/>
  <c r="L579" i="6"/>
  <c r="L578" i="6"/>
  <c r="L577" i="6"/>
  <c r="L576" i="6"/>
  <c r="L575" i="6"/>
  <c r="L574" i="6"/>
  <c r="L573" i="6"/>
  <c r="L572" i="6"/>
  <c r="L571" i="6"/>
  <c r="L570" i="6"/>
  <c r="L568" i="6"/>
  <c r="L567" i="6"/>
  <c r="L566" i="6"/>
  <c r="L565" i="6"/>
  <c r="L564" i="6"/>
  <c r="L563" i="6"/>
  <c r="L562" i="6"/>
  <c r="L561" i="6"/>
  <c r="L560" i="6"/>
  <c r="L559" i="6"/>
  <c r="L558" i="6"/>
  <c r="L556" i="6"/>
  <c r="L555" i="6"/>
  <c r="L554" i="6"/>
  <c r="L553" i="6"/>
  <c r="L552" i="6"/>
  <c r="L551" i="6"/>
  <c r="L550" i="6"/>
  <c r="L549" i="6"/>
  <c r="L548" i="6"/>
  <c r="L547" i="6"/>
  <c r="L546" i="6"/>
  <c r="L544" i="6"/>
  <c r="L543" i="6"/>
  <c r="L542" i="6"/>
  <c r="L541" i="6"/>
  <c r="L540" i="6"/>
  <c r="L539" i="6"/>
  <c r="L538" i="6"/>
  <c r="L537" i="6"/>
  <c r="L536" i="6"/>
  <c r="L535" i="6"/>
  <c r="L534" i="6"/>
  <c r="L533" i="6"/>
  <c r="L532" i="6"/>
  <c r="L531" i="6"/>
  <c r="L530" i="6"/>
  <c r="L529" i="6"/>
  <c r="L528" i="6"/>
  <c r="L527" i="6"/>
  <c r="L526" i="6"/>
  <c r="L525" i="6"/>
  <c r="L524" i="6"/>
  <c r="L523" i="6"/>
  <c r="L522" i="6"/>
  <c r="L521" i="6"/>
  <c r="L520" i="6"/>
  <c r="L519" i="6"/>
  <c r="L518" i="6"/>
  <c r="L517" i="6"/>
  <c r="L516" i="6"/>
  <c r="L515" i="6"/>
  <c r="L514" i="6"/>
  <c r="L513" i="6"/>
  <c r="L512" i="6"/>
  <c r="L511" i="6"/>
  <c r="L510" i="6"/>
  <c r="L509" i="6"/>
  <c r="L508" i="6"/>
  <c r="L507" i="6"/>
  <c r="L506" i="6"/>
  <c r="L505" i="6"/>
  <c r="L504" i="6"/>
  <c r="L503" i="6"/>
  <c r="L502" i="6"/>
  <c r="L501" i="6"/>
  <c r="L500" i="6"/>
  <c r="L499" i="6"/>
  <c r="L498" i="6"/>
  <c r="L497" i="6"/>
  <c r="L496" i="6"/>
  <c r="L495" i="6"/>
  <c r="L494" i="6"/>
  <c r="L493" i="6"/>
  <c r="L492" i="6"/>
  <c r="L491" i="6"/>
  <c r="L490" i="6"/>
  <c r="L489" i="6"/>
  <c r="L488" i="6"/>
  <c r="L487" i="6"/>
  <c r="L486" i="6"/>
  <c r="L485" i="6"/>
  <c r="L484" i="6"/>
  <c r="L483" i="6"/>
  <c r="L482" i="6"/>
  <c r="L481" i="6"/>
  <c r="L480" i="6"/>
  <c r="L479" i="6"/>
  <c r="L478" i="6"/>
  <c r="L477" i="6"/>
  <c r="L476" i="6"/>
  <c r="L475" i="6"/>
  <c r="L474" i="6"/>
  <c r="L473" i="6"/>
  <c r="L472" i="6"/>
  <c r="L471" i="6"/>
  <c r="L470" i="6"/>
  <c r="L469" i="6"/>
  <c r="L468" i="6"/>
  <c r="L467" i="6"/>
  <c r="L466" i="6"/>
  <c r="L465" i="6"/>
  <c r="L464" i="6"/>
  <c r="L463" i="6"/>
  <c r="L462" i="6"/>
  <c r="L461" i="6"/>
  <c r="L460" i="6"/>
  <c r="L459" i="6"/>
  <c r="L458" i="6"/>
  <c r="L457" i="6"/>
  <c r="L456" i="6"/>
  <c r="L455" i="6"/>
  <c r="L454" i="6"/>
  <c r="L453" i="6"/>
  <c r="L452" i="6"/>
  <c r="L451" i="6"/>
  <c r="L450" i="6"/>
  <c r="L449" i="6"/>
  <c r="L448" i="6"/>
  <c r="L447" i="6"/>
  <c r="L446" i="6"/>
  <c r="L445" i="6"/>
  <c r="L444" i="6"/>
  <c r="L443" i="6"/>
  <c r="L442" i="6"/>
  <c r="L441" i="6"/>
  <c r="L440" i="6"/>
  <c r="L439" i="6"/>
  <c r="L438" i="6"/>
  <c r="L437" i="6"/>
  <c r="L436" i="6"/>
  <c r="L435" i="6"/>
  <c r="L434" i="6"/>
  <c r="L433" i="6"/>
  <c r="L432" i="6"/>
  <c r="L431" i="6"/>
  <c r="L430" i="6"/>
  <c r="L429" i="6"/>
  <c r="L428" i="6"/>
  <c r="L427" i="6"/>
  <c r="L426" i="6"/>
  <c r="L425" i="6"/>
  <c r="L424" i="6"/>
  <c r="L423" i="6"/>
  <c r="L422" i="6"/>
  <c r="L421" i="6"/>
  <c r="L420" i="6"/>
  <c r="L419" i="6"/>
  <c r="L418" i="6"/>
  <c r="L417" i="6"/>
  <c r="L416" i="6"/>
  <c r="L415" i="6"/>
  <c r="L414" i="6"/>
  <c r="L413" i="6"/>
  <c r="L412" i="6"/>
  <c r="L411" i="6"/>
  <c r="L410" i="6"/>
  <c r="L409" i="6"/>
  <c r="L408" i="6"/>
  <c r="L407" i="6"/>
  <c r="L406" i="6"/>
  <c r="L405" i="6"/>
  <c r="L404" i="6"/>
  <c r="L403" i="6"/>
  <c r="L402" i="6"/>
  <c r="L401" i="6"/>
  <c r="L400" i="6"/>
  <c r="L399" i="6"/>
  <c r="L398" i="6"/>
  <c r="L397" i="6"/>
  <c r="L396" i="6"/>
  <c r="L395" i="6"/>
  <c r="L394" i="6"/>
  <c r="L393" i="6"/>
  <c r="L392" i="6"/>
  <c r="L391" i="6"/>
  <c r="L390" i="6"/>
  <c r="L389" i="6"/>
  <c r="L388" i="6"/>
  <c r="L387" i="6"/>
  <c r="L386" i="6"/>
  <c r="L385" i="6"/>
  <c r="L384" i="6"/>
  <c r="L383" i="6"/>
  <c r="L382" i="6"/>
  <c r="L381" i="6"/>
  <c r="L380" i="6"/>
  <c r="L379" i="6"/>
  <c r="L378" i="6"/>
  <c r="L377" i="6"/>
  <c r="L376" i="6"/>
  <c r="L375" i="6"/>
  <c r="L374" i="6"/>
  <c r="L373" i="6"/>
  <c r="L372" i="6"/>
  <c r="L371" i="6"/>
  <c r="L370" i="6"/>
  <c r="L369" i="6"/>
  <c r="L368" i="6"/>
  <c r="L367" i="6"/>
  <c r="L366" i="6"/>
  <c r="L365" i="6"/>
  <c r="L364" i="6"/>
  <c r="L363" i="6"/>
  <c r="L362" i="6"/>
  <c r="L361" i="6"/>
  <c r="L360" i="6"/>
  <c r="L359" i="6"/>
  <c r="L358" i="6"/>
  <c r="L357" i="6"/>
  <c r="L356" i="6"/>
  <c r="L355" i="6"/>
  <c r="L354" i="6"/>
  <c r="L353" i="6"/>
  <c r="L352" i="6"/>
  <c r="L351" i="6"/>
  <c r="L350" i="6"/>
  <c r="L349" i="6"/>
  <c r="L348" i="6"/>
  <c r="L347" i="6"/>
  <c r="L346" i="6"/>
  <c r="L345" i="6"/>
  <c r="L344" i="6"/>
  <c r="L343" i="6"/>
  <c r="L342" i="6"/>
  <c r="L341" i="6"/>
  <c r="L340" i="6"/>
  <c r="L339" i="6"/>
  <c r="L338" i="6"/>
  <c r="L337" i="6"/>
  <c r="L336" i="6"/>
  <c r="L335" i="6"/>
  <c r="L334" i="6"/>
  <c r="L333" i="6"/>
  <c r="L332" i="6"/>
  <c r="L331" i="6"/>
  <c r="L330" i="6"/>
  <c r="L329" i="6"/>
  <c r="L328" i="6"/>
  <c r="L327" i="6"/>
  <c r="L326" i="6"/>
  <c r="L325" i="6"/>
  <c r="L324" i="6"/>
  <c r="L323" i="6"/>
  <c r="L322" i="6"/>
  <c r="L321" i="6"/>
  <c r="L320" i="6"/>
  <c r="L319" i="6"/>
  <c r="L318" i="6"/>
  <c r="L317" i="6"/>
  <c r="L316" i="6"/>
  <c r="L315" i="6"/>
  <c r="L314" i="6"/>
  <c r="L313" i="6"/>
  <c r="L312" i="6"/>
  <c r="L311" i="6"/>
  <c r="L310" i="6"/>
  <c r="L309" i="6"/>
  <c r="L308" i="6"/>
  <c r="L307" i="6"/>
  <c r="L306" i="6"/>
  <c r="L305" i="6"/>
  <c r="L304" i="6"/>
  <c r="L303" i="6"/>
  <c r="L302" i="6"/>
  <c r="L301" i="6"/>
  <c r="L300" i="6"/>
  <c r="L299" i="6"/>
  <c r="L298" i="6"/>
  <c r="L297" i="6"/>
  <c r="L296" i="6"/>
  <c r="L295" i="6"/>
  <c r="L294" i="6"/>
  <c r="L293" i="6"/>
  <c r="L292" i="6"/>
  <c r="L291" i="6"/>
  <c r="L290" i="6"/>
  <c r="L289" i="6"/>
  <c r="L288" i="6"/>
  <c r="L287" i="6"/>
  <c r="L286" i="6"/>
  <c r="L285" i="6"/>
  <c r="L284" i="6"/>
  <c r="L283" i="6"/>
  <c r="L282" i="6"/>
  <c r="L281" i="6"/>
  <c r="L280" i="6"/>
  <c r="L279" i="6"/>
  <c r="L278" i="6"/>
  <c r="L277" i="6"/>
  <c r="L276" i="6"/>
  <c r="L275" i="6"/>
  <c r="L274" i="6"/>
  <c r="L273" i="6"/>
  <c r="L272" i="6"/>
  <c r="L271" i="6"/>
  <c r="L270" i="6"/>
  <c r="L269" i="6"/>
  <c r="L268" i="6"/>
  <c r="L267" i="6"/>
  <c r="L266" i="6"/>
  <c r="L265" i="6"/>
  <c r="L264" i="6"/>
  <c r="L263" i="6"/>
  <c r="L262" i="6"/>
  <c r="L261" i="6"/>
  <c r="L260" i="6"/>
  <c r="L259" i="6"/>
  <c r="L258" i="6"/>
  <c r="L257" i="6"/>
  <c r="L256" i="6"/>
  <c r="L255" i="6"/>
  <c r="L254" i="6"/>
  <c r="L253" i="6"/>
  <c r="L252" i="6"/>
  <c r="L251" i="6"/>
  <c r="L250" i="6"/>
  <c r="L249" i="6"/>
  <c r="L248" i="6"/>
  <c r="L247" i="6"/>
  <c r="L246" i="6"/>
  <c r="L245" i="6"/>
  <c r="L244" i="6"/>
  <c r="L243" i="6"/>
  <c r="L242" i="6"/>
  <c r="L241" i="6"/>
  <c r="L240" i="6"/>
  <c r="L239" i="6"/>
  <c r="L238" i="6"/>
  <c r="L237" i="6"/>
  <c r="L236" i="6"/>
  <c r="L235" i="6"/>
  <c r="L234" i="6"/>
  <c r="L233" i="6"/>
  <c r="L232" i="6"/>
  <c r="L231" i="6"/>
  <c r="L230" i="6"/>
  <c r="L229" i="6"/>
  <c r="L228" i="6"/>
  <c r="L227" i="6"/>
  <c r="L226" i="6"/>
  <c r="L225" i="6"/>
  <c r="L224" i="6"/>
  <c r="L223" i="6"/>
  <c r="L222" i="6"/>
  <c r="L221" i="6"/>
  <c r="L220" i="6"/>
  <c r="L219" i="6"/>
  <c r="L218" i="6"/>
  <c r="L217" i="6"/>
  <c r="L216" i="6"/>
  <c r="L215" i="6"/>
  <c r="L214" i="6"/>
  <c r="L213" i="6"/>
  <c r="L212" i="6"/>
  <c r="L211" i="6"/>
  <c r="L210" i="6"/>
  <c r="L209" i="6"/>
  <c r="L208" i="6"/>
  <c r="L207" i="6"/>
  <c r="L206" i="6"/>
  <c r="L205" i="6"/>
  <c r="L204" i="6"/>
  <c r="L203" i="6"/>
  <c r="L202" i="6"/>
  <c r="L201" i="6"/>
  <c r="L200" i="6"/>
  <c r="L199" i="6"/>
  <c r="L198" i="6"/>
  <c r="L197" i="6"/>
  <c r="L196" i="6"/>
  <c r="L195" i="6"/>
  <c r="L194" i="6"/>
  <c r="L193" i="6"/>
  <c r="L192" i="6"/>
  <c r="L191" i="6"/>
  <c r="L190" i="6"/>
  <c r="L189" i="6"/>
  <c r="L188" i="6"/>
  <c r="L187" i="6"/>
  <c r="L186" i="6"/>
  <c r="L185" i="6"/>
  <c r="L184" i="6"/>
  <c r="L183" i="6"/>
  <c r="L182" i="6"/>
  <c r="L181" i="6"/>
  <c r="L180" i="6"/>
  <c r="L179" i="6"/>
  <c r="L178" i="6"/>
  <c r="L177" i="6"/>
  <c r="L176" i="6"/>
  <c r="L175" i="6"/>
  <c r="L174" i="6"/>
  <c r="L173" i="6"/>
  <c r="L172" i="6"/>
  <c r="L171" i="6"/>
  <c r="L170" i="6"/>
  <c r="L169" i="6"/>
  <c r="L168" i="6"/>
  <c r="L167" i="6"/>
  <c r="L166" i="6"/>
  <c r="L165" i="6"/>
  <c r="L164" i="6"/>
  <c r="L163" i="6"/>
  <c r="L162" i="6"/>
  <c r="L161" i="6"/>
  <c r="L160" i="6"/>
  <c r="L159" i="6"/>
  <c r="L158" i="6"/>
  <c r="L157" i="6"/>
  <c r="L156" i="6"/>
  <c r="L155" i="6"/>
  <c r="L154" i="6"/>
  <c r="L153" i="6"/>
  <c r="L152" i="6"/>
  <c r="L151" i="6"/>
  <c r="L150" i="6"/>
  <c r="L149" i="6"/>
  <c r="L148" i="6"/>
  <c r="L147" i="6"/>
  <c r="L146" i="6"/>
  <c r="L145" i="6"/>
  <c r="L144" i="6"/>
  <c r="L143" i="6"/>
  <c r="L142" i="6"/>
  <c r="L141" i="6"/>
  <c r="L140" i="6"/>
  <c r="L139" i="6"/>
  <c r="L138" i="6"/>
  <c r="L137" i="6"/>
  <c r="L136" i="6"/>
  <c r="L135" i="6"/>
  <c r="L134" i="6"/>
  <c r="L13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K595" i="6"/>
  <c r="K594" i="6"/>
  <c r="K593" i="6"/>
  <c r="K592" i="6"/>
  <c r="K591" i="6"/>
  <c r="K590" i="6"/>
  <c r="K589" i="6"/>
  <c r="K588" i="6"/>
  <c r="K587" i="6"/>
  <c r="K586" i="6"/>
  <c r="K585" i="6"/>
  <c r="K584" i="6"/>
  <c r="K583" i="6"/>
  <c r="K582" i="6"/>
  <c r="K581" i="6"/>
  <c r="K580" i="6"/>
  <c r="K579" i="6"/>
  <c r="K578" i="6"/>
  <c r="K577" i="6"/>
  <c r="K576" i="6"/>
  <c r="K575" i="6"/>
  <c r="K574" i="6"/>
  <c r="K573" i="6"/>
  <c r="K572" i="6"/>
  <c r="K571" i="6"/>
  <c r="K570" i="6"/>
  <c r="K569" i="6"/>
  <c r="K568" i="6"/>
  <c r="K567" i="6"/>
  <c r="K566" i="6"/>
  <c r="K565" i="6"/>
  <c r="K564" i="6"/>
  <c r="K563" i="6"/>
  <c r="K562" i="6"/>
  <c r="K561" i="6"/>
  <c r="K560" i="6"/>
  <c r="K559" i="6"/>
  <c r="K558" i="6"/>
  <c r="K557" i="6"/>
  <c r="K556" i="6"/>
  <c r="K555" i="6"/>
  <c r="K554" i="6"/>
  <c r="K553" i="6"/>
  <c r="K552" i="6"/>
  <c r="K551" i="6"/>
  <c r="K550" i="6"/>
  <c r="K549" i="6"/>
  <c r="K548" i="6"/>
  <c r="K547" i="6"/>
  <c r="K546" i="6"/>
  <c r="K545" i="6"/>
  <c r="K544" i="6"/>
  <c r="K543" i="6"/>
  <c r="K542" i="6"/>
  <c r="K541" i="6"/>
  <c r="K540" i="6"/>
  <c r="K539" i="6"/>
  <c r="K538" i="6"/>
  <c r="K537" i="6"/>
  <c r="K536" i="6"/>
  <c r="K535" i="6"/>
  <c r="K534" i="6"/>
  <c r="K533" i="6"/>
  <c r="K532" i="6"/>
  <c r="K531" i="6"/>
  <c r="K530" i="6"/>
  <c r="K529" i="6"/>
  <c r="K528" i="6"/>
  <c r="K527" i="6"/>
  <c r="K526" i="6"/>
  <c r="K525" i="6"/>
  <c r="K524" i="6"/>
  <c r="K523" i="6"/>
  <c r="K522" i="6"/>
  <c r="K521" i="6"/>
  <c r="K520" i="6"/>
  <c r="K519" i="6"/>
  <c r="K518" i="6"/>
  <c r="K517" i="6"/>
  <c r="K516" i="6"/>
  <c r="K515" i="6"/>
  <c r="K514" i="6"/>
  <c r="K513" i="6"/>
  <c r="K512" i="6"/>
  <c r="K511" i="6"/>
  <c r="K510" i="6"/>
  <c r="K509" i="6"/>
  <c r="K508" i="6"/>
  <c r="K507" i="6"/>
  <c r="K506" i="6"/>
  <c r="K505" i="6"/>
  <c r="K504" i="6"/>
  <c r="K503" i="6"/>
  <c r="K502" i="6"/>
  <c r="K501" i="6"/>
  <c r="K500" i="6"/>
  <c r="K499" i="6"/>
  <c r="K498" i="6"/>
  <c r="K497" i="6"/>
  <c r="K496" i="6"/>
  <c r="K495" i="6"/>
  <c r="K494" i="6"/>
  <c r="K493" i="6"/>
  <c r="K492" i="6"/>
  <c r="K491" i="6"/>
  <c r="K490" i="6"/>
  <c r="K489" i="6"/>
  <c r="K488" i="6"/>
  <c r="K487" i="6"/>
  <c r="K486" i="6"/>
  <c r="K485" i="6"/>
  <c r="K484" i="6"/>
  <c r="K483" i="6"/>
  <c r="K482" i="6"/>
  <c r="K481" i="6"/>
  <c r="K480" i="6"/>
  <c r="K479" i="6"/>
  <c r="K478" i="6"/>
  <c r="K477" i="6"/>
  <c r="K476" i="6"/>
  <c r="K475" i="6"/>
  <c r="K474" i="6"/>
  <c r="K473" i="6"/>
  <c r="K472" i="6"/>
  <c r="K471" i="6"/>
  <c r="K470" i="6"/>
  <c r="K469" i="6"/>
  <c r="K468" i="6"/>
  <c r="K467" i="6"/>
  <c r="K466" i="6"/>
  <c r="K465" i="6"/>
  <c r="K464" i="6"/>
  <c r="K463" i="6"/>
  <c r="K462" i="6"/>
  <c r="K461" i="6"/>
  <c r="K460" i="6"/>
  <c r="K459" i="6"/>
  <c r="K458" i="6"/>
  <c r="K457" i="6"/>
  <c r="K456" i="6"/>
  <c r="K455" i="6"/>
  <c r="K454" i="6"/>
  <c r="K453" i="6"/>
  <c r="K452" i="6"/>
  <c r="K451" i="6"/>
  <c r="K450" i="6"/>
  <c r="K449" i="6"/>
  <c r="K448" i="6"/>
  <c r="K447" i="6"/>
  <c r="K446" i="6"/>
  <c r="K445" i="6"/>
  <c r="K444" i="6"/>
  <c r="K443" i="6"/>
  <c r="K442" i="6"/>
  <c r="K441" i="6"/>
  <c r="K440" i="6"/>
  <c r="K439" i="6"/>
  <c r="K438" i="6"/>
  <c r="K437" i="6"/>
  <c r="K436" i="6"/>
  <c r="K435" i="6"/>
  <c r="K434" i="6"/>
  <c r="K433" i="6"/>
  <c r="K432" i="6"/>
  <c r="K431" i="6"/>
  <c r="K430" i="6"/>
  <c r="K429" i="6"/>
  <c r="K428" i="6"/>
  <c r="K427" i="6"/>
  <c r="K426" i="6"/>
  <c r="K425" i="6"/>
  <c r="K424" i="6"/>
  <c r="K423" i="6"/>
  <c r="K422" i="6"/>
  <c r="K421" i="6"/>
  <c r="K420" i="6"/>
  <c r="K419" i="6"/>
  <c r="K418" i="6"/>
  <c r="K417" i="6"/>
  <c r="K416" i="6"/>
  <c r="K415" i="6"/>
  <c r="K414" i="6"/>
  <c r="K413" i="6"/>
  <c r="K412" i="6"/>
  <c r="K411" i="6"/>
  <c r="K410" i="6"/>
  <c r="K409" i="6"/>
  <c r="K408" i="6"/>
  <c r="K407" i="6"/>
  <c r="K406" i="6"/>
  <c r="K405" i="6"/>
  <c r="K404" i="6"/>
  <c r="K403" i="6"/>
  <c r="K402" i="6"/>
  <c r="K401" i="6"/>
  <c r="K400" i="6"/>
  <c r="K399" i="6"/>
  <c r="K398" i="6"/>
  <c r="K397" i="6"/>
  <c r="K396" i="6"/>
  <c r="K395" i="6"/>
  <c r="K394" i="6"/>
  <c r="K393" i="6"/>
  <c r="K392" i="6"/>
  <c r="K391" i="6"/>
  <c r="K390" i="6"/>
  <c r="K389" i="6"/>
  <c r="K388" i="6"/>
  <c r="K387" i="6"/>
  <c r="K386" i="6"/>
  <c r="K385" i="6"/>
  <c r="K384" i="6"/>
  <c r="K383" i="6"/>
  <c r="K382" i="6"/>
  <c r="K381" i="6"/>
  <c r="K380" i="6"/>
  <c r="K379" i="6"/>
  <c r="K378" i="6"/>
  <c r="K377" i="6"/>
  <c r="K376" i="6"/>
  <c r="K375" i="6"/>
  <c r="K374" i="6"/>
  <c r="K373" i="6"/>
  <c r="K372" i="6"/>
  <c r="K371" i="6"/>
  <c r="K370" i="6"/>
  <c r="K369" i="6"/>
  <c r="K368" i="6"/>
  <c r="K367" i="6"/>
  <c r="K366" i="6"/>
  <c r="K365" i="6"/>
  <c r="K364" i="6"/>
  <c r="K363" i="6"/>
  <c r="K362" i="6"/>
  <c r="K361" i="6"/>
  <c r="K360" i="6"/>
  <c r="K359" i="6"/>
  <c r="K358" i="6"/>
  <c r="K357" i="6"/>
  <c r="K356" i="6"/>
  <c r="K355" i="6"/>
  <c r="K354" i="6"/>
  <c r="K353" i="6"/>
  <c r="K352" i="6"/>
  <c r="K351" i="6"/>
  <c r="K350" i="6"/>
  <c r="K349" i="6"/>
  <c r="K348" i="6"/>
  <c r="K347" i="6"/>
  <c r="K346" i="6"/>
  <c r="K345" i="6"/>
  <c r="K344" i="6"/>
  <c r="K343" i="6"/>
  <c r="K342" i="6"/>
  <c r="K341" i="6"/>
  <c r="K340" i="6"/>
  <c r="K339" i="6"/>
  <c r="K338" i="6"/>
  <c r="K337" i="6"/>
  <c r="K336" i="6"/>
  <c r="K335" i="6"/>
  <c r="K334" i="6"/>
  <c r="K333" i="6"/>
  <c r="K332" i="6"/>
  <c r="K331" i="6"/>
  <c r="K330" i="6"/>
  <c r="K329" i="6"/>
  <c r="K328" i="6"/>
  <c r="K327" i="6"/>
  <c r="K326" i="6"/>
  <c r="K325" i="6"/>
  <c r="K324" i="6"/>
  <c r="K323" i="6"/>
  <c r="K322" i="6"/>
  <c r="K321" i="6"/>
  <c r="K320" i="6"/>
  <c r="K319" i="6"/>
  <c r="K318" i="6"/>
  <c r="K317" i="6"/>
  <c r="K316" i="6"/>
  <c r="K315" i="6"/>
  <c r="K314" i="6"/>
  <c r="K313" i="6"/>
  <c r="K312" i="6"/>
  <c r="K311" i="6"/>
  <c r="K310" i="6"/>
  <c r="K309" i="6"/>
  <c r="K308" i="6"/>
  <c r="K307" i="6"/>
  <c r="K306" i="6"/>
  <c r="K305" i="6"/>
  <c r="K304" i="6"/>
  <c r="K303" i="6"/>
  <c r="K302" i="6"/>
  <c r="K301" i="6"/>
  <c r="K300" i="6"/>
  <c r="K299" i="6"/>
  <c r="K298" i="6"/>
  <c r="K297" i="6"/>
  <c r="K296" i="6"/>
  <c r="K295" i="6"/>
  <c r="K294" i="6"/>
  <c r="K293" i="6"/>
  <c r="K292" i="6"/>
  <c r="K291" i="6"/>
  <c r="K290" i="6"/>
  <c r="K289" i="6"/>
  <c r="K288" i="6"/>
  <c r="K287" i="6"/>
  <c r="K286" i="6"/>
  <c r="K285" i="6"/>
  <c r="K284" i="6"/>
  <c r="K283" i="6"/>
  <c r="K282" i="6"/>
  <c r="K281" i="6"/>
  <c r="K280" i="6"/>
  <c r="K279" i="6"/>
  <c r="K278" i="6"/>
  <c r="K277" i="6"/>
  <c r="K276" i="6"/>
  <c r="K275" i="6"/>
  <c r="K274" i="6"/>
  <c r="K273" i="6"/>
  <c r="K272" i="6"/>
  <c r="K271" i="6"/>
  <c r="K270" i="6"/>
  <c r="K269" i="6"/>
  <c r="K268" i="6"/>
  <c r="K267" i="6"/>
  <c r="K266" i="6"/>
  <c r="K265" i="6"/>
  <c r="K264" i="6"/>
  <c r="K263" i="6"/>
  <c r="K262" i="6"/>
  <c r="K261" i="6"/>
  <c r="K260" i="6"/>
  <c r="K259" i="6"/>
  <c r="K258" i="6"/>
  <c r="K257" i="6"/>
  <c r="K256" i="6"/>
  <c r="K255" i="6"/>
  <c r="K254" i="6"/>
  <c r="K253" i="6"/>
  <c r="K252" i="6"/>
  <c r="K251" i="6"/>
  <c r="K250" i="6"/>
  <c r="K249" i="6"/>
  <c r="K248" i="6"/>
  <c r="K247" i="6"/>
  <c r="K246" i="6"/>
  <c r="K245" i="6"/>
  <c r="K244" i="6"/>
  <c r="K243" i="6"/>
  <c r="K242" i="6"/>
  <c r="K241" i="6"/>
  <c r="K240" i="6"/>
  <c r="K239" i="6"/>
  <c r="K238" i="6"/>
  <c r="K237" i="6"/>
  <c r="K236" i="6"/>
  <c r="K235" i="6"/>
  <c r="K234" i="6"/>
  <c r="K233" i="6"/>
  <c r="K232" i="6"/>
  <c r="K231" i="6"/>
  <c r="K230" i="6"/>
  <c r="K229" i="6"/>
  <c r="K228" i="6"/>
  <c r="K227" i="6"/>
  <c r="K226" i="6"/>
  <c r="K225" i="6"/>
  <c r="K224" i="6"/>
  <c r="K223" i="6"/>
  <c r="K222" i="6"/>
  <c r="K221" i="6"/>
  <c r="K220" i="6"/>
  <c r="K219" i="6"/>
  <c r="K218" i="6"/>
  <c r="K217" i="6"/>
  <c r="K216" i="6"/>
  <c r="K215" i="6"/>
  <c r="K214" i="6"/>
  <c r="K213" i="6"/>
  <c r="K212" i="6"/>
  <c r="K211" i="6"/>
  <c r="K210" i="6"/>
  <c r="K209" i="6"/>
  <c r="K208" i="6"/>
  <c r="K207" i="6"/>
  <c r="K206" i="6"/>
  <c r="K205" i="6"/>
  <c r="K204" i="6"/>
  <c r="K203" i="6"/>
  <c r="K202" i="6"/>
  <c r="K201" i="6"/>
  <c r="K200" i="6"/>
  <c r="K199" i="6"/>
  <c r="K198" i="6"/>
  <c r="K197" i="6"/>
  <c r="K196" i="6"/>
  <c r="K195" i="6"/>
  <c r="K194" i="6"/>
  <c r="K193" i="6"/>
  <c r="K192" i="6"/>
  <c r="K191" i="6"/>
  <c r="K190" i="6"/>
  <c r="K189" i="6"/>
  <c r="K188" i="6"/>
  <c r="K187" i="6"/>
  <c r="K186" i="6"/>
  <c r="K185" i="6"/>
  <c r="K184" i="6"/>
  <c r="K183" i="6"/>
  <c r="K182" i="6"/>
  <c r="K181"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9" i="6"/>
  <c r="K12" i="6"/>
  <c r="K11" i="6"/>
  <c r="I595" i="6"/>
  <c r="I593" i="6"/>
  <c r="I594" i="6" s="1"/>
  <c r="I590" i="6"/>
  <c r="I591" i="6" s="1"/>
  <c r="I592" i="6" s="1"/>
  <c r="I589" i="6"/>
  <c r="I585" i="6"/>
  <c r="I586" i="6" s="1"/>
  <c r="I587" i="6" s="1"/>
  <c r="I588" i="6" s="1"/>
  <c r="I583" i="6"/>
  <c r="I575" i="6"/>
  <c r="I576" i="6" s="1"/>
  <c r="I577" i="6" s="1"/>
  <c r="I578" i="6" s="1"/>
  <c r="I579" i="6" s="1"/>
  <c r="I580" i="6" s="1"/>
  <c r="I581" i="6" s="1"/>
  <c r="I582" i="6" s="1"/>
  <c r="I550" i="6"/>
  <c r="I551" i="6" s="1"/>
  <c r="I552" i="6" s="1"/>
  <c r="I553" i="6" s="1"/>
  <c r="I554" i="6" s="1"/>
  <c r="I555" i="6" s="1"/>
  <c r="I556" i="6" s="1"/>
  <c r="I557" i="6" s="1"/>
  <c r="I558" i="6" s="1"/>
  <c r="I559" i="6" s="1"/>
  <c r="I560" i="6" s="1"/>
  <c r="I561" i="6" s="1"/>
  <c r="I562" i="6" s="1"/>
  <c r="I563" i="6" s="1"/>
  <c r="I564" i="6" s="1"/>
  <c r="I565" i="6" s="1"/>
  <c r="I566" i="6" s="1"/>
  <c r="I567" i="6" s="1"/>
  <c r="I568" i="6" s="1"/>
  <c r="I569" i="6" s="1"/>
  <c r="I570" i="6" s="1"/>
  <c r="I571" i="6" s="1"/>
  <c r="I572" i="6" s="1"/>
  <c r="I573" i="6" s="1"/>
  <c r="I574" i="6" s="1"/>
  <c r="I549" i="6"/>
  <c r="I517" i="6"/>
  <c r="I518" i="6" s="1"/>
  <c r="I519" i="6" s="1"/>
  <c r="I520" i="6" s="1"/>
  <c r="I521" i="6" s="1"/>
  <c r="I522" i="6" s="1"/>
  <c r="I523" i="6" s="1"/>
  <c r="I524" i="6" s="1"/>
  <c r="I525" i="6" s="1"/>
  <c r="I526" i="6" s="1"/>
  <c r="I527" i="6" s="1"/>
  <c r="I528" i="6" s="1"/>
  <c r="I529" i="6" s="1"/>
  <c r="I530" i="6" s="1"/>
  <c r="I531" i="6" s="1"/>
  <c r="I532" i="6" s="1"/>
  <c r="I533" i="6" s="1"/>
  <c r="I534" i="6" s="1"/>
  <c r="I535" i="6" s="1"/>
  <c r="I536" i="6" s="1"/>
  <c r="I537" i="6" s="1"/>
  <c r="I538" i="6" s="1"/>
  <c r="I539" i="6" s="1"/>
  <c r="I540" i="6" s="1"/>
  <c r="I541" i="6" s="1"/>
  <c r="I542" i="6" s="1"/>
  <c r="I543" i="6" s="1"/>
  <c r="I544" i="6" s="1"/>
  <c r="I545" i="6" s="1"/>
  <c r="I546" i="6" s="1"/>
  <c r="I547" i="6" s="1"/>
  <c r="I548" i="6" s="1"/>
  <c r="I509" i="6"/>
  <c r="I510" i="6" s="1"/>
  <c r="I511" i="6" s="1"/>
  <c r="I512" i="6" s="1"/>
  <c r="I513" i="6" s="1"/>
  <c r="I514" i="6" s="1"/>
  <c r="I515" i="6" s="1"/>
  <c r="I516" i="6" s="1"/>
  <c r="I489" i="6"/>
  <c r="I490" i="6" s="1"/>
  <c r="I491" i="6" s="1"/>
  <c r="I492" i="6" s="1"/>
  <c r="I493" i="6" s="1"/>
  <c r="I494" i="6" s="1"/>
  <c r="I495" i="6" s="1"/>
  <c r="I496" i="6" s="1"/>
  <c r="I497" i="6" s="1"/>
  <c r="I498" i="6" s="1"/>
  <c r="I499" i="6" s="1"/>
  <c r="I500" i="6" s="1"/>
  <c r="I501" i="6" s="1"/>
  <c r="I502" i="6" s="1"/>
  <c r="I503" i="6" s="1"/>
  <c r="I504" i="6" s="1"/>
  <c r="I505" i="6" s="1"/>
  <c r="I506" i="6" s="1"/>
  <c r="I507" i="6" s="1"/>
  <c r="I508" i="6" s="1"/>
  <c r="I488" i="6"/>
  <c r="I476" i="6"/>
  <c r="I477" i="6" s="1"/>
  <c r="I478" i="6" s="1"/>
  <c r="I479" i="6" s="1"/>
  <c r="I480" i="6" s="1"/>
  <c r="I481" i="6" s="1"/>
  <c r="I482" i="6" s="1"/>
  <c r="I483" i="6" s="1"/>
  <c r="I484" i="6" s="1"/>
  <c r="I485" i="6" s="1"/>
  <c r="I486" i="6" s="1"/>
  <c r="I487" i="6" s="1"/>
  <c r="I473" i="6"/>
  <c r="I474" i="6" s="1"/>
  <c r="I475" i="6" s="1"/>
  <c r="I452" i="6"/>
  <c r="I453" i="6" s="1"/>
  <c r="I454" i="6" s="1"/>
  <c r="I455" i="6" s="1"/>
  <c r="I456" i="6" s="1"/>
  <c r="I457" i="6" s="1"/>
  <c r="I458" i="6" s="1"/>
  <c r="I459" i="6" s="1"/>
  <c r="I460" i="6" s="1"/>
  <c r="I461" i="6" s="1"/>
  <c r="I462" i="6" s="1"/>
  <c r="I463" i="6" s="1"/>
  <c r="I464" i="6" s="1"/>
  <c r="I465" i="6" s="1"/>
  <c r="I466" i="6" s="1"/>
  <c r="I467" i="6" s="1"/>
  <c r="I468" i="6" s="1"/>
  <c r="I469" i="6" s="1"/>
  <c r="I470" i="6" s="1"/>
  <c r="I471" i="6" s="1"/>
  <c r="I472" i="6" s="1"/>
  <c r="I451" i="6"/>
  <c r="I450" i="6"/>
  <c r="I445" i="6"/>
  <c r="I446" i="6" s="1"/>
  <c r="I447" i="6" s="1"/>
  <c r="I448" i="6" s="1"/>
  <c r="I449" i="6" s="1"/>
  <c r="I440" i="6"/>
  <c r="I441" i="6" s="1"/>
  <c r="I442" i="6" s="1"/>
  <c r="I443" i="6" s="1"/>
  <c r="I444" i="6" s="1"/>
  <c r="I439" i="6"/>
  <c r="I430" i="6"/>
  <c r="I431" i="6" s="1"/>
  <c r="I432" i="6" s="1"/>
  <c r="I433" i="6" s="1"/>
  <c r="I434" i="6" s="1"/>
  <c r="I435" i="6" s="1"/>
  <c r="I436" i="6" s="1"/>
  <c r="I437" i="6" s="1"/>
  <c r="I438" i="6" s="1"/>
  <c r="I429" i="6"/>
  <c r="I428" i="6"/>
  <c r="I427" i="6"/>
  <c r="I423" i="6"/>
  <c r="I424" i="6" s="1"/>
  <c r="I425" i="6" s="1"/>
  <c r="I426" i="6" s="1"/>
  <c r="I422" i="6"/>
  <c r="I416" i="6"/>
  <c r="I417" i="6" s="1"/>
  <c r="I418" i="6" s="1"/>
  <c r="I419" i="6" s="1"/>
  <c r="I420" i="6" s="1"/>
  <c r="I421" i="6" s="1"/>
  <c r="I413" i="6"/>
  <c r="I414" i="6" s="1"/>
  <c r="I415" i="6" s="1"/>
  <c r="I412" i="6"/>
  <c r="I406" i="6"/>
  <c r="I407" i="6" s="1"/>
  <c r="I408" i="6" s="1"/>
  <c r="I409" i="6" s="1"/>
  <c r="I410" i="6" s="1"/>
  <c r="I411" i="6" s="1"/>
  <c r="I404" i="6"/>
  <c r="I405" i="6" s="1"/>
  <c r="I401" i="6"/>
  <c r="I402" i="6" s="1"/>
  <c r="I403" i="6" s="1"/>
  <c r="I395" i="6"/>
  <c r="I396" i="6" s="1"/>
  <c r="I397" i="6" s="1"/>
  <c r="I398" i="6" s="1"/>
  <c r="I399" i="6" s="1"/>
  <c r="I400" i="6" s="1"/>
  <c r="I390" i="6"/>
  <c r="I391" i="6" s="1"/>
  <c r="I392" i="6" s="1"/>
  <c r="I393" i="6" s="1"/>
  <c r="I394" i="6" s="1"/>
  <c r="I389" i="6"/>
  <c r="I388" i="6"/>
  <c r="I385" i="6"/>
  <c r="I386" i="6" s="1"/>
  <c r="I387" i="6" s="1"/>
  <c r="I380" i="6"/>
  <c r="I381" i="6" s="1"/>
  <c r="I382" i="6" s="1"/>
  <c r="I383" i="6" s="1"/>
  <c r="I384" i="6" s="1"/>
  <c r="I377" i="6"/>
  <c r="I378" i="6" s="1"/>
  <c r="I379" i="6" s="1"/>
  <c r="I376" i="6"/>
  <c r="I373" i="6"/>
  <c r="I374" i="6" s="1"/>
  <c r="I375" i="6" s="1"/>
  <c r="I372" i="6"/>
  <c r="I365" i="6"/>
  <c r="I366" i="6" s="1"/>
  <c r="I367" i="6" s="1"/>
  <c r="I368" i="6" s="1"/>
  <c r="I369" i="6" s="1"/>
  <c r="I370" i="6" s="1"/>
  <c r="I371" i="6" s="1"/>
  <c r="I364" i="6"/>
  <c r="I363" i="6"/>
  <c r="I358" i="6"/>
  <c r="I359" i="6" s="1"/>
  <c r="I360" i="6" s="1"/>
  <c r="I361" i="6" s="1"/>
  <c r="I362" i="6" s="1"/>
  <c r="I344" i="6"/>
  <c r="I345" i="6" s="1"/>
  <c r="I346" i="6" s="1"/>
  <c r="I347" i="6" s="1"/>
  <c r="I348" i="6" s="1"/>
  <c r="I349" i="6" s="1"/>
  <c r="I350" i="6" s="1"/>
  <c r="I351" i="6" s="1"/>
  <c r="I352" i="6" s="1"/>
  <c r="I353" i="6" s="1"/>
  <c r="I354" i="6" s="1"/>
  <c r="I355" i="6" s="1"/>
  <c r="I356" i="6" s="1"/>
  <c r="I357" i="6" s="1"/>
  <c r="I343" i="6"/>
  <c r="I275" i="6"/>
  <c r="I276" i="6" s="1"/>
  <c r="I277" i="6" s="1"/>
  <c r="I278" i="6" s="1"/>
  <c r="I279" i="6" s="1"/>
  <c r="I280" i="6" s="1"/>
  <c r="I281" i="6" s="1"/>
  <c r="I282" i="6" s="1"/>
  <c r="I283" i="6" s="1"/>
  <c r="I284" i="6" s="1"/>
  <c r="I285" i="6" s="1"/>
  <c r="I286" i="6" s="1"/>
  <c r="I287" i="6" s="1"/>
  <c r="I288" i="6" s="1"/>
  <c r="I289" i="6" s="1"/>
  <c r="I290" i="6" s="1"/>
  <c r="I291" i="6" s="1"/>
  <c r="I292" i="6" s="1"/>
  <c r="I293" i="6" s="1"/>
  <c r="I294" i="6" s="1"/>
  <c r="I295" i="6" s="1"/>
  <c r="I296" i="6" s="1"/>
  <c r="I297" i="6" s="1"/>
  <c r="I298" i="6" s="1"/>
  <c r="I299" i="6" s="1"/>
  <c r="I300" i="6" s="1"/>
  <c r="I301" i="6" s="1"/>
  <c r="I302" i="6" s="1"/>
  <c r="I303" i="6" s="1"/>
  <c r="I304" i="6" s="1"/>
  <c r="I305" i="6" s="1"/>
  <c r="I306" i="6" s="1"/>
  <c r="I307" i="6" s="1"/>
  <c r="I308" i="6" s="1"/>
  <c r="I309" i="6" s="1"/>
  <c r="I310" i="6" s="1"/>
  <c r="I311" i="6" s="1"/>
  <c r="I312" i="6" s="1"/>
  <c r="I313" i="6" s="1"/>
  <c r="I314" i="6" s="1"/>
  <c r="I315" i="6" s="1"/>
  <c r="I316" i="6" s="1"/>
  <c r="I317" i="6" s="1"/>
  <c r="I318" i="6" s="1"/>
  <c r="I319" i="6" s="1"/>
  <c r="I320" i="6" s="1"/>
  <c r="I321" i="6" s="1"/>
  <c r="I322" i="6" s="1"/>
  <c r="I323" i="6" s="1"/>
  <c r="I324" i="6" s="1"/>
  <c r="I325" i="6" s="1"/>
  <c r="I326" i="6" s="1"/>
  <c r="I327" i="6" s="1"/>
  <c r="I328" i="6" s="1"/>
  <c r="I329" i="6" s="1"/>
  <c r="I330" i="6" s="1"/>
  <c r="I331" i="6" s="1"/>
  <c r="I332" i="6" s="1"/>
  <c r="I333" i="6" s="1"/>
  <c r="I334" i="6" s="1"/>
  <c r="I335" i="6" s="1"/>
  <c r="I336" i="6" s="1"/>
  <c r="I337" i="6" s="1"/>
  <c r="I338" i="6" s="1"/>
  <c r="I339" i="6" s="1"/>
  <c r="I340" i="6" s="1"/>
  <c r="I341" i="6" s="1"/>
  <c r="I342" i="6" s="1"/>
  <c r="I256" i="6"/>
  <c r="I257" i="6" s="1"/>
  <c r="I258" i="6" s="1"/>
  <c r="I259" i="6" s="1"/>
  <c r="I260" i="6" s="1"/>
  <c r="I261" i="6" s="1"/>
  <c r="I262" i="6" s="1"/>
  <c r="I263" i="6" s="1"/>
  <c r="I264" i="6" s="1"/>
  <c r="I265" i="6" s="1"/>
  <c r="I266" i="6" s="1"/>
  <c r="I267" i="6" s="1"/>
  <c r="I268" i="6" s="1"/>
  <c r="I269" i="6" s="1"/>
  <c r="I270" i="6" s="1"/>
  <c r="I271" i="6" s="1"/>
  <c r="I272" i="6" s="1"/>
  <c r="I273" i="6" s="1"/>
  <c r="I274" i="6" s="1"/>
  <c r="I255" i="6"/>
  <c r="I254" i="6"/>
  <c r="I244" i="6"/>
  <c r="I245" i="6" s="1"/>
  <c r="I246" i="6" s="1"/>
  <c r="I247" i="6" s="1"/>
  <c r="I248" i="6" s="1"/>
  <c r="I249" i="6" s="1"/>
  <c r="I250" i="6" s="1"/>
  <c r="I251" i="6" s="1"/>
  <c r="I252" i="6" s="1"/>
  <c r="I253" i="6" s="1"/>
  <c r="I237" i="6"/>
  <c r="I238" i="6" s="1"/>
  <c r="I239" i="6" s="1"/>
  <c r="I240" i="6" s="1"/>
  <c r="I241" i="6" s="1"/>
  <c r="I242" i="6" s="1"/>
  <c r="I243" i="6" s="1"/>
  <c r="I221" i="6"/>
  <c r="I222" i="6" s="1"/>
  <c r="I223" i="6" s="1"/>
  <c r="I224" i="6" s="1"/>
  <c r="I225" i="6" s="1"/>
  <c r="I226" i="6" s="1"/>
  <c r="I227" i="6" s="1"/>
  <c r="I228" i="6" s="1"/>
  <c r="I229" i="6" s="1"/>
  <c r="I230" i="6" s="1"/>
  <c r="I231" i="6" s="1"/>
  <c r="I232" i="6" s="1"/>
  <c r="I233" i="6" s="1"/>
  <c r="I234" i="6" s="1"/>
  <c r="I235" i="6" s="1"/>
  <c r="I236" i="6" s="1"/>
  <c r="I220" i="6"/>
  <c r="I219" i="6"/>
  <c r="I218" i="6"/>
  <c r="I214" i="6"/>
  <c r="I215" i="6" s="1"/>
  <c r="I216" i="6" s="1"/>
  <c r="I217" i="6" s="1"/>
  <c r="I212" i="6"/>
  <c r="I213" i="6" s="1"/>
  <c r="I211" i="6"/>
  <c r="I208" i="6"/>
  <c r="I209" i="6" s="1"/>
  <c r="I210" i="6" s="1"/>
  <c r="I207" i="6"/>
  <c r="I198" i="6"/>
  <c r="I199" i="6" s="1"/>
  <c r="I200" i="6" s="1"/>
  <c r="I201" i="6" s="1"/>
  <c r="I202" i="6" s="1"/>
  <c r="I203" i="6" s="1"/>
  <c r="I204" i="6" s="1"/>
  <c r="I205" i="6" s="1"/>
  <c r="I206" i="6" s="1"/>
  <c r="I196" i="6"/>
  <c r="I197" i="6" s="1"/>
  <c r="I190" i="6"/>
  <c r="I191" i="6" s="1"/>
  <c r="I192" i="6" s="1"/>
  <c r="I193" i="6" s="1"/>
  <c r="I194" i="6" s="1"/>
  <c r="I195" i="6" s="1"/>
  <c r="I189" i="6"/>
  <c r="I186" i="6"/>
  <c r="I187" i="6" s="1"/>
  <c r="I188" i="6" s="1"/>
  <c r="I178" i="6"/>
  <c r="I179" i="6" s="1"/>
  <c r="I180" i="6" s="1"/>
  <c r="I181" i="6" s="1"/>
  <c r="I182" i="6" s="1"/>
  <c r="I183" i="6" s="1"/>
  <c r="I184" i="6" s="1"/>
  <c r="I185" i="6" s="1"/>
  <c r="I177" i="6"/>
  <c r="I174" i="6"/>
  <c r="I175" i="6" s="1"/>
  <c r="I176" i="6" s="1"/>
  <c r="I172" i="6"/>
  <c r="I173" i="6" s="1"/>
  <c r="I171" i="6"/>
  <c r="I162" i="6"/>
  <c r="I163" i="6" s="1"/>
  <c r="I164" i="6" s="1"/>
  <c r="I165" i="6" s="1"/>
  <c r="I166" i="6" s="1"/>
  <c r="I167" i="6" s="1"/>
  <c r="I168" i="6" s="1"/>
  <c r="I169" i="6" s="1"/>
  <c r="I170" i="6" s="1"/>
  <c r="I160" i="6"/>
  <c r="I161" i="6" s="1"/>
  <c r="I159" i="6"/>
  <c r="I152" i="6"/>
  <c r="I153" i="6" s="1"/>
  <c r="I154" i="6" s="1"/>
  <c r="I155" i="6" s="1"/>
  <c r="I156" i="6" s="1"/>
  <c r="I157" i="6" s="1"/>
  <c r="I158" i="6" s="1"/>
  <c r="I151" i="6"/>
  <c r="I138" i="6"/>
  <c r="I139" i="6" s="1"/>
  <c r="I140" i="6" s="1"/>
  <c r="I141" i="6" s="1"/>
  <c r="I142" i="6" s="1"/>
  <c r="I143" i="6" s="1"/>
  <c r="I144" i="6" s="1"/>
  <c r="I145" i="6" s="1"/>
  <c r="I146" i="6" s="1"/>
  <c r="I147" i="6" s="1"/>
  <c r="I148" i="6" s="1"/>
  <c r="I149" i="6" s="1"/>
  <c r="I150" i="6" s="1"/>
  <c r="I137" i="6"/>
  <c r="I128" i="6"/>
  <c r="I129" i="6" s="1"/>
  <c r="I130" i="6" s="1"/>
  <c r="I131" i="6" s="1"/>
  <c r="I132" i="6" s="1"/>
  <c r="I133" i="6" s="1"/>
  <c r="I134" i="6" s="1"/>
  <c r="I135" i="6" s="1"/>
  <c r="I136" i="6" s="1"/>
  <c r="I121" i="6"/>
  <c r="I122" i="6" s="1"/>
  <c r="I123" i="6" s="1"/>
  <c r="I124" i="6" s="1"/>
  <c r="I125" i="6" s="1"/>
  <c r="I126" i="6" s="1"/>
  <c r="I127" i="6" s="1"/>
  <c r="I120" i="6"/>
  <c r="I118" i="6"/>
  <c r="I119" i="6" s="1"/>
  <c r="I109" i="6"/>
  <c r="I110" i="6" s="1"/>
  <c r="I111" i="6" s="1"/>
  <c r="I112" i="6" s="1"/>
  <c r="I113" i="6" s="1"/>
  <c r="I114" i="6" s="1"/>
  <c r="I115" i="6" s="1"/>
  <c r="I116" i="6" s="1"/>
  <c r="I117" i="6" s="1"/>
  <c r="I108" i="6"/>
  <c r="I94" i="6"/>
  <c r="I95" i="6" s="1"/>
  <c r="I96" i="6" s="1"/>
  <c r="I97" i="6" s="1"/>
  <c r="I98" i="6" s="1"/>
  <c r="I99" i="6" s="1"/>
  <c r="I100" i="6" s="1"/>
  <c r="I101" i="6" s="1"/>
  <c r="I102" i="6" s="1"/>
  <c r="I103" i="6" s="1"/>
  <c r="I104" i="6" s="1"/>
  <c r="I105" i="6" s="1"/>
  <c r="I106" i="6" s="1"/>
  <c r="I107" i="6" s="1"/>
  <c r="I93" i="6"/>
  <c r="I81" i="6"/>
  <c r="I82" i="6" s="1"/>
  <c r="I83" i="6" s="1"/>
  <c r="I84" i="6" s="1"/>
  <c r="I85" i="6" s="1"/>
  <c r="I86" i="6" s="1"/>
  <c r="I87" i="6" s="1"/>
  <c r="I88" i="6" s="1"/>
  <c r="I89" i="6" s="1"/>
  <c r="I90" i="6" s="1"/>
  <c r="I91" i="6" s="1"/>
  <c r="I92" i="6" s="1"/>
  <c r="I64" i="6"/>
  <c r="I65" i="6" s="1"/>
  <c r="I66" i="6" s="1"/>
  <c r="I67" i="6" s="1"/>
  <c r="I68" i="6" s="1"/>
  <c r="I69" i="6" s="1"/>
  <c r="I70" i="6" s="1"/>
  <c r="I71" i="6" s="1"/>
  <c r="I72" i="6" s="1"/>
  <c r="I73" i="6" s="1"/>
  <c r="I74" i="6" s="1"/>
  <c r="I75" i="6" s="1"/>
  <c r="I76" i="6" s="1"/>
  <c r="I77" i="6" s="1"/>
  <c r="I78" i="6" s="1"/>
  <c r="I79" i="6" s="1"/>
  <c r="I80" i="6" s="1"/>
  <c r="I63" i="6"/>
  <c r="I59" i="6"/>
  <c r="I60" i="6" s="1"/>
  <c r="I61" i="6" s="1"/>
  <c r="I62" i="6" s="1"/>
  <c r="I41" i="6"/>
  <c r="I42" i="6" s="1"/>
  <c r="I43" i="6" s="1"/>
  <c r="I44" i="6" s="1"/>
  <c r="I45" i="6" s="1"/>
  <c r="I46" i="6" s="1"/>
  <c r="I47" i="6" s="1"/>
  <c r="I48" i="6" s="1"/>
  <c r="I49" i="6" s="1"/>
  <c r="I50" i="6" s="1"/>
  <c r="I51" i="6" s="1"/>
  <c r="I52" i="6" s="1"/>
  <c r="I53" i="6" s="1"/>
  <c r="I54" i="6" s="1"/>
  <c r="I55" i="6" s="1"/>
  <c r="I56" i="6" s="1"/>
  <c r="I57" i="6" s="1"/>
  <c r="I58" i="6" s="1"/>
  <c r="I39" i="6"/>
  <c r="I40" i="6" s="1"/>
  <c r="I37" i="6"/>
  <c r="I38" i="6" s="1"/>
  <c r="I36" i="6"/>
  <c r="I33" i="6"/>
  <c r="I34" i="6" s="1"/>
  <c r="I35" i="6" s="1"/>
  <c r="I27" i="6"/>
  <c r="I28" i="6" s="1"/>
  <c r="I29" i="6" s="1"/>
  <c r="I30" i="6" s="1"/>
  <c r="I31" i="6" s="1"/>
  <c r="I32" i="6" s="1"/>
  <c r="I26" i="6"/>
  <c r="I25" i="6"/>
  <c r="I24" i="6"/>
  <c r="I22" i="6"/>
  <c r="I23" i="6" s="1"/>
  <c r="I20" i="6"/>
  <c r="I21" i="6" s="1"/>
  <c r="I15" i="6"/>
  <c r="I16" i="6" s="1"/>
  <c r="I17" i="6" s="1"/>
  <c r="I18" i="6" s="1"/>
  <c r="I19" i="6" s="1"/>
  <c r="I14" i="6"/>
  <c r="I13" i="6"/>
  <c r="I12" i="6"/>
  <c r="I11" i="6"/>
  <c r="I584" i="6"/>
  <c r="H11" i="6"/>
  <c r="H593" i="6"/>
  <c r="H594" i="6" s="1"/>
  <c r="H595" i="6" s="1"/>
  <c r="H589" i="6"/>
  <c r="H590" i="6" s="1"/>
  <c r="H591" i="6" s="1"/>
  <c r="H592" i="6" s="1"/>
  <c r="H583" i="6"/>
  <c r="H584" i="6" s="1"/>
  <c r="H585" i="6" s="1"/>
  <c r="H586" i="6" s="1"/>
  <c r="H587" i="6" s="1"/>
  <c r="H588" i="6" s="1"/>
  <c r="H549" i="6"/>
  <c r="H550" i="6" s="1"/>
  <c r="H551" i="6" s="1"/>
  <c r="H552" i="6" s="1"/>
  <c r="H553" i="6" s="1"/>
  <c r="H554" i="6" s="1"/>
  <c r="H555" i="6" s="1"/>
  <c r="H556" i="6" s="1"/>
  <c r="H557" i="6" s="1"/>
  <c r="H558" i="6" s="1"/>
  <c r="H559" i="6" s="1"/>
  <c r="H560" i="6" s="1"/>
  <c r="H561" i="6" s="1"/>
  <c r="H562" i="6" s="1"/>
  <c r="H563" i="6" s="1"/>
  <c r="H564" i="6" s="1"/>
  <c r="H565" i="6" s="1"/>
  <c r="H566" i="6" s="1"/>
  <c r="H567" i="6" s="1"/>
  <c r="H568" i="6" s="1"/>
  <c r="H569" i="6" s="1"/>
  <c r="H570" i="6" s="1"/>
  <c r="H571" i="6" s="1"/>
  <c r="H572" i="6" s="1"/>
  <c r="H573" i="6" s="1"/>
  <c r="H574" i="6" s="1"/>
  <c r="H575" i="6" s="1"/>
  <c r="H576" i="6" s="1"/>
  <c r="H577" i="6" s="1"/>
  <c r="H578" i="6" s="1"/>
  <c r="H579" i="6" s="1"/>
  <c r="H580" i="6" s="1"/>
  <c r="H581" i="6" s="1"/>
  <c r="H582" i="6" s="1"/>
  <c r="H518" i="6"/>
  <c r="H519" i="6" s="1"/>
  <c r="H520" i="6" s="1"/>
  <c r="H521" i="6" s="1"/>
  <c r="H522" i="6" s="1"/>
  <c r="H523" i="6" s="1"/>
  <c r="H524" i="6" s="1"/>
  <c r="H525" i="6" s="1"/>
  <c r="H526" i="6" s="1"/>
  <c r="H527" i="6" s="1"/>
  <c r="H528" i="6" s="1"/>
  <c r="H529" i="6" s="1"/>
  <c r="H530" i="6" s="1"/>
  <c r="H531" i="6" s="1"/>
  <c r="H532" i="6" s="1"/>
  <c r="H533" i="6" s="1"/>
  <c r="H534" i="6" s="1"/>
  <c r="H535" i="6" s="1"/>
  <c r="H536" i="6" s="1"/>
  <c r="H537" i="6" s="1"/>
  <c r="H538" i="6" s="1"/>
  <c r="H539" i="6" s="1"/>
  <c r="H540" i="6" s="1"/>
  <c r="H541" i="6" s="1"/>
  <c r="H542" i="6" s="1"/>
  <c r="H543" i="6" s="1"/>
  <c r="H544" i="6" s="1"/>
  <c r="H545" i="6" s="1"/>
  <c r="H546" i="6" s="1"/>
  <c r="H547" i="6" s="1"/>
  <c r="H548" i="6" s="1"/>
  <c r="H517" i="6"/>
  <c r="H488" i="6"/>
  <c r="H489" i="6" s="1"/>
  <c r="H490" i="6" s="1"/>
  <c r="H491" i="6" s="1"/>
  <c r="H492" i="6" s="1"/>
  <c r="H493" i="6" s="1"/>
  <c r="H494" i="6" s="1"/>
  <c r="H495" i="6" s="1"/>
  <c r="H496" i="6" s="1"/>
  <c r="H497" i="6" s="1"/>
  <c r="H498" i="6" s="1"/>
  <c r="H499" i="6" s="1"/>
  <c r="H500" i="6" s="1"/>
  <c r="H501" i="6" s="1"/>
  <c r="H502" i="6" s="1"/>
  <c r="H503" i="6" s="1"/>
  <c r="H504" i="6" s="1"/>
  <c r="H505" i="6" s="1"/>
  <c r="H506" i="6" s="1"/>
  <c r="H507" i="6" s="1"/>
  <c r="H508" i="6" s="1"/>
  <c r="H509" i="6" s="1"/>
  <c r="H510" i="6" s="1"/>
  <c r="H511" i="6" s="1"/>
  <c r="H512" i="6" s="1"/>
  <c r="H513" i="6" s="1"/>
  <c r="H514" i="6" s="1"/>
  <c r="H515" i="6" s="1"/>
  <c r="H516" i="6" s="1"/>
  <c r="H476" i="6"/>
  <c r="H477" i="6" s="1"/>
  <c r="H478" i="6" s="1"/>
  <c r="H479" i="6" s="1"/>
  <c r="H480" i="6" s="1"/>
  <c r="H481" i="6" s="1"/>
  <c r="H482" i="6" s="1"/>
  <c r="H483" i="6" s="1"/>
  <c r="H484" i="6" s="1"/>
  <c r="H485" i="6" s="1"/>
  <c r="H486" i="6" s="1"/>
  <c r="H487" i="6" s="1"/>
  <c r="H450" i="6"/>
  <c r="H451" i="6" s="1"/>
  <c r="H452" i="6" s="1"/>
  <c r="H453" i="6" s="1"/>
  <c r="H454" i="6" s="1"/>
  <c r="H455" i="6" s="1"/>
  <c r="H456" i="6" s="1"/>
  <c r="H457" i="6" s="1"/>
  <c r="H458" i="6" s="1"/>
  <c r="H459" i="6" s="1"/>
  <c r="H460" i="6" s="1"/>
  <c r="H461" i="6" s="1"/>
  <c r="H462" i="6" s="1"/>
  <c r="H463" i="6" s="1"/>
  <c r="H464" i="6" s="1"/>
  <c r="H465" i="6" s="1"/>
  <c r="H466" i="6" s="1"/>
  <c r="H467" i="6" s="1"/>
  <c r="H468" i="6" s="1"/>
  <c r="H469" i="6" s="1"/>
  <c r="H470" i="6" s="1"/>
  <c r="H471" i="6" s="1"/>
  <c r="H472" i="6" s="1"/>
  <c r="H473" i="6" s="1"/>
  <c r="H474" i="6" s="1"/>
  <c r="H475" i="6" s="1"/>
  <c r="H445" i="6"/>
  <c r="H446" i="6" s="1"/>
  <c r="H447" i="6" s="1"/>
  <c r="H448" i="6" s="1"/>
  <c r="H449" i="6" s="1"/>
  <c r="H429" i="6"/>
  <c r="H430" i="6" s="1"/>
  <c r="H431" i="6" s="1"/>
  <c r="H432" i="6" s="1"/>
  <c r="H433" i="6" s="1"/>
  <c r="H434" i="6" s="1"/>
  <c r="H435" i="6" s="1"/>
  <c r="H436" i="6" s="1"/>
  <c r="H437" i="6" s="1"/>
  <c r="H438" i="6" s="1"/>
  <c r="H439" i="6" s="1"/>
  <c r="H440" i="6" s="1"/>
  <c r="H441" i="6" s="1"/>
  <c r="H442" i="6" s="1"/>
  <c r="H443" i="6" s="1"/>
  <c r="H444" i="6" s="1"/>
  <c r="H363" i="6"/>
  <c r="H364" i="6" s="1"/>
  <c r="H365" i="6" s="1"/>
  <c r="H366" i="6" s="1"/>
  <c r="H367" i="6" s="1"/>
  <c r="H368" i="6" s="1"/>
  <c r="H369" i="6" s="1"/>
  <c r="H370" i="6" s="1"/>
  <c r="H371" i="6" s="1"/>
  <c r="H372" i="6" s="1"/>
  <c r="H373" i="6" s="1"/>
  <c r="H374" i="6" s="1"/>
  <c r="H375" i="6" s="1"/>
  <c r="H376" i="6" s="1"/>
  <c r="H377" i="6" s="1"/>
  <c r="H378" i="6" s="1"/>
  <c r="H379" i="6" s="1"/>
  <c r="H380" i="6" s="1"/>
  <c r="H381" i="6" s="1"/>
  <c r="H382" i="6" s="1"/>
  <c r="H383" i="6" s="1"/>
  <c r="H384" i="6" s="1"/>
  <c r="H385" i="6" s="1"/>
  <c r="H386" i="6" s="1"/>
  <c r="H387" i="6" s="1"/>
  <c r="H388" i="6" s="1"/>
  <c r="H389" i="6" s="1"/>
  <c r="H390" i="6" s="1"/>
  <c r="H391" i="6" s="1"/>
  <c r="H392" i="6" s="1"/>
  <c r="H393" i="6" s="1"/>
  <c r="H394" i="6" s="1"/>
  <c r="H395" i="6" s="1"/>
  <c r="H396" i="6" s="1"/>
  <c r="H397" i="6" s="1"/>
  <c r="H398" i="6" s="1"/>
  <c r="H399" i="6" s="1"/>
  <c r="H400" i="6" s="1"/>
  <c r="H401" i="6" s="1"/>
  <c r="H402" i="6" s="1"/>
  <c r="H403" i="6" s="1"/>
  <c r="H404" i="6" s="1"/>
  <c r="H405" i="6" s="1"/>
  <c r="H406" i="6" s="1"/>
  <c r="H407" i="6" s="1"/>
  <c r="H408" i="6" s="1"/>
  <c r="H409" i="6" s="1"/>
  <c r="H410" i="6" s="1"/>
  <c r="H411" i="6" s="1"/>
  <c r="H412" i="6" s="1"/>
  <c r="H413" i="6" s="1"/>
  <c r="H414" i="6" s="1"/>
  <c r="H415" i="6" s="1"/>
  <c r="H416" i="6" s="1"/>
  <c r="H417" i="6" s="1"/>
  <c r="H418" i="6" s="1"/>
  <c r="H419" i="6" s="1"/>
  <c r="H420" i="6" s="1"/>
  <c r="H421" i="6" s="1"/>
  <c r="H422" i="6" s="1"/>
  <c r="H423" i="6" s="1"/>
  <c r="H424" i="6" s="1"/>
  <c r="H425" i="6" s="1"/>
  <c r="H426" i="6" s="1"/>
  <c r="H427" i="6" s="1"/>
  <c r="H428" i="6" s="1"/>
  <c r="H254" i="6"/>
  <c r="H255" i="6" s="1"/>
  <c r="H256" i="6" s="1"/>
  <c r="H257" i="6" s="1"/>
  <c r="H258" i="6" s="1"/>
  <c r="H259" i="6" s="1"/>
  <c r="H260" i="6" s="1"/>
  <c r="H261" i="6" s="1"/>
  <c r="H262" i="6" s="1"/>
  <c r="H263" i="6" s="1"/>
  <c r="H264" i="6" s="1"/>
  <c r="H265" i="6" s="1"/>
  <c r="H266" i="6" s="1"/>
  <c r="H267" i="6" s="1"/>
  <c r="H268" i="6" s="1"/>
  <c r="H269" i="6" s="1"/>
  <c r="H270" i="6" s="1"/>
  <c r="H271" i="6" s="1"/>
  <c r="H272" i="6" s="1"/>
  <c r="H273" i="6" s="1"/>
  <c r="H274" i="6" s="1"/>
  <c r="H275" i="6" s="1"/>
  <c r="H276" i="6" s="1"/>
  <c r="H277" i="6" s="1"/>
  <c r="H278" i="6" s="1"/>
  <c r="H279" i="6" s="1"/>
  <c r="H280" i="6" s="1"/>
  <c r="H281" i="6" s="1"/>
  <c r="H282" i="6" s="1"/>
  <c r="H283" i="6" s="1"/>
  <c r="H284" i="6" s="1"/>
  <c r="H285" i="6" s="1"/>
  <c r="H286" i="6" s="1"/>
  <c r="H287" i="6" s="1"/>
  <c r="H288" i="6" s="1"/>
  <c r="H289" i="6" s="1"/>
  <c r="H290" i="6" s="1"/>
  <c r="H291" i="6" s="1"/>
  <c r="H292" i="6" s="1"/>
  <c r="H293" i="6" s="1"/>
  <c r="H294" i="6" s="1"/>
  <c r="H295" i="6" s="1"/>
  <c r="H296" i="6" s="1"/>
  <c r="H297" i="6" s="1"/>
  <c r="H298" i="6" s="1"/>
  <c r="H299" i="6" s="1"/>
  <c r="H300" i="6" s="1"/>
  <c r="H301" i="6" s="1"/>
  <c r="H302" i="6" s="1"/>
  <c r="H303" i="6" s="1"/>
  <c r="H304" i="6" s="1"/>
  <c r="H305" i="6" s="1"/>
  <c r="H306" i="6" s="1"/>
  <c r="H307" i="6" s="1"/>
  <c r="H308" i="6" s="1"/>
  <c r="H309" i="6" s="1"/>
  <c r="H310"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3" i="6" s="1"/>
  <c r="H344" i="6" s="1"/>
  <c r="H345" i="6" s="1"/>
  <c r="H346" i="6" s="1"/>
  <c r="H347" i="6" s="1"/>
  <c r="H348" i="6" s="1"/>
  <c r="H349" i="6" s="1"/>
  <c r="H350" i="6" s="1"/>
  <c r="H351" i="6" s="1"/>
  <c r="H352" i="6" s="1"/>
  <c r="H353" i="6" s="1"/>
  <c r="H354" i="6" s="1"/>
  <c r="H355" i="6" s="1"/>
  <c r="H356" i="6" s="1"/>
  <c r="H357" i="6" s="1"/>
  <c r="H358" i="6" s="1"/>
  <c r="H359" i="6" s="1"/>
  <c r="H360" i="6" s="1"/>
  <c r="H361" i="6" s="1"/>
  <c r="H362" i="6" s="1"/>
  <c r="H244" i="6"/>
  <c r="H245" i="6" s="1"/>
  <c r="H246" i="6" s="1"/>
  <c r="H247" i="6" s="1"/>
  <c r="H248" i="6" s="1"/>
  <c r="H249" i="6" s="1"/>
  <c r="H250" i="6" s="1"/>
  <c r="H251" i="6" s="1"/>
  <c r="H252" i="6" s="1"/>
  <c r="H253" i="6" s="1"/>
  <c r="H220" i="6"/>
  <c r="H221" i="6" s="1"/>
  <c r="H222" i="6" s="1"/>
  <c r="H223" i="6" s="1"/>
  <c r="H224" i="6" s="1"/>
  <c r="H225" i="6" s="1"/>
  <c r="H226" i="6" s="1"/>
  <c r="H227" i="6" s="1"/>
  <c r="H228" i="6" s="1"/>
  <c r="H229" i="6" s="1"/>
  <c r="H230" i="6" s="1"/>
  <c r="H231" i="6" s="1"/>
  <c r="H232" i="6" s="1"/>
  <c r="H233" i="6" s="1"/>
  <c r="H234" i="6" s="1"/>
  <c r="H235" i="6" s="1"/>
  <c r="H236" i="6" s="1"/>
  <c r="H237" i="6" s="1"/>
  <c r="H238" i="6" s="1"/>
  <c r="H239" i="6" s="1"/>
  <c r="H240" i="6" s="1"/>
  <c r="H241" i="6" s="1"/>
  <c r="H242" i="6" s="1"/>
  <c r="H243" i="6" s="1"/>
  <c r="H208" i="6"/>
  <c r="H209" i="6" s="1"/>
  <c r="H210" i="6" s="1"/>
  <c r="H211" i="6" s="1"/>
  <c r="H212" i="6" s="1"/>
  <c r="H213" i="6" s="1"/>
  <c r="H214" i="6" s="1"/>
  <c r="H215" i="6" s="1"/>
  <c r="H216" i="6" s="1"/>
  <c r="H217" i="6" s="1"/>
  <c r="H218" i="6" s="1"/>
  <c r="H219" i="6" s="1"/>
  <c r="H207" i="6"/>
  <c r="H198" i="6"/>
  <c r="H199" i="6" s="1"/>
  <c r="H200" i="6" s="1"/>
  <c r="H201" i="6" s="1"/>
  <c r="H202" i="6" s="1"/>
  <c r="H203" i="6" s="1"/>
  <c r="H204" i="6" s="1"/>
  <c r="H205" i="6" s="1"/>
  <c r="H206" i="6" s="1"/>
  <c r="H189" i="6"/>
  <c r="H190" i="6" s="1"/>
  <c r="H191" i="6" s="1"/>
  <c r="H192" i="6" s="1"/>
  <c r="H193" i="6" s="1"/>
  <c r="H194" i="6" s="1"/>
  <c r="H195" i="6" s="1"/>
  <c r="H196" i="6" s="1"/>
  <c r="H197" i="6" s="1"/>
  <c r="H177" i="6"/>
  <c r="H178" i="6" s="1"/>
  <c r="H179" i="6" s="1"/>
  <c r="H180" i="6" s="1"/>
  <c r="H181" i="6" s="1"/>
  <c r="H182" i="6" s="1"/>
  <c r="H183" i="6" s="1"/>
  <c r="H184" i="6" s="1"/>
  <c r="H185" i="6" s="1"/>
  <c r="H186" i="6" s="1"/>
  <c r="H187" i="6" s="1"/>
  <c r="H188" i="6" s="1"/>
  <c r="H137" i="6"/>
  <c r="H138" i="6" s="1"/>
  <c r="H139" i="6" s="1"/>
  <c r="H140" i="6" s="1"/>
  <c r="H141" i="6" s="1"/>
  <c r="H142" i="6" s="1"/>
  <c r="H143" i="6" s="1"/>
  <c r="H144" i="6" s="1"/>
  <c r="H145" i="6" s="1"/>
  <c r="H146" i="6" s="1"/>
  <c r="H147" i="6" s="1"/>
  <c r="H148" i="6" s="1"/>
  <c r="H149" i="6" s="1"/>
  <c r="H150" i="6" s="1"/>
  <c r="H151" i="6" s="1"/>
  <c r="H152" i="6" s="1"/>
  <c r="H153" i="6" s="1"/>
  <c r="H154" i="6" s="1"/>
  <c r="H155" i="6" s="1"/>
  <c r="H156" i="6" s="1"/>
  <c r="H157" i="6" s="1"/>
  <c r="H158" i="6" s="1"/>
  <c r="H159" i="6" s="1"/>
  <c r="H160" i="6" s="1"/>
  <c r="H161" i="6" s="1"/>
  <c r="H162" i="6" s="1"/>
  <c r="H163" i="6" s="1"/>
  <c r="H164" i="6" s="1"/>
  <c r="H165" i="6" s="1"/>
  <c r="H166" i="6" s="1"/>
  <c r="H167" i="6" s="1"/>
  <c r="H168" i="6" s="1"/>
  <c r="H169" i="6" s="1"/>
  <c r="H170" i="6" s="1"/>
  <c r="H171" i="6" s="1"/>
  <c r="H172" i="6" s="1"/>
  <c r="H173" i="6" s="1"/>
  <c r="H174" i="6" s="1"/>
  <c r="H175" i="6" s="1"/>
  <c r="H176" i="6" s="1"/>
  <c r="H128" i="6"/>
  <c r="H129" i="6" s="1"/>
  <c r="H130" i="6" s="1"/>
  <c r="H131" i="6" s="1"/>
  <c r="H132" i="6" s="1"/>
  <c r="H133" i="6" s="1"/>
  <c r="H134" i="6" s="1"/>
  <c r="H135" i="6" s="1"/>
  <c r="H136" i="6" s="1"/>
  <c r="H120" i="6"/>
  <c r="H121" i="6" s="1"/>
  <c r="H122" i="6" s="1"/>
  <c r="H123" i="6" s="1"/>
  <c r="H124" i="6" s="1"/>
  <c r="H125" i="6" s="1"/>
  <c r="H126" i="6" s="1"/>
  <c r="H127" i="6" s="1"/>
  <c r="H93" i="6"/>
  <c r="H94" i="6" s="1"/>
  <c r="H95" i="6" s="1"/>
  <c r="H96" i="6" s="1"/>
  <c r="H97" i="6" s="1"/>
  <c r="H98" i="6" s="1"/>
  <c r="H99" i="6" s="1"/>
  <c r="H100" i="6" s="1"/>
  <c r="H101" i="6" s="1"/>
  <c r="H102" i="6" s="1"/>
  <c r="H103" i="6" s="1"/>
  <c r="H104" i="6" s="1"/>
  <c r="H105" i="6" s="1"/>
  <c r="H106" i="6" s="1"/>
  <c r="H107" i="6" s="1"/>
  <c r="H108" i="6" s="1"/>
  <c r="H109" i="6" s="1"/>
  <c r="H110" i="6" s="1"/>
  <c r="H111" i="6" s="1"/>
  <c r="H112" i="6" s="1"/>
  <c r="H113" i="6" s="1"/>
  <c r="H114" i="6" s="1"/>
  <c r="H115" i="6" s="1"/>
  <c r="H116" i="6" s="1"/>
  <c r="H117" i="6" s="1"/>
  <c r="H118" i="6" s="1"/>
  <c r="H119" i="6" s="1"/>
  <c r="H81" i="6"/>
  <c r="H82" i="6" s="1"/>
  <c r="H83" i="6" s="1"/>
  <c r="H84" i="6" s="1"/>
  <c r="H85" i="6" s="1"/>
  <c r="H86" i="6" s="1"/>
  <c r="H87" i="6" s="1"/>
  <c r="H88" i="6" s="1"/>
  <c r="H89" i="6" s="1"/>
  <c r="H90" i="6" s="1"/>
  <c r="H91" i="6" s="1"/>
  <c r="H92" i="6" s="1"/>
  <c r="H63" i="6"/>
  <c r="H64" i="6" s="1"/>
  <c r="H65" i="6" s="1"/>
  <c r="H66" i="6" s="1"/>
  <c r="H67" i="6" s="1"/>
  <c r="H68" i="6" s="1"/>
  <c r="H69" i="6" s="1"/>
  <c r="H70" i="6" s="1"/>
  <c r="H71" i="6" s="1"/>
  <c r="H72" i="6" s="1"/>
  <c r="H73" i="6" s="1"/>
  <c r="H74" i="6" s="1"/>
  <c r="H75" i="6" s="1"/>
  <c r="H76" i="6" s="1"/>
  <c r="H77" i="6" s="1"/>
  <c r="H78" i="6" s="1"/>
  <c r="H79" i="6" s="1"/>
  <c r="H80" i="6" s="1"/>
  <c r="H59" i="6"/>
  <c r="H60" i="6" s="1"/>
  <c r="H61" i="6" s="1"/>
  <c r="H62" i="6" s="1"/>
  <c r="H41" i="6"/>
  <c r="H42" i="6" s="1"/>
  <c r="H43" i="6" s="1"/>
  <c r="H44" i="6" s="1"/>
  <c r="H45" i="6" s="1"/>
  <c r="H46" i="6" s="1"/>
  <c r="H47" i="6" s="1"/>
  <c r="H48" i="6" s="1"/>
  <c r="H49" i="6" s="1"/>
  <c r="H50" i="6" s="1"/>
  <c r="H51" i="6" s="1"/>
  <c r="H52" i="6" s="1"/>
  <c r="H53" i="6" s="1"/>
  <c r="H54" i="6" s="1"/>
  <c r="H55" i="6" s="1"/>
  <c r="H56" i="6" s="1"/>
  <c r="H57" i="6" s="1"/>
  <c r="H58" i="6" s="1"/>
  <c r="H12" i="6"/>
  <c r="H13" i="6" s="1"/>
  <c r="H14" i="6" s="1"/>
  <c r="H15" i="6" s="1"/>
  <c r="H16" i="6" s="1"/>
  <c r="H17" i="6" s="1"/>
  <c r="H18" i="6" s="1"/>
  <c r="H19" i="6" s="1"/>
  <c r="H20" i="6" s="1"/>
  <c r="H21" i="6" s="1"/>
  <c r="H22" i="6" s="1"/>
  <c r="H23" i="6" s="1"/>
  <c r="H24" i="6" s="1"/>
  <c r="H25" i="6" s="1"/>
  <c r="H26" i="6" s="1"/>
  <c r="H27" i="6" s="1"/>
  <c r="H28" i="6" s="1"/>
  <c r="H29" i="6" s="1"/>
  <c r="H30" i="6" s="1"/>
  <c r="H31" i="6" s="1"/>
  <c r="H32" i="6" s="1"/>
  <c r="H33" i="6" s="1"/>
  <c r="H34" i="6" s="1"/>
  <c r="H35" i="6" s="1"/>
  <c r="H36" i="6" s="1"/>
  <c r="H37" i="6" s="1"/>
  <c r="H38" i="6" s="1"/>
  <c r="H39" i="6" s="1"/>
  <c r="H40" i="6" s="1"/>
  <c r="E12" i="6"/>
  <c r="E9" i="6"/>
  <c r="E11" i="6"/>
  <c r="D3" i="6"/>
  <c r="F11" i="6"/>
  <c r="F595" i="6"/>
  <c r="F594" i="6"/>
  <c r="F593" i="6"/>
  <c r="F592" i="6"/>
  <c r="F591" i="6"/>
  <c r="F590" i="6"/>
  <c r="F589" i="6"/>
  <c r="F588" i="6"/>
  <c r="F587" i="6"/>
  <c r="F586" i="6"/>
  <c r="F585" i="6"/>
  <c r="F584" i="6"/>
  <c r="F583" i="6"/>
  <c r="F582" i="6"/>
  <c r="F581" i="6"/>
  <c r="F580" i="6"/>
  <c r="F579" i="6"/>
  <c r="F578" i="6"/>
  <c r="F577" i="6"/>
  <c r="F576" i="6"/>
  <c r="F575" i="6"/>
  <c r="F574" i="6"/>
  <c r="F573" i="6"/>
  <c r="F572" i="6"/>
  <c r="F571" i="6"/>
  <c r="F570" i="6"/>
  <c r="F569" i="6"/>
  <c r="F568" i="6"/>
  <c r="F567" i="6"/>
  <c r="F566" i="6"/>
  <c r="F565" i="6"/>
  <c r="F564" i="6"/>
  <c r="F563" i="6"/>
  <c r="F562" i="6"/>
  <c r="F561" i="6"/>
  <c r="F560" i="6"/>
  <c r="F559" i="6"/>
  <c r="F558" i="6"/>
  <c r="F557" i="6"/>
  <c r="F556" i="6"/>
  <c r="F555" i="6"/>
  <c r="F554" i="6"/>
  <c r="F553" i="6"/>
  <c r="F552" i="6"/>
  <c r="F551" i="6"/>
  <c r="F550" i="6"/>
  <c r="F549" i="6"/>
  <c r="F548" i="6"/>
  <c r="F547" i="6"/>
  <c r="F546" i="6"/>
  <c r="F545" i="6"/>
  <c r="F544" i="6"/>
  <c r="F543" i="6"/>
  <c r="F542" i="6"/>
  <c r="F541" i="6"/>
  <c r="F540" i="6"/>
  <c r="F539" i="6"/>
  <c r="F538" i="6"/>
  <c r="F537" i="6"/>
  <c r="F536" i="6"/>
  <c r="F535" i="6"/>
  <c r="F534" i="6"/>
  <c r="F533" i="6"/>
  <c r="F532" i="6"/>
  <c r="F531" i="6"/>
  <c r="F530" i="6"/>
  <c r="F529" i="6"/>
  <c r="F528" i="6"/>
  <c r="F527" i="6"/>
  <c r="F526" i="6"/>
  <c r="F525" i="6"/>
  <c r="F524" i="6"/>
  <c r="F523" i="6"/>
  <c r="F522" i="6"/>
  <c r="F521" i="6"/>
  <c r="F520" i="6"/>
  <c r="F519" i="6"/>
  <c r="F518" i="6"/>
  <c r="F517" i="6"/>
  <c r="F516" i="6"/>
  <c r="F515" i="6"/>
  <c r="F514" i="6"/>
  <c r="F513" i="6"/>
  <c r="F512" i="6"/>
  <c r="F511" i="6"/>
  <c r="F510" i="6"/>
  <c r="F509" i="6"/>
  <c r="F508" i="6"/>
  <c r="F507" i="6"/>
  <c r="F506" i="6"/>
  <c r="F505" i="6"/>
  <c r="F504" i="6"/>
  <c r="F503" i="6"/>
  <c r="F502" i="6"/>
  <c r="F501" i="6"/>
  <c r="F500" i="6"/>
  <c r="F499" i="6"/>
  <c r="F498" i="6"/>
  <c r="F497" i="6"/>
  <c r="F496" i="6"/>
  <c r="F495" i="6"/>
  <c r="F494" i="6"/>
  <c r="F493" i="6"/>
  <c r="F492" i="6"/>
  <c r="F491" i="6"/>
  <c r="F490" i="6"/>
  <c r="F489" i="6"/>
  <c r="F488" i="6"/>
  <c r="F487" i="6"/>
  <c r="F486" i="6"/>
  <c r="F485" i="6"/>
  <c r="F484" i="6"/>
  <c r="F483" i="6"/>
  <c r="F482" i="6"/>
  <c r="F481" i="6"/>
  <c r="F480" i="6"/>
  <c r="F479" i="6"/>
  <c r="F478" i="6"/>
  <c r="F477" i="6"/>
  <c r="F476" i="6"/>
  <c r="F475" i="6"/>
  <c r="F474" i="6"/>
  <c r="F473" i="6"/>
  <c r="F472" i="6"/>
  <c r="F471" i="6"/>
  <c r="F470" i="6"/>
  <c r="F469" i="6"/>
  <c r="F468" i="6"/>
  <c r="F467" i="6"/>
  <c r="F466" i="6"/>
  <c r="F465" i="6"/>
  <c r="F464" i="6"/>
  <c r="F463" i="6"/>
  <c r="F462" i="6"/>
  <c r="F461" i="6"/>
  <c r="F460" i="6"/>
  <c r="F459" i="6"/>
  <c r="F458" i="6"/>
  <c r="F457" i="6"/>
  <c r="F456" i="6"/>
  <c r="F455" i="6"/>
  <c r="F454" i="6"/>
  <c r="F453" i="6"/>
  <c r="F452" i="6"/>
  <c r="F451" i="6"/>
  <c r="F450" i="6"/>
  <c r="F449" i="6"/>
  <c r="F448" i="6"/>
  <c r="F447" i="6"/>
  <c r="F446" i="6"/>
  <c r="F445" i="6"/>
  <c r="F444" i="6"/>
  <c r="F443" i="6"/>
  <c r="F442" i="6"/>
  <c r="F441" i="6"/>
  <c r="F440" i="6"/>
  <c r="F439" i="6"/>
  <c r="F438" i="6"/>
  <c r="F437" i="6"/>
  <c r="F436" i="6"/>
  <c r="F435" i="6"/>
  <c r="F434" i="6"/>
  <c r="F433" i="6"/>
  <c r="F432" i="6"/>
  <c r="F431" i="6"/>
  <c r="F430" i="6"/>
  <c r="F429" i="6"/>
  <c r="F428" i="6"/>
  <c r="F427" i="6"/>
  <c r="F426" i="6"/>
  <c r="F425" i="6"/>
  <c r="F424" i="6"/>
  <c r="F423" i="6"/>
  <c r="F422" i="6"/>
  <c r="F421" i="6"/>
  <c r="F420" i="6"/>
  <c r="F419" i="6"/>
  <c r="F418" i="6"/>
  <c r="F417" i="6"/>
  <c r="F416" i="6"/>
  <c r="F415" i="6"/>
  <c r="F414" i="6"/>
  <c r="F413" i="6"/>
  <c r="F412" i="6"/>
  <c r="F411" i="6"/>
  <c r="F410" i="6"/>
  <c r="F409" i="6"/>
  <c r="F408" i="6"/>
  <c r="F407" i="6"/>
  <c r="F406" i="6"/>
  <c r="F405" i="6"/>
  <c r="F404" i="6"/>
  <c r="F403" i="6"/>
  <c r="F402" i="6"/>
  <c r="F401" i="6"/>
  <c r="F400" i="6"/>
  <c r="F399" i="6"/>
  <c r="F398" i="6"/>
  <c r="F397" i="6"/>
  <c r="F396" i="6"/>
  <c r="F395" i="6"/>
  <c r="F394" i="6"/>
  <c r="F393" i="6"/>
  <c r="F392" i="6"/>
  <c r="F391" i="6"/>
  <c r="F390" i="6"/>
  <c r="F389" i="6"/>
  <c r="F388" i="6"/>
  <c r="F387" i="6"/>
  <c r="F386" i="6"/>
  <c r="F385" i="6"/>
  <c r="F384" i="6"/>
  <c r="F383" i="6"/>
  <c r="F382" i="6"/>
  <c r="F381" i="6"/>
  <c r="F380" i="6"/>
  <c r="F379" i="6"/>
  <c r="F378" i="6"/>
  <c r="F377" i="6"/>
  <c r="F376" i="6"/>
  <c r="F375" i="6"/>
  <c r="F374" i="6"/>
  <c r="F373" i="6"/>
  <c r="F372" i="6"/>
  <c r="F371" i="6"/>
  <c r="F370" i="6"/>
  <c r="F369" i="6"/>
  <c r="F368" i="6"/>
  <c r="F367" i="6"/>
  <c r="F366" i="6"/>
  <c r="F365" i="6"/>
  <c r="F364" i="6"/>
  <c r="F363" i="6"/>
  <c r="F362" i="6"/>
  <c r="F361" i="6"/>
  <c r="F360" i="6"/>
  <c r="F359" i="6"/>
  <c r="F358" i="6"/>
  <c r="F357" i="6"/>
  <c r="F356" i="6"/>
  <c r="F355" i="6"/>
  <c r="F354" i="6"/>
  <c r="F353" i="6"/>
  <c r="F352" i="6"/>
  <c r="F351" i="6"/>
  <c r="F350" i="6"/>
  <c r="F349" i="6"/>
  <c r="F348" i="6"/>
  <c r="F347" i="6"/>
  <c r="F346" i="6"/>
  <c r="F345" i="6"/>
  <c r="F344" i="6"/>
  <c r="F343" i="6"/>
  <c r="F342" i="6"/>
  <c r="F341" i="6"/>
  <c r="F340" i="6"/>
  <c r="F339" i="6"/>
  <c r="F338" i="6"/>
  <c r="F337" i="6"/>
  <c r="F336" i="6"/>
  <c r="F335" i="6"/>
  <c r="F334" i="6"/>
  <c r="F333" i="6"/>
  <c r="F332" i="6"/>
  <c r="F331" i="6"/>
  <c r="F330" i="6"/>
  <c r="F329" i="6"/>
  <c r="F328" i="6"/>
  <c r="F327" i="6"/>
  <c r="F326" i="6"/>
  <c r="F325" i="6"/>
  <c r="F324" i="6"/>
  <c r="F323" i="6"/>
  <c r="F322" i="6"/>
  <c r="F321" i="6"/>
  <c r="F320" i="6"/>
  <c r="F319" i="6"/>
  <c r="F318" i="6"/>
  <c r="F317" i="6"/>
  <c r="F316" i="6"/>
  <c r="F315" i="6"/>
  <c r="F314" i="6"/>
  <c r="F313" i="6"/>
  <c r="F312" i="6"/>
  <c r="F311" i="6"/>
  <c r="F310" i="6"/>
  <c r="F309" i="6"/>
  <c r="F308" i="6"/>
  <c r="F307" i="6"/>
  <c r="F306" i="6"/>
  <c r="F305" i="6"/>
  <c r="F304" i="6"/>
  <c r="F303" i="6"/>
  <c r="F302" i="6"/>
  <c r="F301" i="6"/>
  <c r="F300" i="6"/>
  <c r="F299" i="6"/>
  <c r="F298" i="6"/>
  <c r="F297" i="6"/>
  <c r="F296" i="6"/>
  <c r="F295" i="6"/>
  <c r="F294" i="6"/>
  <c r="F293" i="6"/>
  <c r="F292" i="6"/>
  <c r="F291" i="6"/>
  <c r="F290" i="6"/>
  <c r="F289" i="6"/>
  <c r="F288" i="6"/>
  <c r="F287" i="6"/>
  <c r="F286" i="6"/>
  <c r="F285" i="6"/>
  <c r="F284" i="6"/>
  <c r="F283" i="6"/>
  <c r="F282" i="6"/>
  <c r="F281" i="6"/>
  <c r="F280" i="6"/>
  <c r="F279" i="6"/>
  <c r="F278" i="6"/>
  <c r="F277" i="6"/>
  <c r="F276" i="6"/>
  <c r="F275" i="6"/>
  <c r="F274" i="6"/>
  <c r="F273" i="6"/>
  <c r="F272" i="6"/>
  <c r="F271" i="6"/>
  <c r="F270" i="6"/>
  <c r="F269" i="6"/>
  <c r="F268" i="6"/>
  <c r="F267" i="6"/>
  <c r="F266" i="6"/>
  <c r="F265" i="6"/>
  <c r="F264" i="6"/>
  <c r="F263" i="6"/>
  <c r="F262" i="6"/>
  <c r="F261" i="6"/>
  <c r="F260" i="6"/>
  <c r="F259" i="6"/>
  <c r="F258" i="6"/>
  <c r="F257" i="6"/>
  <c r="F256" i="6"/>
  <c r="F255" i="6"/>
  <c r="F254" i="6"/>
  <c r="F253" i="6"/>
  <c r="F252" i="6"/>
  <c r="F251" i="6"/>
  <c r="F250" i="6"/>
  <c r="F249" i="6"/>
  <c r="F248" i="6"/>
  <c r="F247" i="6"/>
  <c r="F246" i="6"/>
  <c r="F245" i="6"/>
  <c r="F244" i="6"/>
  <c r="F243" i="6"/>
  <c r="F242" i="6"/>
  <c r="F241" i="6"/>
  <c r="F240" i="6"/>
  <c r="F239" i="6"/>
  <c r="F238" i="6"/>
  <c r="F237" i="6"/>
  <c r="F236" i="6"/>
  <c r="F235" i="6"/>
  <c r="F234" i="6"/>
  <c r="F233" i="6"/>
  <c r="F232" i="6"/>
  <c r="F231" i="6"/>
  <c r="F230" i="6"/>
  <c r="F229" i="6"/>
  <c r="F228" i="6"/>
  <c r="F227" i="6"/>
  <c r="F226" i="6"/>
  <c r="F225" i="6"/>
  <c r="F224" i="6"/>
  <c r="F223" i="6"/>
  <c r="F222" i="6"/>
  <c r="F221" i="6"/>
  <c r="F220" i="6"/>
  <c r="F219" i="6"/>
  <c r="F218" i="6"/>
  <c r="F217" i="6"/>
  <c r="F216" i="6"/>
  <c r="F215" i="6"/>
  <c r="F214" i="6"/>
  <c r="F213" i="6"/>
  <c r="F212" i="6"/>
  <c r="F211" i="6"/>
  <c r="F210" i="6"/>
  <c r="F209" i="6"/>
  <c r="F208" i="6"/>
  <c r="F207" i="6"/>
  <c r="F206" i="6"/>
  <c r="F205" i="6"/>
  <c r="F204" i="6"/>
  <c r="F203" i="6"/>
  <c r="F202" i="6"/>
  <c r="F201" i="6"/>
  <c r="F200" i="6"/>
  <c r="F199" i="6"/>
  <c r="F198" i="6"/>
  <c r="F197" i="6"/>
  <c r="F196" i="6"/>
  <c r="F195" i="6"/>
  <c r="F194" i="6"/>
  <c r="F193" i="6"/>
  <c r="F192" i="6"/>
  <c r="F191" i="6"/>
  <c r="F190" i="6"/>
  <c r="F189" i="6"/>
  <c r="F188" i="6"/>
  <c r="F187" i="6"/>
  <c r="F186" i="6"/>
  <c r="F185" i="6"/>
  <c r="F184" i="6"/>
  <c r="F183" i="6"/>
  <c r="F182" i="6"/>
  <c r="F181" i="6"/>
  <c r="F180" i="6"/>
  <c r="F179" i="6"/>
  <c r="F178" i="6"/>
  <c r="F177" i="6"/>
  <c r="F176" i="6"/>
  <c r="F175" i="6"/>
  <c r="F174" i="6"/>
  <c r="F173" i="6"/>
  <c r="F172" i="6"/>
  <c r="F171" i="6"/>
  <c r="F170" i="6"/>
  <c r="F169" i="6"/>
  <c r="F168" i="6"/>
  <c r="F167" i="6"/>
  <c r="F166" i="6"/>
  <c r="F165" i="6"/>
  <c r="F164" i="6"/>
  <c r="F163" i="6"/>
  <c r="F162" i="6"/>
  <c r="F161" i="6"/>
  <c r="F160" i="6"/>
  <c r="F159" i="6"/>
  <c r="F158" i="6"/>
  <c r="F157" i="6"/>
  <c r="F156" i="6"/>
  <c r="F155" i="6"/>
  <c r="F154" i="6"/>
  <c r="F153" i="6"/>
  <c r="F152" i="6"/>
  <c r="F151" i="6"/>
  <c r="F150" i="6"/>
  <c r="F149" i="6"/>
  <c r="F148" i="6"/>
  <c r="F147" i="6"/>
  <c r="F146" i="6"/>
  <c r="F145" i="6"/>
  <c r="F144" i="6"/>
  <c r="F143" i="6"/>
  <c r="F142" i="6"/>
  <c r="F141" i="6"/>
  <c r="F140" i="6"/>
  <c r="F139" i="6"/>
  <c r="F138" i="6"/>
  <c r="F137" i="6"/>
  <c r="F136" i="6"/>
  <c r="F135" i="6"/>
  <c r="F134" i="6"/>
  <c r="F133" i="6"/>
  <c r="F132" i="6"/>
  <c r="F131" i="6"/>
  <c r="F130" i="6"/>
  <c r="F129" i="6"/>
  <c r="F128" i="6"/>
  <c r="F127" i="6"/>
  <c r="F126" i="6"/>
  <c r="F125" i="6"/>
  <c r="F124" i="6"/>
  <c r="F123" i="6"/>
  <c r="F122" i="6"/>
  <c r="F121" i="6"/>
  <c r="F120" i="6"/>
  <c r="F119" i="6"/>
  <c r="F118" i="6"/>
  <c r="F117" i="6"/>
  <c r="F116" i="6"/>
  <c r="F115" i="6"/>
  <c r="F114" i="6"/>
  <c r="F113" i="6"/>
  <c r="F112" i="6"/>
  <c r="F111" i="6"/>
  <c r="F110" i="6"/>
  <c r="F109" i="6"/>
  <c r="F108" i="6"/>
  <c r="F107" i="6"/>
  <c r="F106" i="6"/>
  <c r="F105" i="6"/>
  <c r="F104" i="6"/>
  <c r="F103" i="6"/>
  <c r="F102" i="6"/>
  <c r="F101" i="6"/>
  <c r="F100" i="6"/>
  <c r="F99" i="6"/>
  <c r="F98" i="6"/>
  <c r="F97" i="6"/>
  <c r="F96" i="6"/>
  <c r="F95" i="6"/>
  <c r="F94" i="6"/>
  <c r="F93" i="6"/>
  <c r="F92" i="6"/>
  <c r="F91" i="6"/>
  <c r="F90" i="6"/>
  <c r="F89" i="6"/>
  <c r="F88" i="6"/>
  <c r="F87" i="6"/>
  <c r="F86" i="6"/>
  <c r="F85" i="6"/>
  <c r="F84" i="6"/>
  <c r="F83" i="6"/>
  <c r="F82" i="6"/>
  <c r="F81" i="6"/>
  <c r="F80" i="6"/>
  <c r="F79" i="6"/>
  <c r="F78" i="6"/>
  <c r="F77" i="6"/>
  <c r="F76" i="6"/>
  <c r="F75" i="6"/>
  <c r="F74" i="6"/>
  <c r="F73" i="6"/>
  <c r="F72" i="6"/>
  <c r="F71" i="6"/>
  <c r="F70" i="6"/>
  <c r="F69" i="6"/>
  <c r="F68" i="6"/>
  <c r="F67" i="6"/>
  <c r="F66" i="6"/>
  <c r="F65" i="6"/>
  <c r="F64" i="6"/>
  <c r="F63" i="6"/>
  <c r="F62" i="6"/>
  <c r="F61" i="6"/>
  <c r="F60" i="6"/>
  <c r="F59" i="6"/>
  <c r="F58" i="6"/>
  <c r="F57" i="6"/>
  <c r="F56" i="6"/>
  <c r="F55" i="6"/>
  <c r="F54" i="6"/>
  <c r="F53" i="6"/>
  <c r="F52" i="6"/>
  <c r="F51" i="6"/>
  <c r="F50" i="6"/>
  <c r="F49" i="6"/>
  <c r="F48" i="6"/>
  <c r="F47" i="6"/>
  <c r="F46" i="6"/>
  <c r="F45" i="6"/>
  <c r="F44" i="6"/>
  <c r="F43" i="6"/>
  <c r="F42" i="6"/>
  <c r="F41" i="6"/>
  <c r="F40" i="6"/>
  <c r="F39" i="6"/>
  <c r="F38" i="6"/>
  <c r="F37" i="6"/>
  <c r="F36" i="6"/>
  <c r="F35" i="6"/>
  <c r="F34" i="6"/>
  <c r="F33" i="6"/>
  <c r="F32" i="6"/>
  <c r="F31" i="6"/>
  <c r="F30" i="6"/>
  <c r="F29" i="6"/>
  <c r="F28" i="6"/>
  <c r="F27" i="6"/>
  <c r="F26" i="6"/>
  <c r="F25" i="6"/>
  <c r="F24" i="6"/>
  <c r="F23" i="6"/>
  <c r="F22" i="6"/>
  <c r="F21" i="6"/>
  <c r="F20" i="6"/>
  <c r="F19" i="6"/>
  <c r="F18" i="6"/>
  <c r="F17" i="6"/>
  <c r="F16" i="6"/>
  <c r="F15" i="6"/>
  <c r="F14" i="6"/>
  <c r="F13" i="6"/>
  <c r="E593" i="6"/>
  <c r="E594" i="6" s="1"/>
  <c r="E595" i="6" s="1"/>
  <c r="E589" i="6"/>
  <c r="E590" i="6" s="1"/>
  <c r="E591" i="6" s="1"/>
  <c r="E592" i="6" s="1"/>
  <c r="E583" i="6"/>
  <c r="E584" i="6" s="1"/>
  <c r="E585" i="6" s="1"/>
  <c r="E586" i="6" s="1"/>
  <c r="E587" i="6" s="1"/>
  <c r="E588" i="6" s="1"/>
  <c r="E549" i="6"/>
  <c r="E550" i="6" s="1"/>
  <c r="E551" i="6" s="1"/>
  <c r="E552" i="6" s="1"/>
  <c r="E553" i="6" s="1"/>
  <c r="E554" i="6" s="1"/>
  <c r="E555" i="6" s="1"/>
  <c r="E556" i="6" s="1"/>
  <c r="E557" i="6" s="1"/>
  <c r="E558" i="6" s="1"/>
  <c r="E559" i="6" s="1"/>
  <c r="E560" i="6" s="1"/>
  <c r="E561" i="6" s="1"/>
  <c r="E562" i="6" s="1"/>
  <c r="E563" i="6" s="1"/>
  <c r="E564" i="6" s="1"/>
  <c r="E565" i="6" s="1"/>
  <c r="E566" i="6" s="1"/>
  <c r="E567" i="6" s="1"/>
  <c r="E568" i="6" s="1"/>
  <c r="E569" i="6" s="1"/>
  <c r="E570" i="6" s="1"/>
  <c r="E571" i="6" s="1"/>
  <c r="E572" i="6" s="1"/>
  <c r="E573" i="6" s="1"/>
  <c r="E574" i="6" s="1"/>
  <c r="E575" i="6" s="1"/>
  <c r="E576" i="6" s="1"/>
  <c r="E577" i="6" s="1"/>
  <c r="E578" i="6" s="1"/>
  <c r="E579" i="6" s="1"/>
  <c r="E580" i="6" s="1"/>
  <c r="E581" i="6" s="1"/>
  <c r="E582" i="6" s="1"/>
  <c r="E517" i="6"/>
  <c r="E518" i="6" s="1"/>
  <c r="E519" i="6" s="1"/>
  <c r="E520" i="6" s="1"/>
  <c r="E521" i="6" s="1"/>
  <c r="E522" i="6" s="1"/>
  <c r="E523" i="6" s="1"/>
  <c r="E524" i="6" s="1"/>
  <c r="E525" i="6" s="1"/>
  <c r="E526" i="6" s="1"/>
  <c r="E527" i="6" s="1"/>
  <c r="E528" i="6" s="1"/>
  <c r="E529" i="6" s="1"/>
  <c r="E530" i="6" s="1"/>
  <c r="E531" i="6" s="1"/>
  <c r="E532" i="6" s="1"/>
  <c r="E533" i="6" s="1"/>
  <c r="E534" i="6" s="1"/>
  <c r="E535" i="6" s="1"/>
  <c r="E536" i="6" s="1"/>
  <c r="E537" i="6" s="1"/>
  <c r="E538" i="6" s="1"/>
  <c r="E539" i="6" s="1"/>
  <c r="E540" i="6" s="1"/>
  <c r="E541" i="6" s="1"/>
  <c r="E542" i="6" s="1"/>
  <c r="E543" i="6" s="1"/>
  <c r="E544" i="6" s="1"/>
  <c r="E545" i="6" s="1"/>
  <c r="E546" i="6" s="1"/>
  <c r="E547" i="6" s="1"/>
  <c r="E548" i="6" s="1"/>
  <c r="E488" i="6"/>
  <c r="E489" i="6" s="1"/>
  <c r="E490" i="6" s="1"/>
  <c r="E491" i="6" s="1"/>
  <c r="E492" i="6" s="1"/>
  <c r="E493" i="6" s="1"/>
  <c r="E494" i="6" s="1"/>
  <c r="E495" i="6" s="1"/>
  <c r="E496" i="6" s="1"/>
  <c r="E497" i="6" s="1"/>
  <c r="E498" i="6" s="1"/>
  <c r="E499" i="6" s="1"/>
  <c r="E500" i="6" s="1"/>
  <c r="E501" i="6" s="1"/>
  <c r="E502" i="6" s="1"/>
  <c r="E503" i="6" s="1"/>
  <c r="E504" i="6" s="1"/>
  <c r="E505" i="6" s="1"/>
  <c r="E506" i="6" s="1"/>
  <c r="E507" i="6" s="1"/>
  <c r="E508" i="6" s="1"/>
  <c r="E509" i="6" s="1"/>
  <c r="E510" i="6" s="1"/>
  <c r="E511" i="6" s="1"/>
  <c r="E512" i="6" s="1"/>
  <c r="E513" i="6" s="1"/>
  <c r="E514" i="6" s="1"/>
  <c r="E515" i="6" s="1"/>
  <c r="E516" i="6" s="1"/>
  <c r="E476" i="6"/>
  <c r="E477" i="6" s="1"/>
  <c r="E478" i="6" s="1"/>
  <c r="E479" i="6" s="1"/>
  <c r="E480" i="6" s="1"/>
  <c r="E481" i="6" s="1"/>
  <c r="E482" i="6" s="1"/>
  <c r="E483" i="6" s="1"/>
  <c r="E484" i="6" s="1"/>
  <c r="E485" i="6" s="1"/>
  <c r="E486" i="6" s="1"/>
  <c r="E487" i="6" s="1"/>
  <c r="E450" i="6"/>
  <c r="E451" i="6" s="1"/>
  <c r="E452" i="6" s="1"/>
  <c r="E453" i="6" s="1"/>
  <c r="E454" i="6" s="1"/>
  <c r="E455" i="6" s="1"/>
  <c r="E456" i="6" s="1"/>
  <c r="E457" i="6" s="1"/>
  <c r="E458" i="6" s="1"/>
  <c r="E459" i="6" s="1"/>
  <c r="E460" i="6" s="1"/>
  <c r="E461" i="6" s="1"/>
  <c r="E462" i="6" s="1"/>
  <c r="E463" i="6" s="1"/>
  <c r="E464" i="6" s="1"/>
  <c r="E465" i="6" s="1"/>
  <c r="E466" i="6" s="1"/>
  <c r="E467" i="6" s="1"/>
  <c r="E468" i="6" s="1"/>
  <c r="E469" i="6" s="1"/>
  <c r="E470" i="6" s="1"/>
  <c r="E471" i="6" s="1"/>
  <c r="E472" i="6" s="1"/>
  <c r="E473" i="6" s="1"/>
  <c r="E474" i="6" s="1"/>
  <c r="E475" i="6" s="1"/>
  <c r="E445" i="6"/>
  <c r="E446" i="6" s="1"/>
  <c r="E447" i="6" s="1"/>
  <c r="E448" i="6" s="1"/>
  <c r="E449" i="6" s="1"/>
  <c r="E429" i="6"/>
  <c r="E430" i="6" s="1"/>
  <c r="E431" i="6" s="1"/>
  <c r="E432" i="6" s="1"/>
  <c r="E433" i="6" s="1"/>
  <c r="E434" i="6" s="1"/>
  <c r="E435" i="6" s="1"/>
  <c r="E436" i="6" s="1"/>
  <c r="E437" i="6" s="1"/>
  <c r="E438" i="6" s="1"/>
  <c r="E439" i="6" s="1"/>
  <c r="E440" i="6" s="1"/>
  <c r="E441" i="6" s="1"/>
  <c r="E442" i="6" s="1"/>
  <c r="E443" i="6" s="1"/>
  <c r="E444" i="6" s="1"/>
  <c r="E363" i="6"/>
  <c r="E364" i="6" s="1"/>
  <c r="E365" i="6" s="1"/>
  <c r="E366" i="6" s="1"/>
  <c r="E367" i="6" s="1"/>
  <c r="E368" i="6" s="1"/>
  <c r="E369" i="6" s="1"/>
  <c r="E370" i="6" s="1"/>
  <c r="E371" i="6" s="1"/>
  <c r="E372" i="6" s="1"/>
  <c r="E373" i="6" s="1"/>
  <c r="E374" i="6" s="1"/>
  <c r="E375" i="6" s="1"/>
  <c r="E376" i="6" s="1"/>
  <c r="E377" i="6" s="1"/>
  <c r="E378" i="6" s="1"/>
  <c r="E379" i="6" s="1"/>
  <c r="E380" i="6" s="1"/>
  <c r="E381" i="6" s="1"/>
  <c r="E382" i="6" s="1"/>
  <c r="E383" i="6" s="1"/>
  <c r="E384" i="6" s="1"/>
  <c r="E385" i="6" s="1"/>
  <c r="E386" i="6" s="1"/>
  <c r="E387" i="6" s="1"/>
  <c r="E388" i="6" s="1"/>
  <c r="E389" i="6" s="1"/>
  <c r="E390" i="6" s="1"/>
  <c r="E391" i="6" s="1"/>
  <c r="E392" i="6" s="1"/>
  <c r="E393" i="6" s="1"/>
  <c r="E394" i="6" s="1"/>
  <c r="E395" i="6" s="1"/>
  <c r="E396" i="6" s="1"/>
  <c r="E397" i="6" s="1"/>
  <c r="E398" i="6" s="1"/>
  <c r="E399" i="6" s="1"/>
  <c r="E400" i="6" s="1"/>
  <c r="E401" i="6" s="1"/>
  <c r="E402" i="6" s="1"/>
  <c r="E403" i="6" s="1"/>
  <c r="E404" i="6" s="1"/>
  <c r="E405" i="6" s="1"/>
  <c r="E406" i="6" s="1"/>
  <c r="E407" i="6" s="1"/>
  <c r="E408" i="6" s="1"/>
  <c r="E409" i="6" s="1"/>
  <c r="E410" i="6" s="1"/>
  <c r="E411" i="6" s="1"/>
  <c r="E412" i="6" s="1"/>
  <c r="E413" i="6" s="1"/>
  <c r="E414" i="6" s="1"/>
  <c r="E415" i="6" s="1"/>
  <c r="E416" i="6" s="1"/>
  <c r="E417" i="6" s="1"/>
  <c r="E418" i="6" s="1"/>
  <c r="E419" i="6" s="1"/>
  <c r="E420" i="6" s="1"/>
  <c r="E421" i="6" s="1"/>
  <c r="E422" i="6" s="1"/>
  <c r="E423" i="6" s="1"/>
  <c r="E424" i="6" s="1"/>
  <c r="E425" i="6" s="1"/>
  <c r="E426" i="6" s="1"/>
  <c r="E427" i="6" s="1"/>
  <c r="E428" i="6" s="1"/>
  <c r="E254" i="6"/>
  <c r="E255" i="6" s="1"/>
  <c r="E256" i="6" s="1"/>
  <c r="E257" i="6" s="1"/>
  <c r="E258" i="6" s="1"/>
  <c r="E259" i="6" s="1"/>
  <c r="E260" i="6" s="1"/>
  <c r="E261" i="6" s="1"/>
  <c r="E262" i="6" s="1"/>
  <c r="E263" i="6" s="1"/>
  <c r="E264" i="6" s="1"/>
  <c r="E265" i="6" s="1"/>
  <c r="E266" i="6" s="1"/>
  <c r="E267" i="6" s="1"/>
  <c r="E268" i="6" s="1"/>
  <c r="E269" i="6" s="1"/>
  <c r="E270" i="6" s="1"/>
  <c r="E271" i="6" s="1"/>
  <c r="E272" i="6" s="1"/>
  <c r="E273" i="6" s="1"/>
  <c r="E274" i="6" s="1"/>
  <c r="E275" i="6" s="1"/>
  <c r="E276" i="6" s="1"/>
  <c r="E277" i="6" s="1"/>
  <c r="E278" i="6" s="1"/>
  <c r="E279" i="6" s="1"/>
  <c r="E280" i="6" s="1"/>
  <c r="E281" i="6" s="1"/>
  <c r="E282" i="6" s="1"/>
  <c r="E283" i="6" s="1"/>
  <c r="E284" i="6" s="1"/>
  <c r="E285" i="6" s="1"/>
  <c r="E286" i="6" s="1"/>
  <c r="E287" i="6" s="1"/>
  <c r="E288" i="6" s="1"/>
  <c r="E289" i="6" s="1"/>
  <c r="E290" i="6" s="1"/>
  <c r="E291" i="6" s="1"/>
  <c r="E292" i="6" s="1"/>
  <c r="E293" i="6" s="1"/>
  <c r="E294" i="6" s="1"/>
  <c r="E295" i="6" s="1"/>
  <c r="E296" i="6" s="1"/>
  <c r="E297" i="6" s="1"/>
  <c r="E298" i="6" s="1"/>
  <c r="E299" i="6" s="1"/>
  <c r="E300" i="6" s="1"/>
  <c r="E301" i="6" s="1"/>
  <c r="E302" i="6" s="1"/>
  <c r="E303" i="6" s="1"/>
  <c r="E304" i="6" s="1"/>
  <c r="E305" i="6" s="1"/>
  <c r="E306" i="6" s="1"/>
  <c r="E307" i="6" s="1"/>
  <c r="E308" i="6" s="1"/>
  <c r="E309" i="6" s="1"/>
  <c r="E310" i="6" s="1"/>
  <c r="E311" i="6" s="1"/>
  <c r="E312" i="6" s="1"/>
  <c r="E313" i="6" s="1"/>
  <c r="E314" i="6" s="1"/>
  <c r="E315" i="6" s="1"/>
  <c r="E316" i="6" s="1"/>
  <c r="E317" i="6" s="1"/>
  <c r="E318" i="6" s="1"/>
  <c r="E319" i="6" s="1"/>
  <c r="E320" i="6" s="1"/>
  <c r="E321" i="6" s="1"/>
  <c r="E322" i="6" s="1"/>
  <c r="E323" i="6" s="1"/>
  <c r="E324" i="6" s="1"/>
  <c r="E325" i="6" s="1"/>
  <c r="E326" i="6" s="1"/>
  <c r="E327" i="6" s="1"/>
  <c r="E328" i="6" s="1"/>
  <c r="E329" i="6" s="1"/>
  <c r="E330" i="6" s="1"/>
  <c r="E331" i="6" s="1"/>
  <c r="E332" i="6" s="1"/>
  <c r="E333" i="6" s="1"/>
  <c r="E334" i="6" s="1"/>
  <c r="E335" i="6" s="1"/>
  <c r="E336" i="6" s="1"/>
  <c r="E337" i="6" s="1"/>
  <c r="E338" i="6" s="1"/>
  <c r="E339" i="6" s="1"/>
  <c r="E340" i="6" s="1"/>
  <c r="E341" i="6" s="1"/>
  <c r="E342" i="6" s="1"/>
  <c r="E343" i="6" s="1"/>
  <c r="E344" i="6" s="1"/>
  <c r="E345" i="6" s="1"/>
  <c r="E346" i="6" s="1"/>
  <c r="E347" i="6" s="1"/>
  <c r="E348" i="6" s="1"/>
  <c r="E349" i="6" s="1"/>
  <c r="E350" i="6" s="1"/>
  <c r="E351" i="6" s="1"/>
  <c r="E352" i="6" s="1"/>
  <c r="E353" i="6" s="1"/>
  <c r="E354" i="6" s="1"/>
  <c r="E355" i="6" s="1"/>
  <c r="E356" i="6" s="1"/>
  <c r="E357" i="6" s="1"/>
  <c r="E358" i="6" s="1"/>
  <c r="E359" i="6" s="1"/>
  <c r="E360" i="6" s="1"/>
  <c r="E361" i="6" s="1"/>
  <c r="E362" i="6" s="1"/>
  <c r="E244" i="6"/>
  <c r="E245" i="6" s="1"/>
  <c r="E246" i="6" s="1"/>
  <c r="E247" i="6" s="1"/>
  <c r="E248" i="6" s="1"/>
  <c r="E249" i="6" s="1"/>
  <c r="E250" i="6" s="1"/>
  <c r="E251" i="6" s="1"/>
  <c r="E252" i="6" s="1"/>
  <c r="E253" i="6" s="1"/>
  <c r="E220" i="6"/>
  <c r="E221" i="6" s="1"/>
  <c r="E222" i="6" s="1"/>
  <c r="E223" i="6" s="1"/>
  <c r="E224" i="6" s="1"/>
  <c r="E225" i="6" s="1"/>
  <c r="E226" i="6" s="1"/>
  <c r="E227" i="6" s="1"/>
  <c r="E228" i="6" s="1"/>
  <c r="E229" i="6" s="1"/>
  <c r="E230" i="6" s="1"/>
  <c r="E231" i="6" s="1"/>
  <c r="E232" i="6" s="1"/>
  <c r="E233" i="6" s="1"/>
  <c r="E234" i="6" s="1"/>
  <c r="E235" i="6" s="1"/>
  <c r="E236" i="6" s="1"/>
  <c r="E237" i="6" s="1"/>
  <c r="E238" i="6" s="1"/>
  <c r="E239" i="6" s="1"/>
  <c r="E240" i="6" s="1"/>
  <c r="E241" i="6" s="1"/>
  <c r="E242" i="6" s="1"/>
  <c r="E243" i="6" s="1"/>
  <c r="E207" i="6"/>
  <c r="E208" i="6" s="1"/>
  <c r="E209" i="6" s="1"/>
  <c r="E210" i="6" s="1"/>
  <c r="E211" i="6" s="1"/>
  <c r="E212" i="6" s="1"/>
  <c r="E213" i="6" s="1"/>
  <c r="E214" i="6" s="1"/>
  <c r="E215" i="6" s="1"/>
  <c r="E216" i="6" s="1"/>
  <c r="E217" i="6" s="1"/>
  <c r="E218" i="6" s="1"/>
  <c r="E219" i="6" s="1"/>
  <c r="E198" i="6"/>
  <c r="E199" i="6" s="1"/>
  <c r="E200" i="6" s="1"/>
  <c r="E201" i="6" s="1"/>
  <c r="E202" i="6" s="1"/>
  <c r="E203" i="6" s="1"/>
  <c r="E204" i="6" s="1"/>
  <c r="E205" i="6" s="1"/>
  <c r="E206" i="6" s="1"/>
  <c r="E189" i="6"/>
  <c r="E190" i="6" s="1"/>
  <c r="E191" i="6" s="1"/>
  <c r="E192" i="6" s="1"/>
  <c r="E193" i="6" s="1"/>
  <c r="E194" i="6" s="1"/>
  <c r="E195" i="6" s="1"/>
  <c r="E196" i="6" s="1"/>
  <c r="E197" i="6" s="1"/>
  <c r="E177" i="6"/>
  <c r="E178" i="6" s="1"/>
  <c r="E179" i="6" s="1"/>
  <c r="E180" i="6" s="1"/>
  <c r="E181" i="6" s="1"/>
  <c r="E182" i="6" s="1"/>
  <c r="E183" i="6" s="1"/>
  <c r="E184" i="6" s="1"/>
  <c r="E185" i="6" s="1"/>
  <c r="E186" i="6" s="1"/>
  <c r="E187" i="6" s="1"/>
  <c r="E188" i="6" s="1"/>
  <c r="E137" i="6"/>
  <c r="E138" i="6" s="1"/>
  <c r="E139" i="6" s="1"/>
  <c r="E140" i="6" s="1"/>
  <c r="E141" i="6" s="1"/>
  <c r="E142" i="6" s="1"/>
  <c r="E143" i="6" s="1"/>
  <c r="E144" i="6" s="1"/>
  <c r="E145" i="6" s="1"/>
  <c r="E146" i="6" s="1"/>
  <c r="E147" i="6" s="1"/>
  <c r="E148" i="6" s="1"/>
  <c r="E149" i="6" s="1"/>
  <c r="E150" i="6" s="1"/>
  <c r="E151" i="6" s="1"/>
  <c r="E152" i="6" s="1"/>
  <c r="E153" i="6" s="1"/>
  <c r="E154" i="6" s="1"/>
  <c r="E155" i="6" s="1"/>
  <c r="E156" i="6" s="1"/>
  <c r="E157" i="6" s="1"/>
  <c r="E158" i="6" s="1"/>
  <c r="E159" i="6" s="1"/>
  <c r="E160" i="6" s="1"/>
  <c r="E161" i="6" s="1"/>
  <c r="E162" i="6" s="1"/>
  <c r="E163" i="6" s="1"/>
  <c r="E164" i="6" s="1"/>
  <c r="E165" i="6" s="1"/>
  <c r="E166" i="6" s="1"/>
  <c r="E167" i="6" s="1"/>
  <c r="E168" i="6" s="1"/>
  <c r="E169" i="6" s="1"/>
  <c r="E170" i="6" s="1"/>
  <c r="E171" i="6" s="1"/>
  <c r="E172" i="6" s="1"/>
  <c r="E173" i="6" s="1"/>
  <c r="E174" i="6" s="1"/>
  <c r="E175" i="6" s="1"/>
  <c r="E176" i="6" s="1"/>
  <c r="E128" i="6"/>
  <c r="E129" i="6" s="1"/>
  <c r="E130" i="6" s="1"/>
  <c r="E131" i="6" s="1"/>
  <c r="E132" i="6" s="1"/>
  <c r="E133" i="6" s="1"/>
  <c r="E134" i="6" s="1"/>
  <c r="E135" i="6" s="1"/>
  <c r="E136" i="6" s="1"/>
  <c r="E120" i="6"/>
  <c r="E121" i="6" s="1"/>
  <c r="E122" i="6" s="1"/>
  <c r="E123" i="6" s="1"/>
  <c r="E124" i="6" s="1"/>
  <c r="E125" i="6" s="1"/>
  <c r="E126" i="6" s="1"/>
  <c r="E127" i="6" s="1"/>
  <c r="E93" i="6"/>
  <c r="E94" i="6" s="1"/>
  <c r="E95" i="6" s="1"/>
  <c r="E96" i="6" s="1"/>
  <c r="E97" i="6" s="1"/>
  <c r="E98" i="6" s="1"/>
  <c r="E99" i="6" s="1"/>
  <c r="E100" i="6" s="1"/>
  <c r="E101" i="6" s="1"/>
  <c r="E102" i="6" s="1"/>
  <c r="E103" i="6" s="1"/>
  <c r="E104" i="6" s="1"/>
  <c r="E105" i="6" s="1"/>
  <c r="E106" i="6" s="1"/>
  <c r="E107" i="6" s="1"/>
  <c r="E108" i="6" s="1"/>
  <c r="E109" i="6" s="1"/>
  <c r="E110" i="6" s="1"/>
  <c r="E111" i="6" s="1"/>
  <c r="E112" i="6" s="1"/>
  <c r="E113" i="6" s="1"/>
  <c r="E114" i="6" s="1"/>
  <c r="E115" i="6" s="1"/>
  <c r="E116" i="6" s="1"/>
  <c r="E117" i="6" s="1"/>
  <c r="E118" i="6" s="1"/>
  <c r="E119" i="6" s="1"/>
  <c r="E81" i="6"/>
  <c r="E82" i="6" s="1"/>
  <c r="E83" i="6" s="1"/>
  <c r="E84" i="6" s="1"/>
  <c r="E85" i="6" s="1"/>
  <c r="E86" i="6" s="1"/>
  <c r="E87" i="6" s="1"/>
  <c r="E88" i="6" s="1"/>
  <c r="E89" i="6" s="1"/>
  <c r="E90" i="6" s="1"/>
  <c r="E91" i="6" s="1"/>
  <c r="E92" i="6" s="1"/>
  <c r="E63" i="6"/>
  <c r="E64" i="6" s="1"/>
  <c r="E65" i="6" s="1"/>
  <c r="E66" i="6" s="1"/>
  <c r="E67" i="6" s="1"/>
  <c r="E68" i="6" s="1"/>
  <c r="E69" i="6" s="1"/>
  <c r="E70" i="6" s="1"/>
  <c r="E71" i="6" s="1"/>
  <c r="E72" i="6" s="1"/>
  <c r="E73" i="6" s="1"/>
  <c r="E74" i="6" s="1"/>
  <c r="E75" i="6" s="1"/>
  <c r="E76" i="6" s="1"/>
  <c r="E77" i="6" s="1"/>
  <c r="E78" i="6" s="1"/>
  <c r="E79" i="6" s="1"/>
  <c r="E80" i="6" s="1"/>
  <c r="E59" i="6"/>
  <c r="E60" i="6" s="1"/>
  <c r="E61" i="6" s="1"/>
  <c r="E62" i="6" s="1"/>
  <c r="E41" i="6"/>
  <c r="E42" i="6" s="1"/>
  <c r="E43" i="6" s="1"/>
  <c r="E44" i="6" s="1"/>
  <c r="E45" i="6" s="1"/>
  <c r="E46" i="6" s="1"/>
  <c r="E47" i="6" s="1"/>
  <c r="E48" i="6" s="1"/>
  <c r="E49" i="6" s="1"/>
  <c r="E50" i="6" s="1"/>
  <c r="E51" i="6" s="1"/>
  <c r="E52" i="6" s="1"/>
  <c r="E53" i="6" s="1"/>
  <c r="E54" i="6" s="1"/>
  <c r="E55" i="6" s="1"/>
  <c r="E56" i="6" s="1"/>
  <c r="E57" i="6" s="1"/>
  <c r="E58" i="6" s="1"/>
  <c r="E13" i="6"/>
  <c r="E14" i="6" s="1"/>
  <c r="E15" i="6" s="1"/>
  <c r="E16" i="6" s="1"/>
  <c r="E17" i="6" s="1"/>
  <c r="E18" i="6" s="1"/>
  <c r="E19" i="6" s="1"/>
  <c r="E20" i="6" s="1"/>
  <c r="E21" i="6" s="1"/>
  <c r="E22" i="6" s="1"/>
  <c r="E23" i="6" s="1"/>
  <c r="E24" i="6" s="1"/>
  <c r="E25" i="6" s="1"/>
  <c r="E26" i="6" s="1"/>
  <c r="E27" i="6" s="1"/>
  <c r="E28" i="6" s="1"/>
  <c r="E29" i="6" s="1"/>
  <c r="E30" i="6" s="1"/>
  <c r="E31" i="6" s="1"/>
  <c r="E32" i="6" s="1"/>
  <c r="E33" i="6" s="1"/>
  <c r="E34" i="6" s="1"/>
  <c r="E35" i="6" s="1"/>
  <c r="E36" i="6" s="1"/>
  <c r="E37" i="6" s="1"/>
  <c r="E38" i="6" s="1"/>
  <c r="E39" i="6" s="1"/>
  <c r="E40" i="6" s="1"/>
  <c r="F12" i="6"/>
  <c r="H118" i="1"/>
  <c r="H119" i="1" s="1"/>
  <c r="H116" i="1"/>
  <c r="H117" i="1" s="1"/>
  <c r="H113" i="1"/>
  <c r="H114" i="1" s="1"/>
  <c r="H115" i="1" s="1"/>
  <c r="H112" i="1"/>
  <c r="H111" i="1"/>
  <c r="H105" i="1"/>
  <c r="H106" i="1" s="1"/>
  <c r="H107" i="1" s="1"/>
  <c r="H108" i="1" s="1"/>
  <c r="H109" i="1" s="1"/>
  <c r="H110" i="1" s="1"/>
  <c r="H104" i="1"/>
  <c r="H103" i="1"/>
  <c r="H90" i="1"/>
  <c r="H91" i="1" s="1"/>
  <c r="H92" i="1" s="1"/>
  <c r="H93" i="1" s="1"/>
  <c r="H94" i="1" s="1"/>
  <c r="H95" i="1" s="1"/>
  <c r="H96" i="1" s="1"/>
  <c r="H97" i="1" s="1"/>
  <c r="H98" i="1" s="1"/>
  <c r="H99" i="1" s="1"/>
  <c r="H100" i="1" s="1"/>
  <c r="H101" i="1" s="1"/>
  <c r="H102" i="1" s="1"/>
  <c r="H85" i="1"/>
  <c r="H86" i="1" s="1"/>
  <c r="H87" i="1" s="1"/>
  <c r="H88" i="1" s="1"/>
  <c r="H89" i="1" s="1"/>
  <c r="H82" i="1"/>
  <c r="H83" i="1" s="1"/>
  <c r="H84" i="1" s="1"/>
  <c r="H80" i="1"/>
  <c r="H81" i="1" s="1"/>
  <c r="H73" i="1"/>
  <c r="H74" i="1" s="1"/>
  <c r="H75" i="1" s="1"/>
  <c r="H76" i="1" s="1"/>
  <c r="H77" i="1" s="1"/>
  <c r="H78" i="1" s="1"/>
  <c r="H79" i="1" s="1"/>
  <c r="H66" i="1"/>
  <c r="H67" i="1" s="1"/>
  <c r="H68" i="1" s="1"/>
  <c r="H69" i="1" s="1"/>
  <c r="H70" i="1" s="1"/>
  <c r="H71" i="1" s="1"/>
  <c r="H72" i="1" s="1"/>
  <c r="H63" i="1"/>
  <c r="H64" i="1" s="1"/>
  <c r="H65" i="1" s="1"/>
  <c r="H51" i="1"/>
  <c r="H52" i="1" s="1"/>
  <c r="H53" i="1" s="1"/>
  <c r="H54" i="1" s="1"/>
  <c r="H55" i="1" s="1"/>
  <c r="H56" i="1" s="1"/>
  <c r="H57" i="1" s="1"/>
  <c r="H58" i="1" s="1"/>
  <c r="H59" i="1" s="1"/>
  <c r="H60" i="1" s="1"/>
  <c r="H61" i="1" s="1"/>
  <c r="H62" i="1" s="1"/>
  <c r="H48" i="1"/>
  <c r="H49" i="1" s="1"/>
  <c r="H50" i="1" s="1"/>
  <c r="H42" i="1"/>
  <c r="H43" i="1" s="1"/>
  <c r="H44" i="1" s="1"/>
  <c r="H45" i="1" s="1"/>
  <c r="H46" i="1" s="1"/>
  <c r="H47" i="1" s="1"/>
  <c r="H40" i="1"/>
  <c r="H41" i="1" s="1"/>
  <c r="H38" i="1"/>
  <c r="H39" i="1" s="1"/>
  <c r="H36" i="1"/>
  <c r="H37" i="1" s="1"/>
  <c r="H34" i="1"/>
  <c r="H35" i="1" s="1"/>
  <c r="H30" i="1"/>
  <c r="H31" i="1" s="1"/>
  <c r="H32" i="1" s="1"/>
  <c r="H33" i="1" s="1"/>
  <c r="H24" i="1"/>
  <c r="H25" i="1" s="1"/>
  <c r="H26" i="1" s="1"/>
  <c r="H27" i="1" s="1"/>
  <c r="H28" i="1" s="1"/>
  <c r="H29" i="1" s="1"/>
  <c r="H21" i="1"/>
  <c r="H22" i="1" s="1"/>
  <c r="H23" i="1" s="1"/>
  <c r="H17" i="1"/>
  <c r="H18" i="1" s="1"/>
  <c r="H19" i="1" s="1"/>
  <c r="H20" i="1" s="1"/>
  <c r="H15" i="1"/>
  <c r="H16" i="1" s="1"/>
  <c r="H11" i="1"/>
  <c r="H12" i="1" s="1"/>
  <c r="H13" i="1" s="1"/>
  <c r="H14" i="1" s="1"/>
  <c r="H8" i="1"/>
  <c r="H9" i="1" s="1"/>
  <c r="H10" i="1" s="1"/>
  <c r="C3" i="2"/>
  <c r="L545" i="6" l="1"/>
  <c r="L557" i="6"/>
  <c r="L569" i="6"/>
  <c r="L581" i="6"/>
</calcChain>
</file>

<file path=xl/sharedStrings.xml><?xml version="1.0" encoding="utf-8"?>
<sst xmlns="http://schemas.openxmlformats.org/spreadsheetml/2006/main" count="3887" uniqueCount="1549">
  <si>
    <t>Specifikation av ändrade ramar för utgiftsområden och ändrade anslag 2023</t>
  </si>
  <si>
    <t>Tusental kronor</t>
  </si>
  <si>
    <t>Utgiftsområde</t>
  </si>
  <si>
    <t>Anslagsnummer</t>
  </si>
  <si>
    <t/>
  </si>
  <si>
    <t>Beslutad ram/anvisat anslag</t>
  </si>
  <si>
    <t>Förändring av ram/anslag</t>
  </si>
  <si>
    <t>Ny ram/ny anslagsnivå</t>
  </si>
  <si>
    <t>1</t>
  </si>
  <si>
    <t>Rikets styrelse</t>
  </si>
  <si>
    <t>5:1</t>
  </si>
  <si>
    <t>Länsstyrelserna m.m.</t>
  </si>
  <si>
    <t>6:1</t>
  </si>
  <si>
    <t>Allmänna val och demokrati</t>
  </si>
  <si>
    <t>2</t>
  </si>
  <si>
    <t>Samhällsekonomi och finansförvaltning</t>
  </si>
  <si>
    <t>1:1</t>
  </si>
  <si>
    <t>Statskontoret</t>
  </si>
  <si>
    <t>1:2</t>
  </si>
  <si>
    <t>Kammarkollegiet</t>
  </si>
  <si>
    <t>1:7</t>
  </si>
  <si>
    <t>Konjunkturinstitutet</t>
  </si>
  <si>
    <t>3</t>
  </si>
  <si>
    <t>Skatt, tull och exekution</t>
  </si>
  <si>
    <t>Skatteverket</t>
  </si>
  <si>
    <t>4</t>
  </si>
  <si>
    <t>Rättsväsendet</t>
  </si>
  <si>
    <t>Säkerhetspolisen</t>
  </si>
  <si>
    <t>1:6</t>
  </si>
  <si>
    <t>Kriminalvården</t>
  </si>
  <si>
    <t>1:11</t>
  </si>
  <si>
    <t>Rättsliga biträden m.m.</t>
  </si>
  <si>
    <t>5</t>
  </si>
  <si>
    <t>Internationell samverkan</t>
  </si>
  <si>
    <t>Avgifter till internationella organisationer</t>
  </si>
  <si>
    <t>Freds- och säkerhetsfrämjande verksamhet</t>
  </si>
  <si>
    <t>6</t>
  </si>
  <si>
    <t>Försvar och samhällets krisberedskap</t>
  </si>
  <si>
    <t>Förbandsverksamhet och beredskap</t>
  </si>
  <si>
    <t>Försvarsmaktens insatser internationellt</t>
  </si>
  <si>
    <t>1:3</t>
  </si>
  <si>
    <t>Anskaffning av materiel och anläggningar</t>
  </si>
  <si>
    <t>2:2</t>
  </si>
  <si>
    <t>Förebyggande åtgärder mot jordskred och andra naturolyckor</t>
  </si>
  <si>
    <t>2:7</t>
  </si>
  <si>
    <t>Statens haverikommission</t>
  </si>
  <si>
    <t>9</t>
  </si>
  <si>
    <t>Hälsovård, sjukvård och social omsorg</t>
  </si>
  <si>
    <t>Bidrag till folkhälsa och sjukvård</t>
  </si>
  <si>
    <t>Sjukvård i internationella förhållanden</t>
  </si>
  <si>
    <t>4:7</t>
  </si>
  <si>
    <t>Bidrag till utveckling av socialt arbete m.m.</t>
  </si>
  <si>
    <t>10</t>
  </si>
  <si>
    <t>Ekonomisk trygghet vid sjukdom och funktionsnedsättning</t>
  </si>
  <si>
    <t>Ersättning för höga sjuklönekostnader</t>
  </si>
  <si>
    <t>11</t>
  </si>
  <si>
    <t>Ekonomisk trygghet vid ålderdom</t>
  </si>
  <si>
    <t>1:4</t>
  </si>
  <si>
    <t>Äldreförsörjningsstöd</t>
  </si>
  <si>
    <t>12</t>
  </si>
  <si>
    <t>Ekonomisk trygghet för familjer och barn</t>
  </si>
  <si>
    <t>1:8</t>
  </si>
  <si>
    <t>Bostadsbidrag</t>
  </si>
  <si>
    <t>13</t>
  </si>
  <si>
    <t>Jämställdhet och nyanlända invandrares etablering</t>
  </si>
  <si>
    <t>Kommunersättningar vid flyktingmottagande</t>
  </si>
  <si>
    <t>14</t>
  </si>
  <si>
    <t>Arbetsmarknad och arbetsliv</t>
  </si>
  <si>
    <t>Arbetsförmedlingens förvaltningskostnader</t>
  </si>
  <si>
    <t>Kostnader för arbetsmarknadspolitiska program och insatser</t>
  </si>
  <si>
    <t>1:15</t>
  </si>
  <si>
    <t>Omställnings- och kompetensstöd genom den offentliga omställningsorganisationen</t>
  </si>
  <si>
    <t>2:1</t>
  </si>
  <si>
    <t>Arbetsmiljöverket</t>
  </si>
  <si>
    <t>2:3</t>
  </si>
  <si>
    <t>Internationella arbetsorganisationen (ILO)</t>
  </si>
  <si>
    <t>15</t>
  </si>
  <si>
    <t>Studiestöd</t>
  </si>
  <si>
    <t>Studiemedel</t>
  </si>
  <si>
    <t>Statens utgifter för studiemedelsräntor</t>
  </si>
  <si>
    <t>16</t>
  </si>
  <si>
    <t>Utbildning och universitetsforskning</t>
  </si>
  <si>
    <t>Statens skolverk</t>
  </si>
  <si>
    <t>Specialpedagogiska skolmyndigheten</t>
  </si>
  <si>
    <t>1:5</t>
  </si>
  <si>
    <t>Utveckling av skolväsendet och annan pedagogisk verksamhet</t>
  </si>
  <si>
    <t>1:14</t>
  </si>
  <si>
    <t>Särskilda insatser inom skolområdet</t>
  </si>
  <si>
    <t>1:17</t>
  </si>
  <si>
    <t>Statligt stöd till vuxenutbildning</t>
  </si>
  <si>
    <t>1:19</t>
  </si>
  <si>
    <t>Statligt stöd till yrkeshögskoleutbildning</t>
  </si>
  <si>
    <t>2:18</t>
  </si>
  <si>
    <t>Kungl. Tekniska högskolan: Forskning och utbildning på forskarnivå</t>
  </si>
  <si>
    <t>2:64</t>
  </si>
  <si>
    <t>Särskilda utgifter inom universitet och högskolor</t>
  </si>
  <si>
    <t>2:65</t>
  </si>
  <si>
    <t>Särskilda medel till universitet och högskolor</t>
  </si>
  <si>
    <t>3:1</t>
  </si>
  <si>
    <t>Vetenskapsrådet: Forskning och forskningsinformation</t>
  </si>
  <si>
    <t>3:2</t>
  </si>
  <si>
    <t>Vetenskapsrådet: Avgifter till internationella organisationer</t>
  </si>
  <si>
    <t>17</t>
  </si>
  <si>
    <t>Kultur, medier, trossamfund och fritid</t>
  </si>
  <si>
    <t>13:5</t>
  </si>
  <si>
    <t>Insatser för den ideella sektorn</t>
  </si>
  <si>
    <t>15:1</t>
  </si>
  <si>
    <t>Spelinspektionen</t>
  </si>
  <si>
    <t>18</t>
  </si>
  <si>
    <t>Samhällsplanering, bostadsförsörjning och byggande samt konsumentpolitik</t>
  </si>
  <si>
    <t>Omstrukturering av kommunala bostadsföretag</t>
  </si>
  <si>
    <t>Stöd för att underlätta för enskilda att ordna bostad</t>
  </si>
  <si>
    <t>Lantmäteriet</t>
  </si>
  <si>
    <t>Konsumentverket</t>
  </si>
  <si>
    <t>Allmänna reklamationsnämnden</t>
  </si>
  <si>
    <t>2:4</t>
  </si>
  <si>
    <t>Åtgärder på konsumentområdet</t>
  </si>
  <si>
    <t>20</t>
  </si>
  <si>
    <t>Allmän miljö- och naturvård</t>
  </si>
  <si>
    <t>Naturvårdsverket</t>
  </si>
  <si>
    <t>Sanering och återställning av förorenade områden</t>
  </si>
  <si>
    <t>Åtgärder för havs- och vattenmiljö</t>
  </si>
  <si>
    <t>Skydd av värdefull natur</t>
  </si>
  <si>
    <t>Havs- och vattenmyndigheten</t>
  </si>
  <si>
    <t>1:21</t>
  </si>
  <si>
    <t>Kompetenslyft för klimatomställningen</t>
  </si>
  <si>
    <t>21</t>
  </si>
  <si>
    <t>Energi</t>
  </si>
  <si>
    <t>1:12</t>
  </si>
  <si>
    <t>Gasprisstöd</t>
  </si>
  <si>
    <t>22</t>
  </si>
  <si>
    <t>Kommunikationer</t>
  </si>
  <si>
    <t>Post- och telestyrelsen</t>
  </si>
  <si>
    <t>2:6</t>
  </si>
  <si>
    <t>Myndigheten för digital förvaltning</t>
  </si>
  <si>
    <t>23</t>
  </si>
  <si>
    <t>Areella näringar, landsbygd och livsmedel</t>
  </si>
  <si>
    <t>Statens veterinärmedicinska anstalt</t>
  </si>
  <si>
    <t>Bekämpning av smittsamma djursjukdomar</t>
  </si>
  <si>
    <t>Statens jordbruksverk</t>
  </si>
  <si>
    <t>Livsmedelsverket</t>
  </si>
  <si>
    <t>24</t>
  </si>
  <si>
    <t>Näringsliv</t>
  </si>
  <si>
    <t>Verket för innovationssystem: Forskning och utveckling</t>
  </si>
  <si>
    <t>Tillväxtverket</t>
  </si>
  <si>
    <t>Näringslivsutveckling</t>
  </si>
  <si>
    <t>Sveriges geologiska undersökning</t>
  </si>
  <si>
    <t>Bolagsverket</t>
  </si>
  <si>
    <t>1:13</t>
  </si>
  <si>
    <t>Konkurrensverket</t>
  </si>
  <si>
    <t>1:16</t>
  </si>
  <si>
    <t>Omstrukturering och genomlysning av statligt ägda företag</t>
  </si>
  <si>
    <t>Exportfrämjande verksamhet</t>
  </si>
  <si>
    <t>2:5</t>
  </si>
  <si>
    <t>Avgifter till internationella handelsorganisationer</t>
  </si>
  <si>
    <t>AB Svensk Exportkredits statsstödda exportkreditgivning</t>
  </si>
  <si>
    <t>Summa anslagsförändring på ändringsbudget</t>
  </si>
  <si>
    <t>Tusentals kronor</t>
  </si>
  <si>
    <t>Skatt på arbete</t>
  </si>
  <si>
    <t>1100</t>
  </si>
  <si>
    <t>Direkta skatter på arbete</t>
  </si>
  <si>
    <t>1110</t>
  </si>
  <si>
    <t>Inkomstskatter</t>
  </si>
  <si>
    <t>1111</t>
  </si>
  <si>
    <t xml:space="preserve">Statlig inkomstskatt                                                            </t>
  </si>
  <si>
    <t>1115</t>
  </si>
  <si>
    <t xml:space="preserve">Kommunal inkomstskatt                                                           </t>
  </si>
  <si>
    <t>1120</t>
  </si>
  <si>
    <t>Allmän pensionsavgift</t>
  </si>
  <si>
    <t>1121</t>
  </si>
  <si>
    <t xml:space="preserve">Allmän pensionsavgift                                                           </t>
  </si>
  <si>
    <t>1130</t>
  </si>
  <si>
    <t>Artistskatt</t>
  </si>
  <si>
    <t>1131</t>
  </si>
  <si>
    <t xml:space="preserve">Artistskatt                                                                     </t>
  </si>
  <si>
    <t>1140-1160</t>
  </si>
  <si>
    <t>Skattereduktioner</t>
  </si>
  <si>
    <t>1141</t>
  </si>
  <si>
    <t>1144</t>
  </si>
  <si>
    <t xml:space="preserve">Fastighetsavgift                                        </t>
  </si>
  <si>
    <t>1151</t>
  </si>
  <si>
    <t xml:space="preserve">Sjöinkomst                                                                      </t>
  </si>
  <si>
    <t>1153</t>
  </si>
  <si>
    <t>Jobbskatteavdrag</t>
  </si>
  <si>
    <t>1154</t>
  </si>
  <si>
    <t>Hus-avdrag</t>
  </si>
  <si>
    <t>1155</t>
  </si>
  <si>
    <t>Gåvor till ideell verksamhet</t>
  </si>
  <si>
    <t>1156</t>
  </si>
  <si>
    <t>Övriga skattereduktioner</t>
  </si>
  <si>
    <t>1157</t>
  </si>
  <si>
    <t>Grön skattereduktion</t>
  </si>
  <si>
    <t>1158</t>
  </si>
  <si>
    <t>Skattereduktion sjuk- och aktivitetsersättning</t>
  </si>
  <si>
    <t>1159</t>
  </si>
  <si>
    <t>Skattereduktion för förnybar el</t>
  </si>
  <si>
    <t>1161</t>
  </si>
  <si>
    <t>Skattereduktion för installation av grön teknik</t>
  </si>
  <si>
    <t>1162</t>
  </si>
  <si>
    <t>Skattereduktion för förvärvsinkomst</t>
  </si>
  <si>
    <t>1200</t>
  </si>
  <si>
    <t>Indirekta skatter på arbete</t>
  </si>
  <si>
    <t>1210</t>
  </si>
  <si>
    <t>Arbetsgivaravgifter</t>
  </si>
  <si>
    <t>1211</t>
  </si>
  <si>
    <t xml:space="preserve">Sjukförsäkringsavgift                                                           </t>
  </si>
  <si>
    <t>1212</t>
  </si>
  <si>
    <t xml:space="preserve">Föräldraförsäkringsavgift                                                       </t>
  </si>
  <si>
    <t>1213</t>
  </si>
  <si>
    <t xml:space="preserve">Arbetsskadeavgift                                                               </t>
  </si>
  <si>
    <t>1214</t>
  </si>
  <si>
    <t xml:space="preserve">Ålderspensionsavgift                                                            </t>
  </si>
  <si>
    <t>1215</t>
  </si>
  <si>
    <t xml:space="preserve">Efterlevandepensionsavgift                                                      </t>
  </si>
  <si>
    <t>1216</t>
  </si>
  <si>
    <t xml:space="preserve">Arbetsmarknadsavgift                                                            </t>
  </si>
  <si>
    <t>1217</t>
  </si>
  <si>
    <t xml:space="preserve">Allmän löneavgift                                                               </t>
  </si>
  <si>
    <t>1218</t>
  </si>
  <si>
    <t xml:space="preserve">Ofördelade avgifter                                                             </t>
  </si>
  <si>
    <t>1219</t>
  </si>
  <si>
    <t xml:space="preserve">Nedsatta avgifter                                                               </t>
  </si>
  <si>
    <t>1240</t>
  </si>
  <si>
    <t>Egenavgifter</t>
  </si>
  <si>
    <t>1241</t>
  </si>
  <si>
    <t>Sjukförsäkringsavgift</t>
  </si>
  <si>
    <t>1242</t>
  </si>
  <si>
    <t>1243</t>
  </si>
  <si>
    <t>1244</t>
  </si>
  <si>
    <t xml:space="preserve">Ålderspensionsavgift, netto                                                     </t>
  </si>
  <si>
    <t>1245</t>
  </si>
  <si>
    <t>1246</t>
  </si>
  <si>
    <t>1247</t>
  </si>
  <si>
    <t>1248</t>
  </si>
  <si>
    <t>1249</t>
  </si>
  <si>
    <t>Nedsatta avgifter</t>
  </si>
  <si>
    <t>1260</t>
  </si>
  <si>
    <t>Avgifter till premiepensionssystemet</t>
  </si>
  <si>
    <t>1270</t>
  </si>
  <si>
    <t>Särskild löneskatt</t>
  </si>
  <si>
    <t>1271</t>
  </si>
  <si>
    <t xml:space="preserve">Pensionskostnader, företag                                                      </t>
  </si>
  <si>
    <t>1272</t>
  </si>
  <si>
    <t xml:space="preserve">Pensionskostnader, staten                                                       </t>
  </si>
  <si>
    <t>1273</t>
  </si>
  <si>
    <t xml:space="preserve">Förvärvsinkomster                                                               </t>
  </si>
  <si>
    <t>1274</t>
  </si>
  <si>
    <t xml:space="preserve">Egenföretagare                                                                  </t>
  </si>
  <si>
    <t>1275</t>
  </si>
  <si>
    <t xml:space="preserve">Övrigt                                                                          </t>
  </si>
  <si>
    <t>1280</t>
  </si>
  <si>
    <t>Nedsättningar</t>
  </si>
  <si>
    <t>1282</t>
  </si>
  <si>
    <t xml:space="preserve">Arbetsgivaravgifter                                                             </t>
  </si>
  <si>
    <t>1283</t>
  </si>
  <si>
    <t xml:space="preserve">Egenavgifter, generell nedsättning                                              </t>
  </si>
  <si>
    <t>1284</t>
  </si>
  <si>
    <t xml:space="preserve">Egenavgifter, regional nedsättning                                              </t>
  </si>
  <si>
    <t>1290</t>
  </si>
  <si>
    <t>Tjänstegruppliv</t>
  </si>
  <si>
    <t>1291</t>
  </si>
  <si>
    <t xml:space="preserve">Tjänstegruppliv                                                                 </t>
  </si>
  <si>
    <t>1300</t>
  </si>
  <si>
    <t>Skatt på kapital</t>
  </si>
  <si>
    <t>1310</t>
  </si>
  <si>
    <t>Skatt på kapital, hushåll</t>
  </si>
  <si>
    <t>1311</t>
  </si>
  <si>
    <t xml:space="preserve">Skatt på kapital                                                                </t>
  </si>
  <si>
    <t>1312</t>
  </si>
  <si>
    <t xml:space="preserve">Skattereduktion kapital                                                         </t>
  </si>
  <si>
    <t>1313</t>
  </si>
  <si>
    <t xml:space="preserve">Expansionsmedelsskatt                                                           </t>
  </si>
  <si>
    <t>1320</t>
  </si>
  <si>
    <t>Skatt på företagsvinster</t>
  </si>
  <si>
    <t>1321</t>
  </si>
  <si>
    <t xml:space="preserve">Skatt på företagsvinster                                                        </t>
  </si>
  <si>
    <t>1322</t>
  </si>
  <si>
    <t xml:space="preserve">Skattereduktioner                                                               </t>
  </si>
  <si>
    <t>1330</t>
  </si>
  <si>
    <t>Kupongskatt</t>
  </si>
  <si>
    <t>1331</t>
  </si>
  <si>
    <t xml:space="preserve">Kupongskatt                                                                     </t>
  </si>
  <si>
    <t>1340</t>
  </si>
  <si>
    <t>Avkastningsskatt</t>
  </si>
  <si>
    <t>1341</t>
  </si>
  <si>
    <t xml:space="preserve">Avkastningsskatt hushåll                                                        </t>
  </si>
  <si>
    <t>1342</t>
  </si>
  <si>
    <t xml:space="preserve">Avkastningsskatt företag                                                        </t>
  </si>
  <si>
    <t>1343</t>
  </si>
  <si>
    <t>Avkastningsskatt på individuellt pensionssparande</t>
  </si>
  <si>
    <t>1350</t>
  </si>
  <si>
    <t>Fastighetskatt</t>
  </si>
  <si>
    <t>1351</t>
  </si>
  <si>
    <t xml:space="preserve">Fastighetsskatt hushåll                                                         </t>
  </si>
  <si>
    <t>1352</t>
  </si>
  <si>
    <t xml:space="preserve">Fastighetsskatt företag                                                         </t>
  </si>
  <si>
    <t>1353</t>
  </si>
  <si>
    <t>Kommunal fastighetsavgift hushåll</t>
  </si>
  <si>
    <t>1354</t>
  </si>
  <si>
    <t>Kommunal fastighetsavgift företag</t>
  </si>
  <si>
    <t>1360</t>
  </si>
  <si>
    <t>Stämpelskatt</t>
  </si>
  <si>
    <t xml:space="preserve">Stämpelskatt                                                                    </t>
  </si>
  <si>
    <t>1400</t>
  </si>
  <si>
    <t>Skatt på konsumtion och insatsvaror</t>
  </si>
  <si>
    <t>1410</t>
  </si>
  <si>
    <t>Mervärdesskatt, hushåll</t>
  </si>
  <si>
    <t>1411</t>
  </si>
  <si>
    <t xml:space="preserve">Mervärdesskatt                                                                  </t>
  </si>
  <si>
    <t>1420</t>
  </si>
  <si>
    <t>Skatt på alkohol och tobak</t>
  </si>
  <si>
    <t>1421</t>
  </si>
  <si>
    <t xml:space="preserve">Skatt på tobak                                                                  </t>
  </si>
  <si>
    <t>1422</t>
  </si>
  <si>
    <t xml:space="preserve">Skatt på etylalkohol                                                            </t>
  </si>
  <si>
    <t>1423</t>
  </si>
  <si>
    <t xml:space="preserve">Skatt på vin                                                                    </t>
  </si>
  <si>
    <t>1424</t>
  </si>
  <si>
    <t xml:space="preserve">Skatt på mellanklassprodukter                                                   </t>
  </si>
  <si>
    <t>1425</t>
  </si>
  <si>
    <t xml:space="preserve">Skatt på öl                                                                     </t>
  </si>
  <si>
    <t>1426</t>
  </si>
  <si>
    <t xml:space="preserve">Privatinförsel av alkohol och tobak                                             </t>
  </si>
  <si>
    <t>1427</t>
  </si>
  <si>
    <t>Skatt på vissa nikotinhaltiga produkter</t>
  </si>
  <si>
    <t>1430</t>
  </si>
  <si>
    <t>Energiskatt</t>
  </si>
  <si>
    <t>1431</t>
  </si>
  <si>
    <t xml:space="preserve">Skatt på elektrisk kraft                                                        </t>
  </si>
  <si>
    <t>1432</t>
  </si>
  <si>
    <t xml:space="preserve">Energiskatt bensin                                                              </t>
  </si>
  <si>
    <t>1433</t>
  </si>
  <si>
    <t xml:space="preserve">Energiskatt oljeprodukter                                                       </t>
  </si>
  <si>
    <t>1434</t>
  </si>
  <si>
    <t xml:space="preserve">Energiskatt övrigt                                                              </t>
  </si>
  <si>
    <t>1440</t>
  </si>
  <si>
    <t>Koldioxidskatt</t>
  </si>
  <si>
    <t>1441</t>
  </si>
  <si>
    <t xml:space="preserve">Koldioxidskatt bensin                                                           </t>
  </si>
  <si>
    <t>1442</t>
  </si>
  <si>
    <t xml:space="preserve">Koldioxidskatt oljeprodukter                                                    </t>
  </si>
  <si>
    <t>1443</t>
  </si>
  <si>
    <t xml:space="preserve">Koldioxidskatt övrigt                                                           </t>
  </si>
  <si>
    <t>1450-1460</t>
  </si>
  <si>
    <t>Övriga skatter på energi och miljö</t>
  </si>
  <si>
    <t>1451</t>
  </si>
  <si>
    <t xml:space="preserve">Svavelskatt                                                                     </t>
  </si>
  <si>
    <t>1452</t>
  </si>
  <si>
    <t xml:space="preserve">Skatt på råtallolja                                                             </t>
  </si>
  <si>
    <t>1453</t>
  </si>
  <si>
    <t xml:space="preserve">Särskild skatt mot försurning                                                   </t>
  </si>
  <si>
    <t>1454</t>
  </si>
  <si>
    <t>Skatt på bekämpningsmedel</t>
  </si>
  <si>
    <t>1456</t>
  </si>
  <si>
    <t xml:space="preserve">Avfallsskatt                                                                    </t>
  </si>
  <si>
    <t>1457</t>
  </si>
  <si>
    <t xml:space="preserve">Avgifter till Kemikalieinspektionen                                             </t>
  </si>
  <si>
    <t>1458</t>
  </si>
  <si>
    <t xml:space="preserve">Övriga skatter                                                                  </t>
  </si>
  <si>
    <t>1459</t>
  </si>
  <si>
    <t>Intäkter från EU:s handel med utsläppsrätter</t>
  </si>
  <si>
    <t>1461</t>
  </si>
  <si>
    <t>Kemikalieskatt</t>
  </si>
  <si>
    <t>1462</t>
  </si>
  <si>
    <t>Flygskatt</t>
  </si>
  <si>
    <t>1463</t>
  </si>
  <si>
    <t>Skatt på avfallsförbränning</t>
  </si>
  <si>
    <t>1464</t>
  </si>
  <si>
    <t>Skatt på plastbärkassar</t>
  </si>
  <si>
    <t>1465</t>
  </si>
  <si>
    <t>Elcertifikat</t>
  </si>
  <si>
    <t>1470</t>
  </si>
  <si>
    <t>Skatt på vägtrafik</t>
  </si>
  <si>
    <t>1471</t>
  </si>
  <si>
    <t xml:space="preserve">Fordonsskatt                                                                    </t>
  </si>
  <si>
    <t>1472</t>
  </si>
  <si>
    <t xml:space="preserve">Vägavgifter                                                                     </t>
  </si>
  <si>
    <t>1473</t>
  </si>
  <si>
    <t xml:space="preserve">Trängselskatt                                                                   </t>
  </si>
  <si>
    <t>1474</t>
  </si>
  <si>
    <t>Skatt på trafikförsäkringspremier</t>
  </si>
  <si>
    <t>1480</t>
  </si>
  <si>
    <t>Övriga skatter</t>
  </si>
  <si>
    <t>1481</t>
  </si>
  <si>
    <t xml:space="preserve">Systembolaget AB:s överskott                                                    </t>
  </si>
  <si>
    <t>1482</t>
  </si>
  <si>
    <t xml:space="preserve">Inlevererat överskott från Svenska Spel AB                                      </t>
  </si>
  <si>
    <t>1483</t>
  </si>
  <si>
    <t xml:space="preserve">Skatt på spel                                                                   </t>
  </si>
  <si>
    <t>1485</t>
  </si>
  <si>
    <t>Spelavgifter</t>
  </si>
  <si>
    <t>1486</t>
  </si>
  <si>
    <t xml:space="preserve">Skatt på annonser och reklam                                                    </t>
  </si>
  <si>
    <t>1491</t>
  </si>
  <si>
    <t xml:space="preserve">Avgifter för telekommunikation                                                  </t>
  </si>
  <si>
    <t>1500</t>
  </si>
  <si>
    <t>Skatt på import</t>
  </si>
  <si>
    <t>1510</t>
  </si>
  <si>
    <t>1511</t>
  </si>
  <si>
    <t xml:space="preserve">Tullmedel                                                                       </t>
  </si>
  <si>
    <t>1512</t>
  </si>
  <si>
    <t>Sockeravgifter</t>
  </si>
  <si>
    <t>1600</t>
  </si>
  <si>
    <t>Restförda och övriga skatter</t>
  </si>
  <si>
    <t>1610</t>
  </si>
  <si>
    <t>Restförda skatter</t>
  </si>
  <si>
    <t>1611</t>
  </si>
  <si>
    <t xml:space="preserve">Restförda skatter, hushåll                                                      </t>
  </si>
  <si>
    <t>1612</t>
  </si>
  <si>
    <t xml:space="preserve">Restförda skatter, företag                                                      </t>
  </si>
  <si>
    <t>1620</t>
  </si>
  <si>
    <t>Övriga skatter hushåll</t>
  </si>
  <si>
    <t>1621</t>
  </si>
  <si>
    <t xml:space="preserve">Omprövningar aktuellt taxeringsår                                               </t>
  </si>
  <si>
    <t>1622</t>
  </si>
  <si>
    <t xml:space="preserve">Omprövningar äldre taxeringsår                                                  </t>
  </si>
  <si>
    <t>1623</t>
  </si>
  <si>
    <t xml:space="preserve">Anstånd                                                                         </t>
  </si>
  <si>
    <t>1624</t>
  </si>
  <si>
    <t>1625</t>
  </si>
  <si>
    <t xml:space="preserve">Skattetillägg                                                                   </t>
  </si>
  <si>
    <t>1626</t>
  </si>
  <si>
    <t xml:space="preserve">Förseningsavgifter                                                              </t>
  </si>
  <si>
    <t>1630</t>
  </si>
  <si>
    <t>Övriga skatter företag</t>
  </si>
  <si>
    <t>1631</t>
  </si>
  <si>
    <t>1632</t>
  </si>
  <si>
    <t>1633</t>
  </si>
  <si>
    <t>1634</t>
  </si>
  <si>
    <t>1635</t>
  </si>
  <si>
    <t>1636</t>
  </si>
  <si>
    <t>1640</t>
  </si>
  <si>
    <t>Intäkter som förs till fonder</t>
  </si>
  <si>
    <t>1641</t>
  </si>
  <si>
    <t xml:space="preserve">Insättningsgarantiavgifter                                                      </t>
  </si>
  <si>
    <t>1644</t>
  </si>
  <si>
    <t xml:space="preserve">Batteriavgifter                                                                 </t>
  </si>
  <si>
    <t>1645</t>
  </si>
  <si>
    <t xml:space="preserve">Kväveoxidavgifter                                                               </t>
  </si>
  <si>
    <t>1647</t>
  </si>
  <si>
    <t>Resolutionsavgifter</t>
  </si>
  <si>
    <t>1650</t>
  </si>
  <si>
    <t>Avgifter till public service</t>
  </si>
  <si>
    <t>1651</t>
  </si>
  <si>
    <t>Totala skatteintäkter</t>
  </si>
  <si>
    <t>1700</t>
  </si>
  <si>
    <t>Avgående poster, skatter till EU</t>
  </si>
  <si>
    <t>1710</t>
  </si>
  <si>
    <t>EU-skatter</t>
  </si>
  <si>
    <t>1711</t>
  </si>
  <si>
    <t xml:space="preserve">EU-skatter                                                                      </t>
  </si>
  <si>
    <t>Offentliga sektorns skatteintäkter (periodiserat)</t>
  </si>
  <si>
    <t>1800</t>
  </si>
  <si>
    <t>Avgående poster, skatter till andra sektorer</t>
  </si>
  <si>
    <t>1810</t>
  </si>
  <si>
    <t>Skatter till andra sektorer</t>
  </si>
  <si>
    <t>1811</t>
  </si>
  <si>
    <t>Kommunala skatter</t>
  </si>
  <si>
    <t>1812</t>
  </si>
  <si>
    <t xml:space="preserve">Avgifter till AP-fonder                                                         </t>
  </si>
  <si>
    <t>Statens skatteintäkter (periodiserat)</t>
  </si>
  <si>
    <t>1900</t>
  </si>
  <si>
    <t>Periodiseringar</t>
  </si>
  <si>
    <t>1910</t>
  </si>
  <si>
    <t>Uppbördförskjutningar</t>
  </si>
  <si>
    <t>1911</t>
  </si>
  <si>
    <t xml:space="preserve">Uppbördsförskjutningar                                                          </t>
  </si>
  <si>
    <t>1920</t>
  </si>
  <si>
    <t>Betalningsförskjutningar</t>
  </si>
  <si>
    <t>1921</t>
  </si>
  <si>
    <t>Kommuner och regioner</t>
  </si>
  <si>
    <t>1922</t>
  </si>
  <si>
    <t xml:space="preserve">Ålderpensionssystemet                                                           </t>
  </si>
  <si>
    <t>1923</t>
  </si>
  <si>
    <t xml:space="preserve">Företag och hushåll                                                             </t>
  </si>
  <si>
    <t>1924</t>
  </si>
  <si>
    <t xml:space="preserve">Kyrkosamfund                                                                    </t>
  </si>
  <si>
    <t>EU</t>
  </si>
  <si>
    <t>1930</t>
  </si>
  <si>
    <t>Anstånd</t>
  </si>
  <si>
    <t>1931</t>
  </si>
  <si>
    <t>1000</t>
  </si>
  <si>
    <t>Statens skatteinkomster (kassamässigt)</t>
  </si>
  <si>
    <t>Övriga inkomster (kassamässigt)</t>
  </si>
  <si>
    <t>2100</t>
  </si>
  <si>
    <t>Rörelseöverskott</t>
  </si>
  <si>
    <t>2110</t>
  </si>
  <si>
    <t>Affärsverkens inlevererade överskott</t>
  </si>
  <si>
    <t>2114</t>
  </si>
  <si>
    <t>Luftfartsverkets inlevererade överskott</t>
  </si>
  <si>
    <t>2116</t>
  </si>
  <si>
    <t>Affärsverket Svenska Kraftnäts inlevererade utdelning och inleverans av motsvari</t>
  </si>
  <si>
    <t>2118</t>
  </si>
  <si>
    <t>Sjöfartsverkets inlevererade överskott</t>
  </si>
  <si>
    <t>2120</t>
  </si>
  <si>
    <t>Övriga myndigheters inlevererade överskott</t>
  </si>
  <si>
    <t>2124</t>
  </si>
  <si>
    <t>Inlevererat överskott av Riksgäldskontorets garantiverksamhet</t>
  </si>
  <si>
    <t>2126</t>
  </si>
  <si>
    <t>Inlevererat överskott av statsstödd exportkredit</t>
  </si>
  <si>
    <t>2127</t>
  </si>
  <si>
    <t>Inlevererat överskott från övriga myndigheter</t>
  </si>
  <si>
    <t>2130</t>
  </si>
  <si>
    <t>Riksbankens inlevererade överskott</t>
  </si>
  <si>
    <t>2131</t>
  </si>
  <si>
    <t>2200</t>
  </si>
  <si>
    <t>Överskott av statens fastighetsförvaltning</t>
  </si>
  <si>
    <t>2210</t>
  </si>
  <si>
    <t>Överskott av fastighetsförvaltning</t>
  </si>
  <si>
    <t>2215</t>
  </si>
  <si>
    <t>Inlevererat överskott av statens fastighetsförvaltning</t>
  </si>
  <si>
    <t>2300</t>
  </si>
  <si>
    <t>Ränteinkomster</t>
  </si>
  <si>
    <t>2320</t>
  </si>
  <si>
    <t>Räntor på näringslån</t>
  </si>
  <si>
    <t>2314</t>
  </si>
  <si>
    <t>Ränteinkomster på lån till fiskerinäringen</t>
  </si>
  <si>
    <t>2322</t>
  </si>
  <si>
    <t>Räntor på övriga näringslån</t>
  </si>
  <si>
    <t>2323</t>
  </si>
  <si>
    <t>2324</t>
  </si>
  <si>
    <t>Ränteinkomster på lokaliseringslån</t>
  </si>
  <si>
    <t>2340</t>
  </si>
  <si>
    <t>Räntor på studielån</t>
  </si>
  <si>
    <t>2342</t>
  </si>
  <si>
    <t>Ränteinkomster på allmänna studielån</t>
  </si>
  <si>
    <t>2390</t>
  </si>
  <si>
    <t>Övriga ränteinkomster</t>
  </si>
  <si>
    <t>2391</t>
  </si>
  <si>
    <t>Ränteinkomster på markförvärv för jordbrukets rationalisering</t>
  </si>
  <si>
    <t>2394</t>
  </si>
  <si>
    <t>2397</t>
  </si>
  <si>
    <t>Räntor på skattekonton m.m., netto</t>
  </si>
  <si>
    <t>2400</t>
  </si>
  <si>
    <t>Aktieutdelning</t>
  </si>
  <si>
    <t>2410</t>
  </si>
  <si>
    <t>Inkomster av statens aktier</t>
  </si>
  <si>
    <t>2411</t>
  </si>
  <si>
    <t>2500</t>
  </si>
  <si>
    <t>Offentligrättsliga avgifter</t>
  </si>
  <si>
    <t>2510</t>
  </si>
  <si>
    <t>2511</t>
  </si>
  <si>
    <t>Expeditions- och ansökningsavgifter</t>
  </si>
  <si>
    <t>2525</t>
  </si>
  <si>
    <t>Finansieringsavgift från arbetslöshetskassor</t>
  </si>
  <si>
    <t>2527</t>
  </si>
  <si>
    <t>Avgifter för statskontroll av krigsmaterieltillverkning</t>
  </si>
  <si>
    <t>2528</t>
  </si>
  <si>
    <t>Avgifter vid bergsstaten</t>
  </si>
  <si>
    <t>2529</t>
  </si>
  <si>
    <t>Avgifter vid patent- och registreringsväsendet</t>
  </si>
  <si>
    <t>2531</t>
  </si>
  <si>
    <t>Avgifter för registrering i förenings- m.fl. register</t>
  </si>
  <si>
    <t>2532</t>
  </si>
  <si>
    <t>Avgifter vid kronofogdemyndigheterna</t>
  </si>
  <si>
    <t>2534</t>
  </si>
  <si>
    <t>Avgifter vid Transportstyrelsen</t>
  </si>
  <si>
    <t>2537</t>
  </si>
  <si>
    <t>Miljöskyddsavgift</t>
  </si>
  <si>
    <t>2548</t>
  </si>
  <si>
    <t>Avgifter för Finansinspektionens verksamhet</t>
  </si>
  <si>
    <t>2551</t>
  </si>
  <si>
    <t>Avgifter från kärnkraftverken</t>
  </si>
  <si>
    <t>2552</t>
  </si>
  <si>
    <t>Övriga offentligrättsliga avgifter</t>
  </si>
  <si>
    <t>2553</t>
  </si>
  <si>
    <t>Registreringsavgift till Fastighetsmäklarinspektionen</t>
  </si>
  <si>
    <t>2558</t>
  </si>
  <si>
    <t>Avgifter för årlig revision</t>
  </si>
  <si>
    <t>2559</t>
  </si>
  <si>
    <t>Avgifter för etikprövning av forskning</t>
  </si>
  <si>
    <t>2561</t>
  </si>
  <si>
    <t>Efterbevaknings- och tillsynsavgifter</t>
  </si>
  <si>
    <t>2562</t>
  </si>
  <si>
    <t>CSN-avgifter</t>
  </si>
  <si>
    <t>2600</t>
  </si>
  <si>
    <t>Försäljningsinkomster</t>
  </si>
  <si>
    <t>2620</t>
  </si>
  <si>
    <t>2624</t>
  </si>
  <si>
    <t>Inkomster av uppbörd av felparkeringsavgifter</t>
  </si>
  <si>
    <t>2627</t>
  </si>
  <si>
    <t>Offentlig lagring, försäljningsintäkter</t>
  </si>
  <si>
    <t>2700</t>
  </si>
  <si>
    <t>Böter m.m.</t>
  </si>
  <si>
    <t>2710</t>
  </si>
  <si>
    <t>2711</t>
  </si>
  <si>
    <t>Restavgifter och dröjsmålsavgifter</t>
  </si>
  <si>
    <t>2712</t>
  </si>
  <si>
    <t>Bötesmedel</t>
  </si>
  <si>
    <t>2713</t>
  </si>
  <si>
    <t>Vattenföroreningsavgifter m.m.</t>
  </si>
  <si>
    <t>2714</t>
  </si>
  <si>
    <t>Sanktionsavgifter m.m.</t>
  </si>
  <si>
    <t>2717</t>
  </si>
  <si>
    <t>Kontrollavgifter vid särskild skattekontroll</t>
  </si>
  <si>
    <t>2800</t>
  </si>
  <si>
    <t>Övriga inkomster av statens verksamhet</t>
  </si>
  <si>
    <t>2810</t>
  </si>
  <si>
    <t>2811</t>
  </si>
  <si>
    <t>2000</t>
  </si>
  <si>
    <t>Inkomster av statens verksamhet</t>
  </si>
  <si>
    <t>3100</t>
  </si>
  <si>
    <t>Inkomster av försålda byggnader och maskiner</t>
  </si>
  <si>
    <t>3120</t>
  </si>
  <si>
    <t>Statliga myndigheters inkomster av försålda byggnader och maskiner</t>
  </si>
  <si>
    <t>3125</t>
  </si>
  <si>
    <t>Fortifikationsverkets försäljning av fastigheter</t>
  </si>
  <si>
    <t>3200</t>
  </si>
  <si>
    <t>Övriga inkomster av markförsäljning</t>
  </si>
  <si>
    <t>3210</t>
  </si>
  <si>
    <t>3211</t>
  </si>
  <si>
    <t>3300</t>
  </si>
  <si>
    <t>Övriga inkomster av försåld egendom</t>
  </si>
  <si>
    <t>3310</t>
  </si>
  <si>
    <t>3311</t>
  </si>
  <si>
    <t>Inkomster av statens gruvegendom</t>
  </si>
  <si>
    <t>3312</t>
  </si>
  <si>
    <t>3000</t>
  </si>
  <si>
    <t>Inkomster av försåld egendom</t>
  </si>
  <si>
    <t>4100</t>
  </si>
  <si>
    <t>Återbetalning av näringslån</t>
  </si>
  <si>
    <t>4120</t>
  </si>
  <si>
    <t>Återbetalning av jordbrukslån</t>
  </si>
  <si>
    <t>4123</t>
  </si>
  <si>
    <t>Återbetalning av lån till fiskerinäringen</t>
  </si>
  <si>
    <t>4130</t>
  </si>
  <si>
    <t>Återbetalning av övriga näringslån</t>
  </si>
  <si>
    <t>4131</t>
  </si>
  <si>
    <t>Återbetalning av vattenkraftslån</t>
  </si>
  <si>
    <t>4136</t>
  </si>
  <si>
    <t>4137</t>
  </si>
  <si>
    <t>Återbetalning av övriga näringslån, Statens jordbruksverk</t>
  </si>
  <si>
    <t>4138</t>
  </si>
  <si>
    <t>Återbetalning av tidigare infriade statliga garantier</t>
  </si>
  <si>
    <t>4139</t>
  </si>
  <si>
    <t>Återbetalning av lokaliseringslån</t>
  </si>
  <si>
    <t>4300</t>
  </si>
  <si>
    <t>Återbetalning av studielån</t>
  </si>
  <si>
    <t>4310</t>
  </si>
  <si>
    <t>4312</t>
  </si>
  <si>
    <t>Återbetalning av allmänna studielån</t>
  </si>
  <si>
    <t>4313</t>
  </si>
  <si>
    <t>Återbetalning av studiemedel</t>
  </si>
  <si>
    <t>4500</t>
  </si>
  <si>
    <t>Återbetalning av övriga lån</t>
  </si>
  <si>
    <t>4510</t>
  </si>
  <si>
    <t>4525</t>
  </si>
  <si>
    <t>Återbetalning av lån för svenska FN-styrkor</t>
  </si>
  <si>
    <t>4526</t>
  </si>
  <si>
    <t>4000</t>
  </si>
  <si>
    <t>Återbetalning av lån</t>
  </si>
  <si>
    <t>5100</t>
  </si>
  <si>
    <t>Avskrivningar och amorteringar</t>
  </si>
  <si>
    <t>5120</t>
  </si>
  <si>
    <t>Avskrivningar på fastigheter</t>
  </si>
  <si>
    <t>5121</t>
  </si>
  <si>
    <t>Amortering på statskapital</t>
  </si>
  <si>
    <t>5200</t>
  </si>
  <si>
    <t>Statliga pensionsavgifter</t>
  </si>
  <si>
    <t>5210</t>
  </si>
  <si>
    <t>5211</t>
  </si>
  <si>
    <t>5000</t>
  </si>
  <si>
    <t>Kalkylmässiga inkomster</t>
  </si>
  <si>
    <t>6100</t>
  </si>
  <si>
    <t>Bidrag från EU:s jordbruksfonder</t>
  </si>
  <si>
    <t>6110</t>
  </si>
  <si>
    <t>Bidrag från Europeiska garantifonden för jordbruket</t>
  </si>
  <si>
    <t>6111</t>
  </si>
  <si>
    <t>Gårdsstöd</t>
  </si>
  <si>
    <t>6113</t>
  </si>
  <si>
    <t>Övriga interventioner</t>
  </si>
  <si>
    <t>6114</t>
  </si>
  <si>
    <t>Exportbidrag</t>
  </si>
  <si>
    <t>6115</t>
  </si>
  <si>
    <t>Djurbidrag</t>
  </si>
  <si>
    <t>6116</t>
  </si>
  <si>
    <t>Offentlig lagring</t>
  </si>
  <si>
    <t>6119</t>
  </si>
  <si>
    <t>Övriga bidrag från Europeiska garantifonden för jordbruket</t>
  </si>
  <si>
    <t>6120</t>
  </si>
  <si>
    <t>Bidrag från EU till landsbygdsutvecklingen</t>
  </si>
  <si>
    <t>6124</t>
  </si>
  <si>
    <t>Bidrag från Europeiska jordbruksfonden för landsbygdsutveckling 2007 - 2013</t>
  </si>
  <si>
    <t>6125</t>
  </si>
  <si>
    <t>Bidrag från Europeiska jordbruksfonden för landsbygdsutveckling 2014 - 2020</t>
  </si>
  <si>
    <t>6126</t>
  </si>
  <si>
    <t>Bidrag från Europeiska jordbruksfonden för landsbygdsutveckling 2021 – 2027</t>
  </si>
  <si>
    <t>6200</t>
  </si>
  <si>
    <t>Bidrag från EU till fiskenäringen</t>
  </si>
  <si>
    <t>6214</t>
  </si>
  <si>
    <t>Bidrag från Europeiska havs- och fiskerifonden 2014 - 2020</t>
  </si>
  <si>
    <t>6215</t>
  </si>
  <si>
    <t>Bidrag från Europeiska havs- och fiskerifonden 2021 – 2027</t>
  </si>
  <si>
    <t>6300</t>
  </si>
  <si>
    <t>Bidrag från Europeiska regionala utvecklingsfonden</t>
  </si>
  <si>
    <t>6314</t>
  </si>
  <si>
    <t>Bidrag från Europeiska regionala utvecklingsfonden 2014 - 2020</t>
  </si>
  <si>
    <t>6315</t>
  </si>
  <si>
    <t>Bidrag från Europeiska regionala utvecklingsfonden 2021–2027</t>
  </si>
  <si>
    <t>6400</t>
  </si>
  <si>
    <t>Bidrag från Europeiska socialfonden</t>
  </si>
  <si>
    <t>6414</t>
  </si>
  <si>
    <t>Bidrag från Europeiska socialfonden 2014 - 2020</t>
  </si>
  <si>
    <t>6415</t>
  </si>
  <si>
    <t>Bidrag från Europeiska socialfonden 2021–2027</t>
  </si>
  <si>
    <t>6500</t>
  </si>
  <si>
    <t>Bidrag till transeuropeiska nätverk</t>
  </si>
  <si>
    <t>6511</t>
  </si>
  <si>
    <t>6600</t>
  </si>
  <si>
    <t>Bidrag från Europeiska faciliteten för återhämtning och resiliens</t>
  </si>
  <si>
    <t>6611</t>
  </si>
  <si>
    <t>Bidrag från Europeiska faciliteten för återhämtning och motståndskraft</t>
  </si>
  <si>
    <t>6900</t>
  </si>
  <si>
    <t>Övriga bidrag från EU</t>
  </si>
  <si>
    <t>6911</t>
  </si>
  <si>
    <t>6000</t>
  </si>
  <si>
    <t>Bidrag m.m. från EU</t>
  </si>
  <si>
    <t>7100</t>
  </si>
  <si>
    <t>Tillkommande skatter</t>
  </si>
  <si>
    <t>7110</t>
  </si>
  <si>
    <t>7112</t>
  </si>
  <si>
    <t>7113</t>
  </si>
  <si>
    <t xml:space="preserve">Jordbrukstullar och sockeravgifter                                              </t>
  </si>
  <si>
    <t>7120</t>
  </si>
  <si>
    <t>Kommunala utjämningsavgifter</t>
  </si>
  <si>
    <t>7121</t>
  </si>
  <si>
    <t xml:space="preserve">Utjämningsavgift för LSS-kostnader                                              </t>
  </si>
  <si>
    <t>7200</t>
  </si>
  <si>
    <t>Avräkningar</t>
  </si>
  <si>
    <t>7211</t>
  </si>
  <si>
    <t xml:space="preserve">Intäkter som förs till fonder                                                   </t>
  </si>
  <si>
    <t>7220</t>
  </si>
  <si>
    <t>Kompensation för mervärdesskatt</t>
  </si>
  <si>
    <t>7221</t>
  </si>
  <si>
    <t xml:space="preserve">Avräknad mervärdesskatt, statliga myndigheter                                   </t>
  </si>
  <si>
    <t>7222</t>
  </si>
  <si>
    <t xml:space="preserve">Kompensation för mervärdesskatt, kommuner                                       </t>
  </si>
  <si>
    <t>7230</t>
  </si>
  <si>
    <t>Övriga avräkningar</t>
  </si>
  <si>
    <t>7231</t>
  </si>
  <si>
    <t>7232</t>
  </si>
  <si>
    <t>7000</t>
  </si>
  <si>
    <t>Avräkningar m.m. i anslutning till skattesystemet</t>
  </si>
  <si>
    <t>8100</t>
  </si>
  <si>
    <t xml:space="preserve">Utgifter som redovisas som krediteringar på skattekonto </t>
  </si>
  <si>
    <t>8127</t>
  </si>
  <si>
    <t>Korttidsarbete</t>
  </si>
  <si>
    <t>8000</t>
  </si>
  <si>
    <t>Utgifter som redovisas som krediteringar på skattekonto</t>
  </si>
  <si>
    <t>9000</t>
  </si>
  <si>
    <t>Löpande redovisade skatter m.m.</t>
  </si>
  <si>
    <t>Statens budget, inkomster (kassamässigt)</t>
  </si>
  <si>
    <t>Specifikation av budgetens utgifter för 2022</t>
  </si>
  <si>
    <t>1 Statschefen</t>
  </si>
  <si>
    <t>1 Kungliga hov- och slottsstaten</t>
  </si>
  <si>
    <t>2 Riksdagen och dess myndigheter</t>
  </si>
  <si>
    <t>1 Riksdagens ledamöter och partier m.m.</t>
  </si>
  <si>
    <t>2 Riksdagens förvaltningsanslag</t>
  </si>
  <si>
    <t>3 Riksdagens fastighetsanslag</t>
  </si>
  <si>
    <t>4 Riksdagens ombudsmän (JO)</t>
  </si>
  <si>
    <t>5 Riksrevisionen</t>
  </si>
  <si>
    <t>3 Sametinget och samepolitiken</t>
  </si>
  <si>
    <t>1 Sametinget</t>
  </si>
  <si>
    <t>4 Regeringskansliet m.m.</t>
  </si>
  <si>
    <t>1 Regeringskansliet m.m.</t>
  </si>
  <si>
    <t>5 Länsstyrelserna</t>
  </si>
  <si>
    <t>1 Länsstyrelserna m.m.</t>
  </si>
  <si>
    <t>6 Demokratipolitik och mänskliga rättigheter</t>
  </si>
  <si>
    <t>1 Allmänna val och demokrati</t>
  </si>
  <si>
    <t>2 Justitiekanslern</t>
  </si>
  <si>
    <t>3 Integritetsskyddsmyndigheten</t>
  </si>
  <si>
    <t>4 Valmyndigheten</t>
  </si>
  <si>
    <t>5 Stöd till politiska partier</t>
  </si>
  <si>
    <t>6 Institutet för mänskliga rättigheter</t>
  </si>
  <si>
    <t>7 Nationella minoriteter</t>
  </si>
  <si>
    <t>1 Åtgärder för nationella minoriteter</t>
  </si>
  <si>
    <t>2 Åtgärder för den nationella minoriteten romer</t>
  </si>
  <si>
    <t>8 Medier</t>
  </si>
  <si>
    <t>1 Mediestöd</t>
  </si>
  <si>
    <t>2 Myndigheten för press, radio och tv</t>
  </si>
  <si>
    <t>9 Sieps samt insatser för att stärka delaktigheten i EU-arbetet</t>
  </si>
  <si>
    <t>1 Svenska institutet för europapolitiska studier samt EU-information</t>
  </si>
  <si>
    <t>1 Statskontoret</t>
  </si>
  <si>
    <t>2 Kammarkollegiet</t>
  </si>
  <si>
    <t>3 Finansinspektionens avgifter till EU:s tillsynsmyndigheter</t>
  </si>
  <si>
    <t>4 Arbetsgivarpolitiska frågor</t>
  </si>
  <si>
    <t>5 Statliga tjänstepensioner m.m.</t>
  </si>
  <si>
    <t>6 Finanspolitiska rådet</t>
  </si>
  <si>
    <t>7 Konjunkturinstitutet</t>
  </si>
  <si>
    <t>8 Ekonomistyrningsverket</t>
  </si>
  <si>
    <t>9 Statistiska centralbyrån</t>
  </si>
  <si>
    <t>10 Bidragsfastigheter</t>
  </si>
  <si>
    <t>11 Finansinspektionen</t>
  </si>
  <si>
    <t>12 Riksgäldskontoret</t>
  </si>
  <si>
    <t>13 Bokföringsnämnden</t>
  </si>
  <si>
    <t>14 Vissa garanti- och medlemsavgifter</t>
  </si>
  <si>
    <t>15 Statens servicecenter</t>
  </si>
  <si>
    <t>16 Finansmarknadsforskning</t>
  </si>
  <si>
    <t>17 Upphandlingsmyndigheten</t>
  </si>
  <si>
    <t>1 Skatteverket</t>
  </si>
  <si>
    <t>2 Tullverket</t>
  </si>
  <si>
    <t>3 Kronofogdemyndigheten</t>
  </si>
  <si>
    <t>1 Polismyndigheten</t>
  </si>
  <si>
    <t>2 Säkerhetspolisen</t>
  </si>
  <si>
    <t>3 Åklagarmyndigheten</t>
  </si>
  <si>
    <t>4 Ekobrottsmyndigheten</t>
  </si>
  <si>
    <t>5 Sveriges Domstolar</t>
  </si>
  <si>
    <t>6 Kriminalvården</t>
  </si>
  <si>
    <t>7 Brottsförebyggande rådet</t>
  </si>
  <si>
    <t>8 Rättsmedicinalverket</t>
  </si>
  <si>
    <t>9 Brottsoffermyndigheten</t>
  </si>
  <si>
    <t>10 Ersättning för skador på grund av brott</t>
  </si>
  <si>
    <t>11 Rättsliga biträden m.m.</t>
  </si>
  <si>
    <t>12 Kostnader för vissa skaderegleringar m.m.</t>
  </si>
  <si>
    <t>13 Avgifter till vissa internationella sammanslutningar</t>
  </si>
  <si>
    <t>14 Bidrag till lokalt brottsförebyggande arbete</t>
  </si>
  <si>
    <t>15 Säkerhets- och integritetsskyddsnämnden</t>
  </si>
  <si>
    <t>16 Domarnämnden</t>
  </si>
  <si>
    <t>17 Från EU-budgeten finansierade insatser avseende EU:s inre säkerhet, gränsförvaltning och visering</t>
  </si>
  <si>
    <t>1 Avgifter till internationella organisationer</t>
  </si>
  <si>
    <t>2 Freds- och säkerhetsfrämjande verksamhet</t>
  </si>
  <si>
    <t>3 Nordiskt samarbete</t>
  </si>
  <si>
    <t>4 Ekonomiskt bistånd till enskilda utomlands samt diverse kostnader för rättsväsendet</t>
  </si>
  <si>
    <t>5 Inspektionen för strategiska produkter</t>
  </si>
  <si>
    <t>6 Forskning, utredningar och andra insatser rörande säkerhetspolitik, nedrustning och icke-spridning</t>
  </si>
  <si>
    <t>7 Bidrag till Stockholms internationella fredsforskningsinstitut (SIPRI)</t>
  </si>
  <si>
    <t>8 Bidrag till Utrikespolitiska institutet (UI)</t>
  </si>
  <si>
    <t>9 Svenska institutet</t>
  </si>
  <si>
    <t>10 Information om Sverige i utlandet</t>
  </si>
  <si>
    <t>11 Samarbete inom Östersjöregionen</t>
  </si>
  <si>
    <t>1 Försvar</t>
  </si>
  <si>
    <t>1 Förbandsverksamhet och beredskap</t>
  </si>
  <si>
    <t>2 Försvarsmaktens insatser internationellt</t>
  </si>
  <si>
    <t>3 Anskaffning av materiel och anläggningar</t>
  </si>
  <si>
    <t>4 Forskning och teknikutveckling</t>
  </si>
  <si>
    <t>5 Statens inspektion för försvarsunderrättelseverksamheten</t>
  </si>
  <si>
    <t>6 Totalförsvarets plikt- och prövningsverk</t>
  </si>
  <si>
    <t>7 Officersutbildning m.m.</t>
  </si>
  <si>
    <t>8 Försvarets radioanstalt</t>
  </si>
  <si>
    <t>9 Totalförsvarets forskningsinstitut</t>
  </si>
  <si>
    <t>10 Nämnder m.m.</t>
  </si>
  <si>
    <t>11 Försvarets materielverk</t>
  </si>
  <si>
    <t>12 Försvarsunderrättelsedomstolen</t>
  </si>
  <si>
    <t>2 Samhällets krisberedskap</t>
  </si>
  <si>
    <t>1 Kustbevakningen</t>
  </si>
  <si>
    <t>2 Förebyggande åtgärder mot jordskred och andra naturolyckor</t>
  </si>
  <si>
    <t>3 Ersättning för räddningstjänst m.m.</t>
  </si>
  <si>
    <t>4 Krisberedskap</t>
  </si>
  <si>
    <t>5 Ersättning till SOS Alarm Sverige AB för alarmeringstjänst enligt avtal</t>
  </si>
  <si>
    <t>6 Myndigheten för samhällsskydd och beredskap</t>
  </si>
  <si>
    <t>7 Statens haverikommission</t>
  </si>
  <si>
    <t>8 Myndigheten för psykologiskt försvar</t>
  </si>
  <si>
    <t>9 Rakel Generation 2</t>
  </si>
  <si>
    <t>3 Strålsäkerhet</t>
  </si>
  <si>
    <t>1 Strålsäkerhetsmyndigheten</t>
  </si>
  <si>
    <t>Internationellt bistånd</t>
  </si>
  <si>
    <t>1 Internationellt utvecklingssamarbete</t>
  </si>
  <si>
    <t>1 Biståndsverksamhet</t>
  </si>
  <si>
    <t>2 Styrelsen för internationellt utvecklingssamarbete (Sida)</t>
  </si>
  <si>
    <t>3 Nordiska Afrikainstitutet</t>
  </si>
  <si>
    <t>4 Folke Bernadotteakademin</t>
  </si>
  <si>
    <t>5 Riksrevisionen: Internationellt utvecklingssamarbete</t>
  </si>
  <si>
    <t>6 Utvärdering av internationellt bistånd</t>
  </si>
  <si>
    <t>Migration</t>
  </si>
  <si>
    <t>1 Migrationsverket</t>
  </si>
  <si>
    <t>2 Ersättningar och bostadskostnader</t>
  </si>
  <si>
    <t>3 Migrationspolitiska åtgärder</t>
  </si>
  <si>
    <t>4 Domstolsprövning i utlänningsmål</t>
  </si>
  <si>
    <t>5 Rättsliga biträden m.m. vid domstolsprövning i utlänningsmål</t>
  </si>
  <si>
    <t>6 Offentligt biträde i utlänningsärenden</t>
  </si>
  <si>
    <t>7 Utresor för avvisade och utvisade</t>
  </si>
  <si>
    <t>8 Från EU-budgeten finansierade insatser för asylsökande och flyktingar</t>
  </si>
  <si>
    <t>1 Hälso- och sjukvårdspolitik</t>
  </si>
  <si>
    <t>1 Socialstyrelsen</t>
  </si>
  <si>
    <t>2 Statens beredning för medicinsk och social utvärdering</t>
  </si>
  <si>
    <t>3 Tandvårds- och läkemedelsförmånsverket</t>
  </si>
  <si>
    <t>4 Tandvårdsförmåner</t>
  </si>
  <si>
    <t>5 Bidrag för läkemedelsförmånerna</t>
  </si>
  <si>
    <t>6 Bidrag till folkhälsa och sjukvård</t>
  </si>
  <si>
    <t>7 Sjukvård i internationella förhållanden</t>
  </si>
  <si>
    <t>8 Bidrag till psykiatri</t>
  </si>
  <si>
    <t>9 Läkemedelsverket</t>
  </si>
  <si>
    <t>10 E-hälsomyndigheten</t>
  </si>
  <si>
    <t>11 Prestationsbundna insatser för att korta vårdköerna</t>
  </si>
  <si>
    <t>12 Inspektionen för vård och omsorg</t>
  </si>
  <si>
    <t>2 Folkhälsopolitik</t>
  </si>
  <si>
    <t>1 Folkhälsomyndigheten</t>
  </si>
  <si>
    <t>2 Insatser för vaccinberedskap</t>
  </si>
  <si>
    <t>3 Bidrag till WHO</t>
  </si>
  <si>
    <t>4 Insatser mot hiv/aids och andra smittsamma sjukdomar</t>
  </si>
  <si>
    <t>5 Åtgärder avseende alkohol, narkotika, dopning, tobak samt spel</t>
  </si>
  <si>
    <t>3 Funktionshinderspolitik</t>
  </si>
  <si>
    <t>1 Myndigheten för delaktighet</t>
  </si>
  <si>
    <t>2 Bidrag till funktionshindersorganisationer</t>
  </si>
  <si>
    <t>4 Politik för sociala tjänster</t>
  </si>
  <si>
    <t>1 Myndigheten för familjerätt och föräldraskapsstöd</t>
  </si>
  <si>
    <t>2 Vissa statsbidrag inom funktionshindersområdet</t>
  </si>
  <si>
    <t>3 Bilstöd till personer med funktionsnedsättning</t>
  </si>
  <si>
    <t>4 Kostnader för statlig assistansersättning</t>
  </si>
  <si>
    <t>5 Stimulansbidrag och åtgärder inom äldreområdet</t>
  </si>
  <si>
    <t>6 Statens institutionsstyrelse</t>
  </si>
  <si>
    <t>7 Bidrag till utveckling av socialt arbete m.m.</t>
  </si>
  <si>
    <t>8 Myndigheten för vård- och omsorgsanalys</t>
  </si>
  <si>
    <t>5 Barnrättspolitik</t>
  </si>
  <si>
    <t>1 Barnombudsmannen</t>
  </si>
  <si>
    <t>2 Barnets rättigheter</t>
  </si>
  <si>
    <t>6 Forskningspolitik</t>
  </si>
  <si>
    <t>1 Forskningsrådet för hälsa, arbetsliv och välfärd: Förvaltning</t>
  </si>
  <si>
    <t>2 Forskningsrådet för hälsa, arbetsliv och välfärd: Forskning</t>
  </si>
  <si>
    <t>1 Ersättning vid sjukdom och funktionsnedsättning</t>
  </si>
  <si>
    <t>1 Sjukpenning och rehabilitering m.m.</t>
  </si>
  <si>
    <t>2 Aktivitets- och sjukersättningar m.m.</t>
  </si>
  <si>
    <t>3 Merkostnadsersättning och handikappersättning</t>
  </si>
  <si>
    <t>4 Arbetsskadeersättningar m.m.</t>
  </si>
  <si>
    <t>5 Ersättning inom det statliga personskadeskyddet</t>
  </si>
  <si>
    <t>6 Bidrag för sjukskrivningsprocessen</t>
  </si>
  <si>
    <t>7 Ersättning för höga sjuklönekostnader</t>
  </si>
  <si>
    <t>2 Myndigheter</t>
  </si>
  <si>
    <t>1 Försäkringskassan</t>
  </si>
  <si>
    <t>2 Inspektionen för socialförsäkringen</t>
  </si>
  <si>
    <t>1 Ersättning vid ålderdom</t>
  </si>
  <si>
    <t>1 Garantipension till ålderspension</t>
  </si>
  <si>
    <t>2 Efterlevandepensioner till vuxna</t>
  </si>
  <si>
    <t>3 Bostadstillägg till pensionärer</t>
  </si>
  <si>
    <t>4 Äldreförsörjningsstöd</t>
  </si>
  <si>
    <t>5 Inkomstpensionstillägg</t>
  </si>
  <si>
    <t>1 Pensionsmyndigheten</t>
  </si>
  <si>
    <t>1 Barnbidrag</t>
  </si>
  <si>
    <t>2 Föräldraförsäkring</t>
  </si>
  <si>
    <t>3 Underhållsstöd</t>
  </si>
  <si>
    <t>4 Adoptionsbidrag</t>
  </si>
  <si>
    <t>5 Barnpension och efterlevandestöd</t>
  </si>
  <si>
    <t>6 Omvårdnadsbidrag och vårdbidrag</t>
  </si>
  <si>
    <t>7 Pensionsrätt för barnår</t>
  </si>
  <si>
    <t>8 Bostadsbidrag</t>
  </si>
  <si>
    <t>1 Nyanlända invandrares etablering</t>
  </si>
  <si>
    <t>1 Etableringsåtgärder</t>
  </si>
  <si>
    <t>2 Kommunersättningar vid flyktingmottagande</t>
  </si>
  <si>
    <t>3 Hemutrustningslån</t>
  </si>
  <si>
    <t>2 Diskriminering</t>
  </si>
  <si>
    <t>1 Diskrimineringsombudsmannen</t>
  </si>
  <si>
    <t>2 Åtgärder mot diskriminering och rasism m.m.</t>
  </si>
  <si>
    <t>3 Jämställdhet</t>
  </si>
  <si>
    <t>1 Särskilda jämställdhetsåtgärder</t>
  </si>
  <si>
    <t>2 Jämställdhetsmyndigheten</t>
  </si>
  <si>
    <t>3 Bidrag för kvinnors organisering</t>
  </si>
  <si>
    <t>4 Segregation</t>
  </si>
  <si>
    <t>1 Åtgärder mot segregation</t>
  </si>
  <si>
    <t>2 Delegationen mot segregation</t>
  </si>
  <si>
    <t>1 Arbetsmarknad</t>
  </si>
  <si>
    <t>1 Arbetsförmedlingens förvaltningskostnader</t>
  </si>
  <si>
    <t>2 Bidrag till arbetslöshetsersättning och aktivitetsstöd</t>
  </si>
  <si>
    <t>3 Kostnader för arbetsmarknadspolitiska program och insatser</t>
  </si>
  <si>
    <t>4 Lönebidrag och Samhall m.m.</t>
  </si>
  <si>
    <t>5 Rådet för Europeiska socialfonden i Sverige</t>
  </si>
  <si>
    <t>6 Europeiska socialfonden m.m. för perioden 2014–2020</t>
  </si>
  <si>
    <t>7 Europeiska socialfonden plus m.m. för perioden 2021–2027</t>
  </si>
  <si>
    <t>8 Institutet för arbetsmarknads- och utbildningspolitisk utvärdering</t>
  </si>
  <si>
    <t>9 Inspektionen för arbetslöshetsförsäkringen</t>
  </si>
  <si>
    <t>10 Bidrag till administration av grundbeloppet</t>
  </si>
  <si>
    <t>11 Bidrag till Stiftelsen Utbildning Nordkalotten</t>
  </si>
  <si>
    <t>12 Bidrag till lönegarantiersättning</t>
  </si>
  <si>
    <t>13 Nystartsjobb, etableringsjobb och stöd för yrkesintroduktionsanställningar</t>
  </si>
  <si>
    <t>14 Etableringsersättning till vissa nyanlända invandrare</t>
  </si>
  <si>
    <t>15 Omställnings- och kompetensstöd genom den offentliga omställningsorganisationen</t>
  </si>
  <si>
    <t>2 Arbetsliv</t>
  </si>
  <si>
    <t>1 Arbetsmiljöverket</t>
  </si>
  <si>
    <t>2 Arbetsdomstolen</t>
  </si>
  <si>
    <t>3 Internationella arbetsorganisationen (ILO)</t>
  </si>
  <si>
    <t>4 Medlingsinstitutet</t>
  </si>
  <si>
    <t>5 Myndigheten för arbetsmiljökunskap</t>
  </si>
  <si>
    <t>6 Regional skyddsombudsverksamhet</t>
  </si>
  <si>
    <t>1 Studiehjälp</t>
  </si>
  <si>
    <t>2 Studiemedel</t>
  </si>
  <si>
    <t>3 Avsättning för kreditförluster</t>
  </si>
  <si>
    <t>4 Statens utgifter för studiemedelsräntor</t>
  </si>
  <si>
    <t>5 Bidrag till kostnader vid viss gymnasieutbildning och vid viss föräldrautbildning i teckenspråk</t>
  </si>
  <si>
    <t>6 Bidrag till vissa studiesociala ändamål</t>
  </si>
  <si>
    <t>7 Studiestartsstöd</t>
  </si>
  <si>
    <t>8 Centrala studiestödsnämnden</t>
  </si>
  <si>
    <t>9 Överklagandenämnden för studiestöd</t>
  </si>
  <si>
    <t>1 Barn-, ungdoms- och vuxenutbildning</t>
  </si>
  <si>
    <t>1 Statens skolverk</t>
  </si>
  <si>
    <t>2 Statens skolinspektion</t>
  </si>
  <si>
    <t>3 Specialpedagogiska skolmyndigheten</t>
  </si>
  <si>
    <t>4 Sameskolstyrelsen</t>
  </si>
  <si>
    <t>5 Utveckling av skolväsendet och annan pedagogisk verksamhet</t>
  </si>
  <si>
    <t>6 Statligt stöd till särskild utbildning i gymnasieskolan</t>
  </si>
  <si>
    <t>7 Maxtaxa i förskola, fritidshem och annan pedagogisk verksamhet, m.m.</t>
  </si>
  <si>
    <t>8 Bidrag till viss verksamhet inom skolväsendet, m.m.</t>
  </si>
  <si>
    <t>9 Bidrag till svensk undervisning i utlandet</t>
  </si>
  <si>
    <t>10 Fortbildning av lärare och förskolepersonal</t>
  </si>
  <si>
    <t>11 Skolforskningsinstitutet</t>
  </si>
  <si>
    <t>12 Praktiknära skolforskning</t>
  </si>
  <si>
    <t>13 Bidrag till lärarlöner</t>
  </si>
  <si>
    <t>14 Särskilda insatser inom skolområdet</t>
  </si>
  <si>
    <t>15 Statligt stöd för stärkt likvärdighet och kunskapsutveckling</t>
  </si>
  <si>
    <t>16 Bidrag till vissa studier</t>
  </si>
  <si>
    <t>17 Statligt stöd till vuxenutbildning</t>
  </si>
  <si>
    <t>18 Myndigheten för yrkeshögskolan</t>
  </si>
  <si>
    <t>19 Statligt stöd till yrkeshögskoleutbildning</t>
  </si>
  <si>
    <t>2 Universitet och högskolor</t>
  </si>
  <si>
    <t>1 Universitetskanslersämbetet</t>
  </si>
  <si>
    <t>2 Universitets- och högskolerådet</t>
  </si>
  <si>
    <t>3 Uppsala universitet: Utbildning på grundnivå och avancerad nivå</t>
  </si>
  <si>
    <t>4 Uppsala universitet: Forskning och utbildning på forskarnivå</t>
  </si>
  <si>
    <t>5 Lunds universitet: Utbildning på grundnivå och avancerad nivå</t>
  </si>
  <si>
    <t>6 Lunds universitet: Forskning och utbildning på forskarnivå</t>
  </si>
  <si>
    <t>7 Göteborgs universitet: Utbildning på grundnivå och avancerad nivå</t>
  </si>
  <si>
    <t>8 Göteborgs universitet: Forskning och utbildning på forskarnivå</t>
  </si>
  <si>
    <t>9 Stockholms universitet: Utbildning på grundnivå och avancerad nivå</t>
  </si>
  <si>
    <t>10 Stockholms universitet: Forskning och utbildning på forskarnivå</t>
  </si>
  <si>
    <t>11 Umeå universitet: Utbildning på grundnivå och avancerad nivå</t>
  </si>
  <si>
    <t>12 Umeå universitet: Forskning och utbildning på forskarnivå</t>
  </si>
  <si>
    <t>13 Linköpings universitet: Utbildning på grundnivå och avancerad nivå</t>
  </si>
  <si>
    <t>14 Linköpings universitet: Forskning och utbildning på forskarnivå</t>
  </si>
  <si>
    <t>15 Karolinska institutet: Utbildning på grundnivå och avancerad nivå</t>
  </si>
  <si>
    <t>16 Karolinska institutet: Forskning och utbildning på forskarnivå</t>
  </si>
  <si>
    <t>17 Kungl. Tekniska högskolan: Utbildning på grundnivå och avancerad nivå</t>
  </si>
  <si>
    <t>18 Kungl. Tekniska högskolan: Forskning och utbildning på forskarnivå</t>
  </si>
  <si>
    <t>19 Luleå tekniska universitet: Utbildning på grundnivå och avancerad nivå</t>
  </si>
  <si>
    <t>20 Luleå tekniska universitet: Forskning och utbildning på forskarnivå</t>
  </si>
  <si>
    <t>21 Karlstads universitet: Utbildning på grundnivå och avancerad nivå</t>
  </si>
  <si>
    <t>22 Karlstads universitet: Forskning och utbildning på forskarnivå</t>
  </si>
  <si>
    <t>23 Linnéuniversitetet: Utbildning på grundnivå och avancerad nivå</t>
  </si>
  <si>
    <t>24 Linnéuniversitetet: Forskning och utbildning på forskarnivå</t>
  </si>
  <si>
    <t>25 Örebro universitet: Utbildning på grundnivå och avancerad nivå</t>
  </si>
  <si>
    <t>26 Örebro universitet: Forskning och utbildning på forskarnivå</t>
  </si>
  <si>
    <t>27 Mittuniversitetet: Utbildning på grundnivå och avancerad nivå</t>
  </si>
  <si>
    <t>28 Mittuniversitetet: Forskning och utbildning på forskarnivå</t>
  </si>
  <si>
    <t>29 Malmö universitet: Utbildning på grundnivå och avancerad nivå</t>
  </si>
  <si>
    <t>30 Malmö universitet: Forskning och utbildning på forskarnivå</t>
  </si>
  <si>
    <t>31 Mälardalens universitet: Utbildning på grundnivå och avancerad nivå</t>
  </si>
  <si>
    <t>32 Mälardalens universitet: Forskning och utbildning på forskarnivå</t>
  </si>
  <si>
    <t>33 Blekinge tekniska högskola: Utbildning på grundnivå och avancerad nivå</t>
  </si>
  <si>
    <t>34 Blekinge tekniska högskola: Forskning och utbildning på forskarnivå</t>
  </si>
  <si>
    <t>35 Stockholms konstnärliga högskola: Utbildning på grundnivå och avancerad nivå</t>
  </si>
  <si>
    <t>36 Stockholms konstnärliga högskola: Konstnärlig forskning och utbildning på forskarnivå</t>
  </si>
  <si>
    <t>37 Gymnastik- och idrottshögskolan: Utbildning på grundnivå och avancerad nivå</t>
  </si>
  <si>
    <t>38 Gymnastik- och idrottshögskolan: Forskning och utbildning på forskarnivå</t>
  </si>
  <si>
    <t>39 Högskolan i Borås: Utbildning på grundnivå och avancerad nivå</t>
  </si>
  <si>
    <t>40 Högskolan i Borås: Forskning och utbildning på forskarnivå</t>
  </si>
  <si>
    <t>41 Högskolan Dalarna: Utbildning på grundnivå och avancerad nivå</t>
  </si>
  <si>
    <t>42 Högskolan Dalarna: Forskning och utbildning på forskarnivå</t>
  </si>
  <si>
    <t>43 Högskolan i Gävle: Utbildning på grundnivå och avancerad nivå</t>
  </si>
  <si>
    <t>44 Högskolan i Gävle: Forskning och utbildning på forskarnivå</t>
  </si>
  <si>
    <t>45 Högskolan i Halmstad: Utbildning på grundnivå och avancerad nivå</t>
  </si>
  <si>
    <t>46 Högskolan i Halmstad: Forskning och utbildning på forskarnivå</t>
  </si>
  <si>
    <t>47 Högskolan Kristianstad: Utbildning på grundnivå och avancerad nivå</t>
  </si>
  <si>
    <t>48 Högskolan Kristianstad: Forskning och utbildning på forskarnivå</t>
  </si>
  <si>
    <t>49 Högskolan i Skövde: Utbildning på grundnivå och avancerad nivå</t>
  </si>
  <si>
    <t>50 Högskolan i Skövde: Forskning och utbildning på forskarnivå</t>
  </si>
  <si>
    <t>51 Högskolan Väst: Utbildning på grundnivå och avancerad nivå</t>
  </si>
  <si>
    <t>52 Högskolan Väst: Forskning och utbildning på forskarnivå</t>
  </si>
  <si>
    <t>53 Konstfack: Utbildning på grundnivå och avancerad nivå</t>
  </si>
  <si>
    <t>54 Konstfack: Konstnärlig forskning och utbildning på forskarnivå</t>
  </si>
  <si>
    <t>55 Kungl. Konsthögskolan: Utbildning på grundnivå och avancerad nivå</t>
  </si>
  <si>
    <t>56 Kungl. Konsthögskolan: Konstnärlig forskning och utbildning på forskarnivå</t>
  </si>
  <si>
    <t>57 Kungl. Musikhögskolan i Stockholm: Utbildning på grundnivå och avancerad nivå</t>
  </si>
  <si>
    <t>58 Kungl. Musikhögskolan i Stockholm: Konstnärlig forskning och utbildning på forskarnivå</t>
  </si>
  <si>
    <t>59 Södertörns högskola: Utbildning på grundnivå och avancerad nivå</t>
  </si>
  <si>
    <t>60 Södertörns högskola: Forskning och utbildning på forskarnivå</t>
  </si>
  <si>
    <t>61 Försvarshögskolan: Utbildning på grundnivå och avancerad nivå</t>
  </si>
  <si>
    <t>62 Försvarshögskolan: Forskning och utbildning på forskarnivå</t>
  </si>
  <si>
    <t>63 Enskilda utbildningsanordnare på högskoleområdet</t>
  </si>
  <si>
    <t>64 Särskilda utgifter inom universitet och högskolor</t>
  </si>
  <si>
    <t>65 Särskilda medel till universitet och högskolor</t>
  </si>
  <si>
    <t>66 Ersättningar för klinisk utbildning och forskning</t>
  </si>
  <si>
    <t>67 Särskilda bidrag inom högskoleområdet</t>
  </si>
  <si>
    <t>3 Forskning</t>
  </si>
  <si>
    <t>1 Vetenskapsrådet: Forskning och forskningsinformation</t>
  </si>
  <si>
    <t>2 Vetenskapsrådet: Avgifter till internationella organisationer</t>
  </si>
  <si>
    <t>3 Vetenskapsrådet: Förvaltning</t>
  </si>
  <si>
    <t>4 Rymdforskning och rymdverksamhet</t>
  </si>
  <si>
    <t>5 Rymdstyrelsen: Förvaltning</t>
  </si>
  <si>
    <t>6 Institutet för rymdfysik</t>
  </si>
  <si>
    <t>7 Kungl. Biblioteket</t>
  </si>
  <si>
    <t>8 Polarforskningssekretariatet</t>
  </si>
  <si>
    <t>9 Sunet</t>
  </si>
  <si>
    <t>10 Överklagandenämnden för etikprövning</t>
  </si>
  <si>
    <t>11 Etikprövningsmyndigheten</t>
  </si>
  <si>
    <t>12 Nämnden för prövning av oredlighet i forskning</t>
  </si>
  <si>
    <t>13 Särskilda utgifter för forskningsändamål</t>
  </si>
  <si>
    <t>14 Gentekniknämnden</t>
  </si>
  <si>
    <t>4 Vissa gemensamma ändamål</t>
  </si>
  <si>
    <t>1 Internationella program</t>
  </si>
  <si>
    <t>2 Avgift till Unesco och ICCROM</t>
  </si>
  <si>
    <t>3 Kostnader för Svenska Unescorådet</t>
  </si>
  <si>
    <t>4 Utvecklingsarbete inom områdena utbildning och forskning</t>
  </si>
  <si>
    <t>1 Kulturområdesövergripande verksamhet</t>
  </si>
  <si>
    <t>1 Statens kulturråd</t>
  </si>
  <si>
    <t>2 Bidrag till allmän kulturverksamhet, utveckling samt internationellt kulturutbyte och samarbete</t>
  </si>
  <si>
    <t>3 Skapande skola</t>
  </si>
  <si>
    <t>4 Forsknings- och utvecklingsinsatser inom kulturområdet</t>
  </si>
  <si>
    <t>5 Stöd till icke-statliga kulturlokaler</t>
  </si>
  <si>
    <t>6 Bidrag till regional kulturverksamhet</t>
  </si>
  <si>
    <t>7 Myndigheten för kulturanalys</t>
  </si>
  <si>
    <t>2 Teater, dans och musik</t>
  </si>
  <si>
    <t>1 Bidrag till vissa scenkonstinstitutioner</t>
  </si>
  <si>
    <t>2 Bidrag till vissa teater-, dans- och musikändamål</t>
  </si>
  <si>
    <t>3 Statens musikverk</t>
  </si>
  <si>
    <t>3 Litteraturen, läsandet och språket</t>
  </si>
  <si>
    <t>1 Bidrag till litteratur och kulturtidskrifter</t>
  </si>
  <si>
    <t>2 Myndigheten för tillgängliga medier</t>
  </si>
  <si>
    <t>3 Institutet för språk och folkminnen</t>
  </si>
  <si>
    <t>4 Bildkonst, arkitektur, form och design</t>
  </si>
  <si>
    <t>1 Statens konstråd</t>
  </si>
  <si>
    <t>2 Konstnärlig gestaltning av den gemensamma miljön</t>
  </si>
  <si>
    <t>3 Nämnden för hemslöjdsfrågor</t>
  </si>
  <si>
    <t>4 Bidrag till bild- och formområdet</t>
  </si>
  <si>
    <t>5 Konstnärernas villkor</t>
  </si>
  <si>
    <t>1 Konstnärsnämnden</t>
  </si>
  <si>
    <t>2 Ersättningar och bidrag till konstnärer</t>
  </si>
  <si>
    <t>6 Arkiv</t>
  </si>
  <si>
    <t>1 Riksarkivet</t>
  </si>
  <si>
    <t>7 Kulturmiljö</t>
  </si>
  <si>
    <t>1 Riksantikvarieämbetet</t>
  </si>
  <si>
    <t>2 Bidrag till kulturmiljövård</t>
  </si>
  <si>
    <t>3 Kyrkoantikvarisk ersättning</t>
  </si>
  <si>
    <t>4 Bidrag till arbetslivsmuseer</t>
  </si>
  <si>
    <t>8 Museer och utställningar</t>
  </si>
  <si>
    <t>1 Centrala museer: Myndigheter</t>
  </si>
  <si>
    <t>2 Centrala museer: Stiftelser</t>
  </si>
  <si>
    <t>3 Bidrag till vissa museer</t>
  </si>
  <si>
    <t>4 Forum för levande historia</t>
  </si>
  <si>
    <t>5 Statliga utställningsgarantier och inköp av vissa kulturföremål</t>
  </si>
  <si>
    <t>9 Trossamfund</t>
  </si>
  <si>
    <t>1 Myndigheten för stöd till trossamfund</t>
  </si>
  <si>
    <t>2 Stöd till trossamfund</t>
  </si>
  <si>
    <t>10 Film</t>
  </si>
  <si>
    <t>1 Filmstöd</t>
  </si>
  <si>
    <t>11 Medier</t>
  </si>
  <si>
    <t>1 Sändningar av TV Finland</t>
  </si>
  <si>
    <t>2 Forskning och dokumentation om medieutvecklingen</t>
  </si>
  <si>
    <t>3 Avgift till europeiska audiovisuella observatoriet</t>
  </si>
  <si>
    <t>4 Statens medieråd</t>
  </si>
  <si>
    <t>5 Stöd till taltidningar</t>
  </si>
  <si>
    <t>12 Ungdomspolitik</t>
  </si>
  <si>
    <t>1 Myndigheten för ungdoms- och civilsamhällesfrågor</t>
  </si>
  <si>
    <t>2 Bidrag till nationell och internationell ungdomsverksamhet</t>
  </si>
  <si>
    <t>3 Särskilda insatser inom ungdomspolitiken</t>
  </si>
  <si>
    <t>13 Politik för det civila samhället</t>
  </si>
  <si>
    <t>1 Stöd till idrotten</t>
  </si>
  <si>
    <t>2 Bidrag till allmänna samlingslokaler</t>
  </si>
  <si>
    <t>3 Stöd till friluftsorganisationer</t>
  </si>
  <si>
    <t>4 Bidrag till riksdagspartiers kvinnoorganisationer</t>
  </si>
  <si>
    <t>5 Insatser för den ideella sektorn</t>
  </si>
  <si>
    <t>14 Folkbildning</t>
  </si>
  <si>
    <t>1 Bidrag till folkbildningen</t>
  </si>
  <si>
    <t>2 Bidrag till tolkutbildning</t>
  </si>
  <si>
    <t>3 Särskilda insatser inom folkbildningen</t>
  </si>
  <si>
    <t>4 Särskilt utbildningsstöd</t>
  </si>
  <si>
    <t>15 Tillsyn över spelmarknaden</t>
  </si>
  <si>
    <t>1 Spelinspektionen</t>
  </si>
  <si>
    <t>1 Samhällsplanering, bostadsmarknad, byggande och lantmäteriverksamhet</t>
  </si>
  <si>
    <t>1 Bostadspolitisk utveckling</t>
  </si>
  <si>
    <t>2 Omstrukturering av kommunala bostadsföretag</t>
  </si>
  <si>
    <t>3 Stöd för att underlätta för enskilda att ordna bostad</t>
  </si>
  <si>
    <t>4 Boverket</t>
  </si>
  <si>
    <t>5 Statens geotekniska institut</t>
  </si>
  <si>
    <t>6 Lantmäteriet</t>
  </si>
  <si>
    <t>7 Energieffektivisering av flerbostadshus</t>
  </si>
  <si>
    <t>8 Investeringsstöd för anordnande av hyresbostäder och bostäder för studerande</t>
  </si>
  <si>
    <t>2 Konsumentpolitik</t>
  </si>
  <si>
    <t>1 Konsumentverket</t>
  </si>
  <si>
    <t>2 Allmänna reklamationsnämnden</t>
  </si>
  <si>
    <t>3 Fastighetsmäklarinspektionen</t>
  </si>
  <si>
    <t>4 Åtgärder på konsumentområdet</t>
  </si>
  <si>
    <t>5 Bidrag till miljömärkning av produkter</t>
  </si>
  <si>
    <t>Regional utveckling</t>
  </si>
  <si>
    <t>1 Regionala utvecklingsåtgärder</t>
  </si>
  <si>
    <t>2 Transportbidrag</t>
  </si>
  <si>
    <t>3 Europeiska regionala utvecklingsfonden perioden 2014–2020</t>
  </si>
  <si>
    <t>4 Europeiska regionala utvecklingsfonden och Fonden för en rättvis omställning perioden 2021–2027</t>
  </si>
  <si>
    <t>1 Miljöpolitik</t>
  </si>
  <si>
    <t>1 Naturvårdsverket</t>
  </si>
  <si>
    <t>2 Miljöövervakning m.m.</t>
  </si>
  <si>
    <t>3 Åtgärder för värdefull natur</t>
  </si>
  <si>
    <t>4 Sanering och återställning av förorenade områden</t>
  </si>
  <si>
    <t>5 Miljöforskning</t>
  </si>
  <si>
    <t>6 Kemikalieinspektionen</t>
  </si>
  <si>
    <t>7 Avgifter till Internationella organisationer</t>
  </si>
  <si>
    <t>8 Klimatbonus</t>
  </si>
  <si>
    <t>9 Sveriges meteorologiska och hydrologiska institut</t>
  </si>
  <si>
    <t>10 Klimatanpassning</t>
  </si>
  <si>
    <t>11 Åtgärder för havs- och vattenmiljö</t>
  </si>
  <si>
    <t>12 Insatser för internationella klimatinvesteringar</t>
  </si>
  <si>
    <t>13 Internationellt miljösamarbete</t>
  </si>
  <si>
    <t>14 Skydd av värdefull natur</t>
  </si>
  <si>
    <t>15 Havs- och vattenmyndigheten</t>
  </si>
  <si>
    <t>16 Klimatinvesteringar</t>
  </si>
  <si>
    <t>17 Klimatpremier</t>
  </si>
  <si>
    <t>18 Stöd för gröna och trygga samhällen</t>
  </si>
  <si>
    <t>19 Industriklivet</t>
  </si>
  <si>
    <t>20 Åtgärder för ras- och skredsäkring längs Göta älv</t>
  </si>
  <si>
    <t>21 Driftstöd för bio-CCS</t>
  </si>
  <si>
    <t>22 Kompetenslyft för klimatomställningen</t>
  </si>
  <si>
    <t>2 Miljöforskning</t>
  </si>
  <si>
    <t>1 Forskningsrådet för miljö, areella näringar och samhällsbyggande</t>
  </si>
  <si>
    <t>2 Forskningsrådet för miljö, areella näringar och samhällsbyggande: Forskning</t>
  </si>
  <si>
    <t>1 Statens energimyndighet</t>
  </si>
  <si>
    <t>2 Insatser för energieffektivisering</t>
  </si>
  <si>
    <t>3 Insatser för förnybar elproduktion</t>
  </si>
  <si>
    <t>4 Energiforskning</t>
  </si>
  <si>
    <t>5 Infrastruktur för elektrifierade transporter</t>
  </si>
  <si>
    <t>6 Energimarknadsinspektionen</t>
  </si>
  <si>
    <t>7 Energiteknik</t>
  </si>
  <si>
    <t>8 Elberedskap</t>
  </si>
  <si>
    <t>9 Avgifter till internationella organisationer</t>
  </si>
  <si>
    <t>10 Energi- och klimatomställning på lokal och regional nivå m.m.</t>
  </si>
  <si>
    <t>11 Elsäkerhetsverket</t>
  </si>
  <si>
    <t>1 Transportpolitik</t>
  </si>
  <si>
    <t>1 Utveckling av statens transportinfrastruktur</t>
  </si>
  <si>
    <t>2 Vidmakthållande av statens transportinfrastruktur</t>
  </si>
  <si>
    <t>3 Trafikverket</t>
  </si>
  <si>
    <t>4 Ersättning för sjöräddning och fritidsbåtsändamål</t>
  </si>
  <si>
    <t>5 Ersättning för viss kanal- och slussinfrastruktur</t>
  </si>
  <si>
    <t>6 Ersättning avseende icke statliga flygplatser</t>
  </si>
  <si>
    <t>7 Trafikavtal</t>
  </si>
  <si>
    <t>8 Viss internationell verksamhet</t>
  </si>
  <si>
    <t>9 Statens väg- och transportforskningsinstitut</t>
  </si>
  <si>
    <t>10 Från EU-budgeten finansierade stöd till Transeuropeiska nätverk</t>
  </si>
  <si>
    <t>11 Trängselskatt i Stockholm</t>
  </si>
  <si>
    <t>12 Transportstyrelsen</t>
  </si>
  <si>
    <t>13 Trafikanalys</t>
  </si>
  <si>
    <t>14 Trängselskatt i Göteborg</t>
  </si>
  <si>
    <t>15 Sjöfartsstöd</t>
  </si>
  <si>
    <t>16 Internationell tågtrafik</t>
  </si>
  <si>
    <t>17 Infrastruktur för flygtrafiktjänst</t>
  </si>
  <si>
    <t>18 Bidrag för upprätthållande av kollektivtrafik</t>
  </si>
  <si>
    <t>19 Lån till körkort</t>
  </si>
  <si>
    <t>2 Politiken för informationssamhället</t>
  </si>
  <si>
    <t>1 Post- och telestyrelsen</t>
  </si>
  <si>
    <t>2 Ersättning för särskilda tjänster för personer med funktionsnedsättning</t>
  </si>
  <si>
    <t>3 Grundläggande betaltjänster</t>
  </si>
  <si>
    <t>4 Informationsteknik och telekommunikation</t>
  </si>
  <si>
    <t>5 Driftsäker och tillgänglig elektronisk kommunikation</t>
  </si>
  <si>
    <t>6 Myndigheten för digital förvaltning</t>
  </si>
  <si>
    <t>7 Digital förvaltning</t>
  </si>
  <si>
    <t>1 Skogsstyrelsen</t>
  </si>
  <si>
    <t>2 Insatser för skogsbruket</t>
  </si>
  <si>
    <t>3 Statens veterinärmedicinska anstalt</t>
  </si>
  <si>
    <t>4 Bidrag till veterinär fältverksamhet</t>
  </si>
  <si>
    <t>5 Djurhälsovård och djurskyddsfrämjande åtgärder</t>
  </si>
  <si>
    <t>6 Bekämpning av smittsamma djursjukdomar</t>
  </si>
  <si>
    <t>7 Ersättningar för viltskador m.m.</t>
  </si>
  <si>
    <t>8 Statens jordbruksverk</t>
  </si>
  <si>
    <t>9 Bekämpning av växtskadegörare</t>
  </si>
  <si>
    <t>10 Gårdsstöd m.m.</t>
  </si>
  <si>
    <t>11 Intervention för jordbruksprodukter m.m.</t>
  </si>
  <si>
    <t>12 Stödåtgärder för fiske och vattenbruk</t>
  </si>
  <si>
    <t>13 Från EU-budgeten finansierade stödåtgärder för fiske och vattenbruk</t>
  </si>
  <si>
    <t>14 Livsmedelsverket</t>
  </si>
  <si>
    <t>15 Konkurrenskraftig livsmedelssektor</t>
  </si>
  <si>
    <t>16 Bidrag till vissa internationella organisationer m.m.</t>
  </si>
  <si>
    <t>17 Åtgärder för landsbygdens miljö och struktur</t>
  </si>
  <si>
    <t>18 Från EU-budgeten finansierade åtgärder för landsbygdens miljö och struktur</t>
  </si>
  <si>
    <t>19 Miljöförbättrande åtgärder i jordbruket</t>
  </si>
  <si>
    <t>20 Stöd till jordbrukets rationalisering m.m.</t>
  </si>
  <si>
    <t>21 Åtgärder på fjällägenheter</t>
  </si>
  <si>
    <t>22 Främjande av rennäringen m.m.</t>
  </si>
  <si>
    <t>23 Sveriges lantbruksuniversitet</t>
  </si>
  <si>
    <t>24 Forskningsrådet för miljö, areella näringar och samhällsbyggande: Forskning och samfinansierad forskning</t>
  </si>
  <si>
    <t>25 Bidrag till Skogs- och lantbruksakademien</t>
  </si>
  <si>
    <t>26 Nedsättning av slakteriavgifter</t>
  </si>
  <si>
    <t>27 Åtgärder för beredskap inom livsmedels- och dricksvattenområdet</t>
  </si>
  <si>
    <t>28 Stödåtgärder för fiske och vattenbruk 2021–2027</t>
  </si>
  <si>
    <t>29 Från EU-budgeten finansierade stödåtgärder för fiske och vattenbruk 2021–2027</t>
  </si>
  <si>
    <t>1 Näringspolitik</t>
  </si>
  <si>
    <t>1 Verket för innovationssystem</t>
  </si>
  <si>
    <t>2 Verket för innovationssystem: Forskning och utveckling</t>
  </si>
  <si>
    <t>3 Institutens strategiska kompetensmedel</t>
  </si>
  <si>
    <t>4 Tillväxtverket</t>
  </si>
  <si>
    <t>5 Näringslivsutveckling</t>
  </si>
  <si>
    <t>6 Myndigheten för tillväxtpolitiska utvärderingar och analyser</t>
  </si>
  <si>
    <t>7 Turistfrämjande</t>
  </si>
  <si>
    <t>8 Sveriges geologiska undersökning</t>
  </si>
  <si>
    <t>9 Geovetenskaplig forskning</t>
  </si>
  <si>
    <t>10 Miljösäkring av oljelagringsanläggningar</t>
  </si>
  <si>
    <t>11 Bolagsverket</t>
  </si>
  <si>
    <t>12 Bidrag till Kungl. Ingenjörsvetenskapsakademien</t>
  </si>
  <si>
    <t>13 Konkurrensverket</t>
  </si>
  <si>
    <t>14 Konkurrensforskning</t>
  </si>
  <si>
    <t>15 Upprustning och drift av Göta kanal</t>
  </si>
  <si>
    <t>16 Omstrukturering och genomlysning av statligt ägda företag</t>
  </si>
  <si>
    <t>17 Kapitalinsatser i statligt ägda företag</t>
  </si>
  <si>
    <t>18 Avgifter till vissa internationella organisationer</t>
  </si>
  <si>
    <t>19 Finansiering av rättegångskostnader</t>
  </si>
  <si>
    <t>20 Bidrag till företagsutveckling och innovation</t>
  </si>
  <si>
    <t>21 Patent- och registreringsverket</t>
  </si>
  <si>
    <t>22 Stöd vid korttidsarbete</t>
  </si>
  <si>
    <t>23 Brexitjusteringsreserven</t>
  </si>
  <si>
    <t>2 Utrikeshandel, export- och investeringsfrämjande</t>
  </si>
  <si>
    <t>1 Styrelsen för ackreditering och teknisk kontroll: Myndighetsverksamhet</t>
  </si>
  <si>
    <t>2 Kommerskollegium</t>
  </si>
  <si>
    <t>3 Exportfrämjande verksamhet</t>
  </si>
  <si>
    <t>4 Investeringsfrämjande</t>
  </si>
  <si>
    <t>5 Avgifter till internationella handelsorganisationer</t>
  </si>
  <si>
    <t>6 Bidrag till standardiseringen</t>
  </si>
  <si>
    <t>7 AB Svensk Exportkredits statsstödda exportkreditgivning</t>
  </si>
  <si>
    <t>Allmänna bidrag till kommuner</t>
  </si>
  <si>
    <t>1 Kommunalekonomisk utjämning</t>
  </si>
  <si>
    <t>2 Utjämningsbidrag för LSS-kostnader</t>
  </si>
  <si>
    <t>3 Bidrag till kommunalekonomiska organisationer</t>
  </si>
  <si>
    <t>4 Tillfälligt stöd till enskilda kommuner och regioner</t>
  </si>
  <si>
    <t>5 Medel till befolkningsmässigt mindre kommuner</t>
  </si>
  <si>
    <t>Statsskuldsräntor m.m.</t>
  </si>
  <si>
    <t>1 Räntor på statsskulden</t>
  </si>
  <si>
    <t>2 Oförutsedda utgifter</t>
  </si>
  <si>
    <t>3 Riksgäldskontorets provisionsutgifter</t>
  </si>
  <si>
    <t>Avgiften till Europeiska unionen</t>
  </si>
  <si>
    <t>1 Avgiften till Europeiska unionen</t>
  </si>
  <si>
    <t>Summa anslag</t>
  </si>
  <si>
    <t>Ändrade ramar för utgiftsområden och ändrade samt nya anslag 2022</t>
  </si>
  <si>
    <t>Utgifts-område</t>
  </si>
  <si>
    <t>Anslag</t>
  </si>
  <si>
    <t>Åklagarmyndigheten</t>
  </si>
  <si>
    <t>Inspektionen för strategiska produkter</t>
  </si>
  <si>
    <t>Ersättning för räddningstjänst m.m.</t>
  </si>
  <si>
    <t>Biståndsverksamhet</t>
  </si>
  <si>
    <t>Sjukpenning och rehabilitering m.m.</t>
  </si>
  <si>
    <t>Försäkringskassan</t>
  </si>
  <si>
    <t>Föräldraförsäkring</t>
  </si>
  <si>
    <t>Regionala utvecklingsåtgärder</t>
  </si>
  <si>
    <t>Transportbidrag</t>
  </si>
  <si>
    <t>Utveckling av statens transportinfrastruktur</t>
  </si>
  <si>
    <t>Vidmakthållande av statens transportinfrastruktur</t>
  </si>
  <si>
    <t>Ersättning avseende icke statliga flygplatser</t>
  </si>
  <si>
    <t>Trafikavtal</t>
  </si>
  <si>
    <t>1:10</t>
  </si>
  <si>
    <t>Från EU-budgeten finansierade stöd till Transeuropeiska nätverk</t>
  </si>
  <si>
    <t>Obemannad luftfart</t>
  </si>
  <si>
    <t>Gårdsstöd m.m.</t>
  </si>
  <si>
    <t>Utjämningsbidrag för LSS-kostnader</t>
  </si>
  <si>
    <t>Räntor på statsskulden</t>
  </si>
  <si>
    <t>Specifikation av budgetens inkomster för 2023</t>
  </si>
  <si>
    <t>Inkomsttyp</t>
  </si>
  <si>
    <t>Statlig inkomstskatt</t>
  </si>
  <si>
    <t>Kommunal inkomstskatt</t>
  </si>
  <si>
    <t xml:space="preserve">Artistskatt </t>
  </si>
  <si>
    <t>1140-1160 Skattereduktioner</t>
  </si>
  <si>
    <t>Arbetslöshetskassa</t>
  </si>
  <si>
    <t>Fastighetsavgift</t>
  </si>
  <si>
    <t>Sjöinkomst</t>
  </si>
  <si>
    <t>Husavdrag</t>
  </si>
  <si>
    <t>Skattereduktion för boende i vissa glest befolkade områden</t>
  </si>
  <si>
    <t>Skattereduktion för förvärvsinkomster</t>
  </si>
  <si>
    <t>Föräldraförsäkringsavgift</t>
  </si>
  <si>
    <t>Arbetsskadeavgift</t>
  </si>
  <si>
    <t>Ålderspensionsavgift</t>
  </si>
  <si>
    <t>Efterlevandepensionsavgift</t>
  </si>
  <si>
    <t>Arbetsmarknadsavgift</t>
  </si>
  <si>
    <t>Allmän löneavgift</t>
  </si>
  <si>
    <t>Ofördelade avgifter</t>
  </si>
  <si>
    <t>Ålderspensionsavgift, netto</t>
  </si>
  <si>
    <t>Pensionskostnader, företag</t>
  </si>
  <si>
    <t>Pensionskostnader, staten</t>
  </si>
  <si>
    <t>Förvärvsinkomster</t>
  </si>
  <si>
    <t>Egenföretagare</t>
  </si>
  <si>
    <t>Övrigt</t>
  </si>
  <si>
    <t>Egenavgifter, generell nedsättning</t>
  </si>
  <si>
    <t>Egenavgifter, regional nedsättning</t>
  </si>
  <si>
    <t>Skattereduktion kapital</t>
  </si>
  <si>
    <t>Expansionsmedelsskatt</t>
  </si>
  <si>
    <t>Avkastningsskatt, hushåll</t>
  </si>
  <si>
    <t>Avkastningsskatt, företag</t>
  </si>
  <si>
    <t>Fastighetsskatt</t>
  </si>
  <si>
    <t>Fastighetsskatt, hushåll</t>
  </si>
  <si>
    <t>Fastighetsskatt, företag</t>
  </si>
  <si>
    <t>Kommunal fastighetsavgift, hushåll</t>
  </si>
  <si>
    <t>Kommunal fastighetsavgift, företag</t>
  </si>
  <si>
    <t>Riskskatt för kreditinstitut</t>
  </si>
  <si>
    <t>Mervärdesskatt</t>
  </si>
  <si>
    <t>Skatt på tobak</t>
  </si>
  <si>
    <t>Skatt på etylalkohol</t>
  </si>
  <si>
    <t>Skatt på vin</t>
  </si>
  <si>
    <t>Skatt på mellanklassprodukter</t>
  </si>
  <si>
    <t>Skatt på öl</t>
  </si>
  <si>
    <t>Privatinförsel av alkohol och tobak</t>
  </si>
  <si>
    <t>1430-1460  Skatt på energi och miljö</t>
  </si>
  <si>
    <t>Skatt på elektrisk kraft</t>
  </si>
  <si>
    <t>Energiskatt bensin</t>
  </si>
  <si>
    <t>Energiskatt oljeprodukter</t>
  </si>
  <si>
    <t>Energiskatt övrigt</t>
  </si>
  <si>
    <t>Koldioxidskatt bensin</t>
  </si>
  <si>
    <t>Koldioxidskatt oljeprodukter</t>
  </si>
  <si>
    <t>Koldioxidskatt övrigt</t>
  </si>
  <si>
    <t>1450-1460 Övriga skatter på energi och miljö</t>
  </si>
  <si>
    <t>Svavelskatt</t>
  </si>
  <si>
    <t>Skatt på råtallolja</t>
  </si>
  <si>
    <t>Särskild skatt mot försurning</t>
  </si>
  <si>
    <t>Avfallsskatt</t>
  </si>
  <si>
    <t>Avgifter till Kemikalieinspektionen</t>
  </si>
  <si>
    <t>Skatt på flygresor</t>
  </si>
  <si>
    <t>Intäkter från handel med Elcertifikat</t>
  </si>
  <si>
    <t>Fordonsskatt</t>
  </si>
  <si>
    <t>Vägavgifter</t>
  </si>
  <si>
    <t>Trängselskatt</t>
  </si>
  <si>
    <t>Systembolaget AB:s överskott</t>
  </si>
  <si>
    <t>Inlevererat överskott från Svenska Spel AB</t>
  </si>
  <si>
    <t>Skatt på spel</t>
  </si>
  <si>
    <t>Skatt på annonser och reklam</t>
  </si>
  <si>
    <t>Avgifter för telekommunikation</t>
  </si>
  <si>
    <t>Tullmedel</t>
  </si>
  <si>
    <t>Restförda skatter, hushåll</t>
  </si>
  <si>
    <t>Restförda skatter, företag</t>
  </si>
  <si>
    <t>Övriga skatter, hushåll</t>
  </si>
  <si>
    <t>Omprövningar aktuellt beskattningsår</t>
  </si>
  <si>
    <t>Omprövningar äldre beskattningsår</t>
  </si>
  <si>
    <t>Skattetillägg</t>
  </si>
  <si>
    <t>Förseningsavgifter</t>
  </si>
  <si>
    <t>Insättningsgarantiavgifter</t>
  </si>
  <si>
    <t>Batteriavgifter</t>
  </si>
  <si>
    <t>Kväveoxidavgifter</t>
  </si>
  <si>
    <t>Resolutionsavgift</t>
  </si>
  <si>
    <t xml:space="preserve">Avgående poster, skatter till EU </t>
  </si>
  <si>
    <t>Offentliga sektorns skatteintäkter</t>
  </si>
  <si>
    <t>Avgifter till AP-fonder</t>
  </si>
  <si>
    <t>Statens skatteintäkter</t>
  </si>
  <si>
    <t>Uppbördsförskjutningar</t>
  </si>
  <si>
    <t>Ålderspensionssystemet</t>
  </si>
  <si>
    <t>Företag och hushåll</t>
  </si>
  <si>
    <t>Kyrkosamfund</t>
  </si>
  <si>
    <t>Statens skatteinkomster</t>
  </si>
  <si>
    <t>Affärsverket svenska kraftnäts inlevererade utdelning och inleverans av motsvarighet till statlig skatt</t>
  </si>
  <si>
    <t xml:space="preserve">Sjöfartsverkets inlevererade överskott </t>
  </si>
  <si>
    <t xml:space="preserve">Inlevererat överskott av statsstödd exportkredit </t>
  </si>
  <si>
    <t>Inlevererat överskott av övriga myndigheter</t>
  </si>
  <si>
    <t xml:space="preserve">Riksbankens inlevererade överskott </t>
  </si>
  <si>
    <t xml:space="preserve">Ränteinkomster på lån till fiskerinäringen </t>
  </si>
  <si>
    <t xml:space="preserve">Ränteinkomster på lokaliseringslån </t>
  </si>
  <si>
    <t xml:space="preserve">Ränteinkomster på allmänna studielån </t>
  </si>
  <si>
    <t xml:space="preserve">Ränteinkomster på markförvärv för jordbrukets rationalisering </t>
  </si>
  <si>
    <t xml:space="preserve">Övriga ränteinkomster </t>
  </si>
  <si>
    <t xml:space="preserve">Räntor på skattekonto m.m., netto </t>
  </si>
  <si>
    <t xml:space="preserve">Inkomster av statens aktier </t>
  </si>
  <si>
    <t xml:space="preserve">Expeditions- och ansökningsavgifter </t>
  </si>
  <si>
    <t xml:space="preserve">Finansieringsavgift från arbetslöshetskassor </t>
  </si>
  <si>
    <t xml:space="preserve">Avgifter för statskontroll av krigsmaterieltillverkning </t>
  </si>
  <si>
    <t xml:space="preserve">Avgifter vid bergsstaten </t>
  </si>
  <si>
    <t xml:space="preserve">Avgifter vid patent- och registreringsväsendet </t>
  </si>
  <si>
    <t xml:space="preserve">Avgifter för registrering i förenings- m.fl. register </t>
  </si>
  <si>
    <t xml:space="preserve">Avgifter vid kronofogdemyndigheterna </t>
  </si>
  <si>
    <t>Miljöskyddsavgifter</t>
  </si>
  <si>
    <t xml:space="preserve">Avgifter för Finansinspektionens verksamhet </t>
  </si>
  <si>
    <t xml:space="preserve">Avgifter från kärnkraftverken </t>
  </si>
  <si>
    <t xml:space="preserve">Övriga offentligrättsliga avgifter </t>
  </si>
  <si>
    <t xml:space="preserve">Inkomster av uppbörd av felparkeringsavgifter </t>
  </si>
  <si>
    <t xml:space="preserve">Offentlig lagring, försäljningsintäkter </t>
  </si>
  <si>
    <t xml:space="preserve">Restavgifter och dröjsmålsavgifter </t>
  </si>
  <si>
    <t xml:space="preserve">Bötesmedel </t>
  </si>
  <si>
    <t xml:space="preserve">Vattenföroreningsavgift m.m. </t>
  </si>
  <si>
    <t xml:space="preserve">Sanktionsavgifter m.m. </t>
  </si>
  <si>
    <t xml:space="preserve">Övriga inkomster av statens verksamhet </t>
  </si>
  <si>
    <t xml:space="preserve">Fortifikationsverkets försäljning av fastigheter </t>
  </si>
  <si>
    <t xml:space="preserve">Övriga inkomster av markförsäljning </t>
  </si>
  <si>
    <t xml:space="preserve">Inkomster av statens gruvegendom </t>
  </si>
  <si>
    <t xml:space="preserve">Övriga inkomster av försåld egendom </t>
  </si>
  <si>
    <t xml:space="preserve">Återbetalning av lån till fiskerinäringen </t>
  </si>
  <si>
    <t xml:space="preserve">Återbetalning av vattenkraftslån </t>
  </si>
  <si>
    <t xml:space="preserve">Återbetalning av övriga näringslån, Statens jordbruksverk </t>
  </si>
  <si>
    <t xml:space="preserve">Återbetalning av tidigare infriade statliga garantier </t>
  </si>
  <si>
    <t xml:space="preserve">Återbetalning av lokaliseringslån </t>
  </si>
  <si>
    <t xml:space="preserve">Återbetalning av allmänna studielån </t>
  </si>
  <si>
    <t xml:space="preserve">Återbetalning av studiemedel </t>
  </si>
  <si>
    <t>Återbetalning av övriga lån:</t>
  </si>
  <si>
    <t xml:space="preserve">Återbetalning av lån för svenska FN-styrkor </t>
  </si>
  <si>
    <t xml:space="preserve">Återbetalning av övriga lån </t>
  </si>
  <si>
    <t xml:space="preserve">Amortering på statskapital </t>
  </si>
  <si>
    <t xml:space="preserve">Statliga pensionsavgifter </t>
  </si>
  <si>
    <t xml:space="preserve">Övriga interventioner </t>
  </si>
  <si>
    <t xml:space="preserve">Exportbidrag </t>
  </si>
  <si>
    <t xml:space="preserve">Djurbidrag </t>
  </si>
  <si>
    <t xml:space="preserve">Offentlig lagring </t>
  </si>
  <si>
    <t>Bidrag från Europeiska jordbruksfonden 
för landsbygdsutveckling 2007–2013</t>
  </si>
  <si>
    <t>Bidrag från Europeiska jordbruksfonden för landsbygdsutveckling 2014-2020</t>
  </si>
  <si>
    <t>Bidrag från Europeiska jordbruksfonden för landsbygdsutveckling 2021-2027</t>
  </si>
  <si>
    <t>Bidrag från Europeiska havs- och fiskerifonden 2014-2020</t>
  </si>
  <si>
    <t>Bidrag från Europeiska havs- och fiskerifonden 2021-2027</t>
  </si>
  <si>
    <t>Bidrag från Europeiska regionala utvecklingsfonden 2014-2020</t>
  </si>
  <si>
    <t>Bidrag från Europeiska regionala utvecklingsfonden 2021-2027</t>
  </si>
  <si>
    <t>Bidrag från Europeiska socialfonden 2014-2020</t>
  </si>
  <si>
    <t>Bidrag från Europeiska socialfonden 2021-2027</t>
  </si>
  <si>
    <t xml:space="preserve">Bidrag till transeuropeiska nätverk </t>
  </si>
  <si>
    <t>Bidrag från Europeiska Faciliteten för återhämtning och resiliens</t>
  </si>
  <si>
    <t xml:space="preserve">Övriga bidrag från EU </t>
  </si>
  <si>
    <t>Jordbrukstullar och sockeravgifter</t>
  </si>
  <si>
    <t>Utjämningsavgift för LSS-kostnader</t>
  </si>
  <si>
    <t>Avräknad mervärdesskatt, statliga myndigheter</t>
  </si>
  <si>
    <t>Kompensation för mervärdesskatt, kommuner</t>
  </si>
  <si>
    <t>Intäkter från handel med elcertifikat</t>
  </si>
  <si>
    <t>Stöd vid korttidsarbete</t>
  </si>
  <si>
    <t>Summa inkomster</t>
  </si>
  <si>
    <t>Specifikation av budgetens utgifter för 2023</t>
  </si>
  <si>
    <t>13 Myndigheten för Totalförsvarsanalys</t>
  </si>
  <si>
    <t>7</t>
  </si>
  <si>
    <t>8</t>
  </si>
  <si>
    <t>6 Stöd till främjande av en aktiv och meningsfull fritid för barn och unga</t>
  </si>
  <si>
    <t>7 Stöd för att förebygga ohälsa och ensamhet bland äldre</t>
  </si>
  <si>
    <t>6 Europeiska socialfonden m.m. för perioden 2014-2020</t>
  </si>
  <si>
    <t>3 Omställningsstudiestöd</t>
  </si>
  <si>
    <t>7 Maxtaxa i förskola, fritidshem och annan pedagogisk verksamhet samt kvalitetshöjande åtgärder inom förskola</t>
  </si>
  <si>
    <t>7 Kungl. biblioteket</t>
  </si>
  <si>
    <t>19</t>
  </si>
  <si>
    <t>3 Europeiska regionala utvecklingsfonden perioden 2014-2020</t>
  </si>
  <si>
    <t>4 Europeiska regionala utvecklingsfonden och Fonden för en rättvis omställning perioden 2021-2027</t>
  </si>
  <si>
    <t>18 Industriklivet</t>
  </si>
  <si>
    <t>19 Åtgärder för ras- och skredsäkring längs Göta älv</t>
  </si>
  <si>
    <t>20 Driftstöd för bio-CCS</t>
  </si>
  <si>
    <t>21 Kompetenslyft för klimatomställningen</t>
  </si>
  <si>
    <t>3 Insatser för fossilfri elproduktion</t>
  </si>
  <si>
    <t>5 Energimarknadsinspektionen</t>
  </si>
  <si>
    <t>6 Elberedskap</t>
  </si>
  <si>
    <t>7 Avgifter till internationella organisationer</t>
  </si>
  <si>
    <t>8 Energi- och klimatomställning på lokal och regional nivå m.m</t>
  </si>
  <si>
    <t>9 Elsäkerhetsverket</t>
  </si>
  <si>
    <t>10 Laddinfrastruktur</t>
  </si>
  <si>
    <t>11 Biogasstöd</t>
  </si>
  <si>
    <t>18 Lån till körkort</t>
  </si>
  <si>
    <t>19 Obemannad luftfart</t>
  </si>
  <si>
    <t>30 Nationell medfinansiering till den gemensamma jordbrukspolitiken 2023-2027</t>
  </si>
  <si>
    <t>31 Finansiering från EU-budgeten till den gemensamma jordbrukspolitikens andra pelare 2023-2027</t>
  </si>
  <si>
    <t>7 Turismfrämjande</t>
  </si>
  <si>
    <t>24 Elstöd</t>
  </si>
  <si>
    <t>25</t>
  </si>
  <si>
    <t>26</t>
  </si>
  <si>
    <t>27</t>
  </si>
  <si>
    <t>Specifikation av ändrade ramar för utgiftsområden och ändrade och nya anslag 2023</t>
  </si>
  <si>
    <t>Ändring</t>
  </si>
  <si>
    <t>CalcUtgiftsområde</t>
  </si>
  <si>
    <t>CalcNr</t>
  </si>
  <si>
    <t>CalcMainNr</t>
  </si>
  <si>
    <t>OrgVal</t>
  </si>
  <si>
    <t>Text</t>
  </si>
  <si>
    <t>Nr</t>
  </si>
  <si>
    <t>CalcIsSum</t>
  </si>
  <si>
    <t>Sum</t>
  </si>
  <si>
    <t>Parameter7</t>
  </si>
  <si>
    <t>HuvudKategori</t>
  </si>
  <si>
    <t>Kategori</t>
  </si>
  <si>
    <t>SubKategori</t>
  </si>
  <si>
    <t>Riket styre</t>
  </si>
  <si>
    <t>CalcText</t>
  </si>
  <si>
    <t>Grand Total</t>
  </si>
  <si>
    <t>Source</t>
  </si>
  <si>
    <t>Utgifter2023</t>
  </si>
  <si>
    <t>Medborgarkronor</t>
  </si>
  <si>
    <t>MedborgarKronorMånad</t>
  </si>
  <si>
    <t>Sum of MedborgarKronorMånad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</si>
</sst>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9"/>
      <name val="Arial"/>
    </font>
    <font>
      <sz val="7.5"/>
      <name val="Arial"/>
    </font>
    <font>
      <sz val="7"/>
      <name val="Arial"/>
    </font>
    <font>
      <b/>
      <sz val="8"/>
      <name val="Arial"/>
    </font>
    <font>
      <sz val="8"/>
      <name val="Arial"/>
    </font>
    <font>
      <b/>
      <sz val="11"/>
      <color theme="1"/>
      <name val="Calibri"/>
      <family val="2"/>
      <scheme val="minor"/>
    </font>
    <font>
      <sz val="11"/>
      <color theme="0"/>
      <name val="Calibri"/>
      <family val="2"/>
      <scheme val="minor"/>
    </font>
    <font>
      <i/>
      <sz val="11"/>
      <color theme="1"/>
      <name val="Calibri"/>
      <family val="2"/>
      <scheme val="minor"/>
    </font>
    <font>
      <b/>
      <sz val="11"/>
      <name val="Calibri"/>
      <family val="2"/>
    </font>
    <font>
      <b/>
      <sz val="12"/>
      <name val="Calibri"/>
      <family val="2"/>
    </font>
    <font>
      <b/>
      <sz val="9"/>
      <color theme="1"/>
      <name val="Arial"/>
      <family val="2"/>
    </font>
    <font>
      <sz val="7.5"/>
      <color theme="1"/>
      <name val="Arial"/>
      <family val="2"/>
    </font>
    <font>
      <sz val="7"/>
      <color theme="1"/>
      <name val="Arial"/>
      <family val="2"/>
    </font>
    <font>
      <b/>
      <sz val="8"/>
      <color theme="1"/>
      <name val="Arial"/>
      <family val="2"/>
    </font>
    <font>
      <sz val="8"/>
      <color theme="1"/>
      <name val="Arial"/>
      <family val="2"/>
    </font>
    <font>
      <b/>
      <sz val="8"/>
      <name val="Arial"/>
      <family val="2"/>
    </font>
    <font>
      <i/>
      <sz val="8"/>
      <name val="Arial"/>
      <family val="2"/>
    </font>
    <font>
      <sz val="8"/>
      <name val="Arial"/>
      <family val="2"/>
    </font>
    <font>
      <b/>
      <sz val="9"/>
      <name val="Arial"/>
      <family val="2"/>
    </font>
    <font>
      <sz val="7.5"/>
      <name val="Arial"/>
      <family val="2"/>
    </font>
    <font>
      <sz val="7"/>
      <name val="Arial"/>
      <family val="2"/>
    </font>
    <font>
      <sz val="8"/>
      <name val="Calibri"/>
      <family val="2"/>
      <scheme val="minor"/>
    </font>
    <font>
      <sz val="7"/>
      <color theme="0"/>
      <name val="Arial"/>
      <family val="2"/>
    </font>
    <font>
      <sz val="11"/>
      <color rgb="FF202124"/>
      <name val="Arial"/>
      <family val="2"/>
    </font>
  </fonts>
  <fills count="3">
    <fill>
      <patternFill patternType="none"/>
    </fill>
    <fill>
      <patternFill patternType="gray125"/>
    </fill>
    <fill>
      <patternFill patternType="solid">
        <fgColor theme="3" tint="-0.249977111117893"/>
        <bgColor indexed="64"/>
      </patternFill>
    </fill>
  </fills>
  <borders count="7">
    <border>
      <left/>
      <right/>
      <top/>
      <bottom/>
      <diagonal/>
    </border>
    <border>
      <left/>
      <right/>
      <top/>
      <bottom style="thin">
        <color rgb="FF000000"/>
      </bottom>
      <diagonal/>
    </border>
    <border>
      <left/>
      <right/>
      <top/>
      <bottom style="medium">
        <color rgb="FF000000"/>
      </bottom>
      <diagonal/>
    </border>
    <border>
      <left/>
      <right/>
      <top/>
      <bottom style="medium">
        <color indexed="64"/>
      </bottom>
      <diagonal/>
    </border>
    <border>
      <left/>
      <right/>
      <top/>
      <bottom style="thin">
        <color indexed="64"/>
      </bottom>
      <diagonal/>
    </border>
    <border>
      <left/>
      <right/>
      <top/>
      <bottom style="thick">
        <color indexed="64"/>
      </bottom>
      <diagonal/>
    </border>
    <border>
      <left/>
      <right/>
      <top style="thin">
        <color indexed="64"/>
      </top>
      <bottom style="thin">
        <color indexed="64"/>
      </bottom>
      <diagonal/>
    </border>
  </borders>
  <cellStyleXfs count="1">
    <xf numFmtId="0" fontId="0" fillId="0" borderId="0"/>
  </cellStyleXfs>
  <cellXfs count="126">
    <xf numFmtId="0" fontId="0" fillId="0" borderId="0" xfId="0"/>
    <xf numFmtId="0" fontId="1" fillId="0" borderId="0" xfId="0" applyFont="1" applyAlignment="1">
      <alignment horizontal="left"/>
    </xf>
    <xf numFmtId="0" fontId="0" fillId="0" borderId="1" xfId="0" applyBorder="1"/>
    <xf numFmtId="0" fontId="2" fillId="0" borderId="0" xfId="0" applyFont="1" applyAlignment="1">
      <alignment horizontal="left"/>
    </xf>
    <xf numFmtId="0" fontId="2" fillId="0" borderId="0" xfId="0" applyFont="1"/>
    <xf numFmtId="0" fontId="3" fillId="0" borderId="2" xfId="0" applyFont="1" applyBorder="1" applyAlignment="1">
      <alignment horizontal="left" wrapText="1"/>
    </xf>
    <xf numFmtId="0" fontId="4" fillId="0" borderId="1" xfId="0" applyFont="1" applyBorder="1" applyAlignment="1">
      <alignment horizontal="left" wrapText="1"/>
    </xf>
    <xf numFmtId="3" fontId="4" fillId="0" borderId="1" xfId="0" applyNumberFormat="1" applyFont="1" applyBorder="1" applyAlignment="1">
      <alignment horizontal="right" wrapText="1"/>
    </xf>
    <xf numFmtId="0" fontId="5" fillId="0" borderId="1" xfId="0" applyFont="1" applyBorder="1" applyAlignment="1">
      <alignment horizontal="left" wrapText="1"/>
    </xf>
    <xf numFmtId="3" fontId="5" fillId="0" borderId="1" xfId="0" applyNumberFormat="1" applyFont="1" applyBorder="1" applyAlignment="1">
      <alignment horizontal="right" wrapText="1"/>
    </xf>
    <xf numFmtId="0" fontId="4" fillId="0" borderId="2" xfId="0" applyFont="1" applyBorder="1" applyAlignment="1">
      <alignment horizontal="left" wrapText="1"/>
    </xf>
    <xf numFmtId="3" fontId="4" fillId="0" borderId="2" xfId="0" applyNumberFormat="1" applyFont="1" applyBorder="1" applyAlignment="1">
      <alignment horizontal="right" wrapText="1"/>
    </xf>
    <xf numFmtId="0" fontId="5" fillId="0" borderId="2" xfId="0" applyFont="1" applyBorder="1" applyAlignment="1">
      <alignment wrapText="1"/>
    </xf>
    <xf numFmtId="0" fontId="0" fillId="0" borderId="3" xfId="0" applyBorder="1" applyAlignment="1">
      <alignment horizontal="left"/>
    </xf>
    <xf numFmtId="0" fontId="0" fillId="0" borderId="3" xfId="0" applyBorder="1"/>
    <xf numFmtId="3" fontId="8" fillId="0" borderId="3" xfId="0" applyNumberFormat="1" applyFont="1" applyBorder="1"/>
    <xf numFmtId="0" fontId="0" fillId="0" borderId="0" xfId="0" applyAlignment="1">
      <alignment horizontal="left"/>
    </xf>
    <xf numFmtId="3" fontId="8" fillId="0" borderId="0" xfId="0" applyNumberFormat="1" applyFont="1"/>
    <xf numFmtId="0" fontId="6" fillId="0" borderId="0" xfId="0" applyFont="1"/>
    <xf numFmtId="3" fontId="6" fillId="0" borderId="0" xfId="0" applyNumberFormat="1" applyFont="1"/>
    <xf numFmtId="3" fontId="0" fillId="0" borderId="0" xfId="0" applyNumberFormat="1"/>
    <xf numFmtId="0" fontId="9" fillId="0" borderId="0" xfId="0" applyFont="1" applyAlignment="1">
      <alignment horizontal="left"/>
    </xf>
    <xf numFmtId="0" fontId="9" fillId="0" borderId="0" xfId="0" applyFont="1" applyAlignment="1">
      <alignment wrapText="1"/>
    </xf>
    <xf numFmtId="3" fontId="9" fillId="0" borderId="0" xfId="0" applyNumberFormat="1" applyFont="1" applyAlignment="1">
      <alignment horizontal="right" vertical="top"/>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horizontal="right" vertical="top"/>
    </xf>
    <xf numFmtId="0" fontId="0" fillId="0" borderId="0" xfId="0" applyAlignment="1">
      <alignment wrapText="1"/>
    </xf>
    <xf numFmtId="3" fontId="0" fillId="0" borderId="0" xfId="0" applyNumberFormat="1" applyAlignment="1">
      <alignment horizontal="right" vertical="top"/>
    </xf>
    <xf numFmtId="0" fontId="0" fillId="0" borderId="4" xfId="0" applyBorder="1" applyAlignment="1">
      <alignment horizontal="left"/>
    </xf>
    <xf numFmtId="0" fontId="0" fillId="0" borderId="4" xfId="0" applyBorder="1" applyAlignment="1">
      <alignment wrapText="1"/>
    </xf>
    <xf numFmtId="3" fontId="0" fillId="0" borderId="4" xfId="0" applyNumberFormat="1" applyBorder="1" applyAlignment="1">
      <alignment horizontal="right" vertical="top"/>
    </xf>
    <xf numFmtId="0" fontId="10" fillId="0" borderId="0" xfId="0" applyFont="1" applyAlignment="1">
      <alignment wrapText="1"/>
    </xf>
    <xf numFmtId="3" fontId="10" fillId="0" borderId="0" xfId="0" applyNumberFormat="1" applyFont="1" applyAlignment="1">
      <alignment horizontal="right" vertical="top"/>
    </xf>
    <xf numFmtId="0" fontId="10" fillId="0" borderId="4" xfId="0" applyFont="1" applyBorder="1" applyAlignment="1">
      <alignment wrapText="1"/>
    </xf>
    <xf numFmtId="0" fontId="0" fillId="0" borderId="4" xfId="0" applyBorder="1"/>
    <xf numFmtId="3" fontId="10" fillId="0" borderId="4" xfId="0" applyNumberFormat="1" applyFont="1" applyBorder="1" applyAlignment="1">
      <alignment horizontal="right" vertical="top"/>
    </xf>
    <xf numFmtId="0" fontId="10" fillId="0" borderId="0" xfId="0" applyFont="1" applyAlignment="1">
      <alignment horizontal="left"/>
    </xf>
    <xf numFmtId="0" fontId="10" fillId="0" borderId="4" xfId="0" applyFont="1" applyBorder="1" applyAlignment="1">
      <alignment horizontal="left"/>
    </xf>
    <xf numFmtId="0" fontId="0" fillId="0" borderId="0" xfId="0" applyAlignment="1">
      <alignment horizontal="left" wrapText="1"/>
    </xf>
    <xf numFmtId="0" fontId="9" fillId="0" borderId="4" xfId="0" applyFont="1" applyBorder="1" applyAlignment="1">
      <alignment horizontal="left"/>
    </xf>
    <xf numFmtId="0" fontId="9" fillId="0" borderId="4" xfId="0" applyFont="1" applyBorder="1" applyAlignment="1">
      <alignment wrapText="1"/>
    </xf>
    <xf numFmtId="3" fontId="10" fillId="0" borderId="0" xfId="0" applyNumberFormat="1" applyFont="1"/>
    <xf numFmtId="3" fontId="10" fillId="0" borderId="4" xfId="0" applyNumberFormat="1" applyFont="1" applyBorder="1"/>
    <xf numFmtId="3" fontId="10" fillId="0" borderId="0" xfId="0" applyNumberFormat="1" applyFont="1" applyAlignment="1">
      <alignment vertical="top"/>
    </xf>
    <xf numFmtId="3" fontId="10" fillId="0" borderId="4" xfId="0" applyNumberFormat="1" applyFont="1" applyBorder="1" applyAlignment="1">
      <alignment vertical="top"/>
    </xf>
    <xf numFmtId="3" fontId="0" fillId="0" borderId="3" xfId="0" applyNumberFormat="1" applyBorder="1"/>
    <xf numFmtId="0" fontId="11" fillId="0" borderId="0" xfId="0" applyFont="1" applyAlignment="1">
      <alignment horizontal="left" vertical="center" indent="7"/>
    </xf>
    <xf numFmtId="0" fontId="12" fillId="0" borderId="0" xfId="0" applyFont="1" applyAlignment="1">
      <alignment vertical="center"/>
    </xf>
    <xf numFmtId="0" fontId="11" fillId="0" borderId="0" xfId="0" applyFont="1" applyAlignment="1">
      <alignment horizontal="left" vertical="center"/>
    </xf>
    <xf numFmtId="0" fontId="0" fillId="0" borderId="0" xfId="0" applyAlignment="1">
      <alignment vertical="center"/>
    </xf>
    <xf numFmtId="0" fontId="13" fillId="0" borderId="0" xfId="0" applyFont="1" applyAlignment="1">
      <alignment horizontal="right" vertical="center" wrapText="1"/>
    </xf>
    <xf numFmtId="0" fontId="14" fillId="0" borderId="3" xfId="0" applyFont="1" applyBorder="1" applyAlignment="1">
      <alignment vertical="center" wrapText="1"/>
    </xf>
    <xf numFmtId="0" fontId="14" fillId="0" borderId="3" xfId="0" applyFont="1" applyBorder="1" applyAlignment="1">
      <alignment horizontal="left" vertical="center" wrapText="1"/>
    </xf>
    <xf numFmtId="3" fontId="14" fillId="0" borderId="3" xfId="0" applyNumberFormat="1" applyFont="1" applyBorder="1" applyAlignment="1">
      <alignment horizontal="righ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3" fontId="15" fillId="0" borderId="3" xfId="0" applyNumberFormat="1" applyFont="1" applyBorder="1" applyAlignment="1">
      <alignment horizontal="right" vertical="center" wrapText="1"/>
    </xf>
    <xf numFmtId="0" fontId="15" fillId="0" borderId="3" xfId="0" applyFont="1" applyBorder="1" applyAlignment="1">
      <alignment horizontal="right" vertical="center" wrapText="1"/>
    </xf>
    <xf numFmtId="0" fontId="14" fillId="0" borderId="5" xfId="0" applyFont="1" applyBorder="1" applyAlignment="1">
      <alignment vertical="center" wrapText="1"/>
    </xf>
    <xf numFmtId="0" fontId="14" fillId="0" borderId="5" xfId="0" applyFont="1" applyBorder="1" applyAlignment="1">
      <alignment horizontal="left" vertical="center" wrapText="1"/>
    </xf>
    <xf numFmtId="3" fontId="14" fillId="0" borderId="5" xfId="0" applyNumberFormat="1" applyFont="1" applyBorder="1" applyAlignment="1">
      <alignment horizontal="right" vertical="center" wrapText="1"/>
    </xf>
    <xf numFmtId="20" fontId="15" fillId="0" borderId="3" xfId="0" quotePrefix="1" applyNumberFormat="1" applyFont="1" applyBorder="1" applyAlignment="1">
      <alignment horizontal="left" vertical="center" wrapText="1"/>
    </xf>
    <xf numFmtId="0" fontId="14" fillId="0" borderId="3" xfId="0" applyFont="1" applyBorder="1" applyAlignment="1">
      <alignment horizontal="right" vertical="center" wrapText="1"/>
    </xf>
    <xf numFmtId="0" fontId="14" fillId="0" borderId="5" xfId="0" applyFont="1" applyBorder="1" applyAlignment="1">
      <alignment horizontal="right" vertical="center" wrapText="1"/>
    </xf>
    <xf numFmtId="0" fontId="15" fillId="0" borderId="0" xfId="0" applyFont="1"/>
    <xf numFmtId="0" fontId="16" fillId="0" borderId="5" xfId="0" applyFont="1" applyBorder="1" applyAlignment="1">
      <alignment horizontal="left" vertical="top"/>
    </xf>
    <xf numFmtId="0" fontId="16" fillId="0" borderId="5" xfId="0" applyFont="1" applyBorder="1" applyAlignment="1">
      <alignment horizontal="left" vertical="top" wrapText="1"/>
    </xf>
    <xf numFmtId="3" fontId="16" fillId="0" borderId="5" xfId="0" applyNumberFormat="1" applyFont="1" applyBorder="1" applyAlignment="1">
      <alignment horizontal="right"/>
    </xf>
    <xf numFmtId="0" fontId="16" fillId="0" borderId="0" xfId="0" applyFont="1" applyAlignment="1">
      <alignment vertical="top"/>
    </xf>
    <xf numFmtId="3" fontId="16" fillId="0" borderId="0" xfId="0" applyNumberFormat="1" applyFont="1" applyAlignment="1">
      <alignment horizontal="right"/>
    </xf>
    <xf numFmtId="0" fontId="16" fillId="0" borderId="0" xfId="0" applyFont="1" applyAlignment="1">
      <alignment horizontal="left" vertical="top"/>
    </xf>
    <xf numFmtId="0" fontId="17" fillId="0" borderId="0" xfId="0" applyFont="1" applyAlignment="1">
      <alignment horizontal="left" vertical="top"/>
    </xf>
    <xf numFmtId="3" fontId="17" fillId="0" borderId="0" xfId="0" applyNumberFormat="1" applyFont="1" applyAlignment="1">
      <alignment horizontal="right"/>
    </xf>
    <xf numFmtId="0" fontId="18" fillId="0" borderId="0" xfId="0" applyFont="1" applyAlignment="1">
      <alignment horizontal="left" vertical="top"/>
    </xf>
    <xf numFmtId="0" fontId="18" fillId="0" borderId="0" xfId="0" applyFont="1" applyAlignment="1">
      <alignment vertical="top"/>
    </xf>
    <xf numFmtId="3" fontId="18" fillId="0" borderId="0" xfId="0" applyNumberFormat="1" applyFont="1" applyAlignment="1">
      <alignment horizontal="right"/>
    </xf>
    <xf numFmtId="0" fontId="18" fillId="0" borderId="4" xfId="0" applyFont="1" applyBorder="1" applyAlignment="1">
      <alignment horizontal="left" vertical="top"/>
    </xf>
    <xf numFmtId="0" fontId="18" fillId="0" borderId="4" xfId="0" applyFont="1" applyBorder="1" applyAlignment="1">
      <alignment vertical="top" wrapText="1"/>
    </xf>
    <xf numFmtId="3" fontId="18" fillId="0" borderId="4" xfId="0" applyNumberFormat="1" applyFont="1" applyBorder="1" applyAlignment="1">
      <alignment horizontal="right"/>
    </xf>
    <xf numFmtId="0" fontId="18" fillId="0" borderId="4" xfId="0" applyFont="1" applyBorder="1" applyAlignment="1">
      <alignment horizontal="left" vertical="top" wrapText="1"/>
    </xf>
    <xf numFmtId="0" fontId="18" fillId="0" borderId="0" xfId="0" applyFont="1" applyAlignment="1">
      <alignment horizontal="left" vertical="top" wrapText="1"/>
    </xf>
    <xf numFmtId="0" fontId="16" fillId="0" borderId="6" xfId="0" applyFont="1" applyBorder="1" applyAlignment="1">
      <alignment horizontal="left" vertical="top"/>
    </xf>
    <xf numFmtId="0" fontId="15" fillId="0" borderId="6" xfId="0" applyFont="1" applyBorder="1"/>
    <xf numFmtId="3" fontId="16" fillId="0" borderId="6" xfId="0" applyNumberFormat="1" applyFont="1" applyBorder="1" applyAlignment="1">
      <alignment horizontal="right"/>
    </xf>
    <xf numFmtId="3" fontId="16" fillId="0" borderId="0" xfId="0" applyNumberFormat="1" applyFont="1"/>
    <xf numFmtId="3" fontId="17" fillId="0" borderId="0" xfId="0" applyNumberFormat="1" applyFont="1"/>
    <xf numFmtId="0" fontId="17" fillId="0" borderId="0" xfId="0" applyFont="1" applyAlignment="1">
      <alignment vertical="top"/>
    </xf>
    <xf numFmtId="0" fontId="16" fillId="0" borderId="4" xfId="0" applyFont="1" applyBorder="1" applyAlignment="1">
      <alignment horizontal="left" vertical="top"/>
    </xf>
    <xf numFmtId="3" fontId="16" fillId="0" borderId="4" xfId="0" applyNumberFormat="1" applyFont="1" applyBorder="1" applyAlignment="1">
      <alignment horizontal="right"/>
    </xf>
    <xf numFmtId="0" fontId="16" fillId="0" borderId="4" xfId="0" applyFont="1" applyBorder="1" applyAlignment="1">
      <alignment horizontal="left"/>
    </xf>
    <xf numFmtId="0" fontId="15" fillId="0" borderId="0" xfId="0" applyFont="1" applyAlignment="1">
      <alignment horizontal="left"/>
    </xf>
    <xf numFmtId="3" fontId="15" fillId="0" borderId="0" xfId="0" applyNumberFormat="1" applyFont="1" applyAlignment="1">
      <alignment horizontal="left"/>
    </xf>
    <xf numFmtId="0" fontId="16" fillId="0" borderId="1" xfId="0" applyFont="1" applyBorder="1" applyAlignment="1">
      <alignment horizontal="left" wrapText="1"/>
    </xf>
    <xf numFmtId="3" fontId="16" fillId="0" borderId="1" xfId="0" applyNumberFormat="1" applyFont="1" applyBorder="1" applyAlignment="1">
      <alignment horizontal="right" wrapText="1"/>
    </xf>
    <xf numFmtId="0" fontId="18" fillId="0" borderId="1" xfId="0" applyFont="1" applyBorder="1" applyAlignment="1">
      <alignment horizontal="left" wrapText="1"/>
    </xf>
    <xf numFmtId="3" fontId="18" fillId="0" borderId="1" xfId="0" applyNumberFormat="1" applyFont="1" applyBorder="1" applyAlignment="1">
      <alignment horizontal="right" wrapText="1"/>
    </xf>
    <xf numFmtId="0" fontId="16" fillId="0" borderId="2" xfId="0" applyFont="1" applyBorder="1" applyAlignment="1">
      <alignment horizontal="left" wrapText="1"/>
    </xf>
    <xf numFmtId="3" fontId="16" fillId="0" borderId="2" xfId="0" applyNumberFormat="1" applyFont="1" applyBorder="1" applyAlignment="1">
      <alignment horizontal="right" wrapText="1"/>
    </xf>
    <xf numFmtId="0" fontId="19" fillId="0" borderId="0" xfId="0" applyFont="1" applyAlignment="1">
      <alignment horizontal="left"/>
    </xf>
    <xf numFmtId="0" fontId="20" fillId="0" borderId="0" xfId="0" applyFont="1" applyAlignment="1">
      <alignment horizontal="left"/>
    </xf>
    <xf numFmtId="0" fontId="20" fillId="0" borderId="0" xfId="0" applyFont="1"/>
    <xf numFmtId="0" fontId="21" fillId="0" borderId="2" xfId="0" applyFont="1" applyBorder="1" applyAlignment="1">
      <alignment horizontal="left" wrapText="1"/>
    </xf>
    <xf numFmtId="0" fontId="21" fillId="0" borderId="2" xfId="0" applyFont="1" applyBorder="1" applyAlignment="1">
      <alignment horizontal="right" wrapText="1"/>
    </xf>
    <xf numFmtId="0" fontId="18" fillId="0" borderId="2" xfId="0" applyFont="1" applyBorder="1" applyAlignment="1">
      <alignment wrapText="1"/>
    </xf>
    <xf numFmtId="0" fontId="3" fillId="0" borderId="0" xfId="0" applyFont="1" applyAlignment="1">
      <alignment horizontal="right" wrapText="1"/>
    </xf>
    <xf numFmtId="0" fontId="3" fillId="0" borderId="2" xfId="0" applyFont="1" applyBorder="1" applyAlignment="1">
      <alignment horizontal="right" vertical="top" wrapText="1"/>
    </xf>
    <xf numFmtId="3" fontId="16" fillId="0" borderId="0" xfId="0" applyNumberFormat="1" applyFont="1" applyAlignment="1">
      <alignment horizontal="right" wrapText="1"/>
    </xf>
    <xf numFmtId="0" fontId="7" fillId="2" borderId="5" xfId="0" applyFont="1" applyFill="1" applyBorder="1" applyAlignment="1">
      <alignment vertical="center"/>
    </xf>
    <xf numFmtId="0" fontId="23" fillId="2" borderId="5" xfId="0" applyFont="1" applyFill="1" applyBorder="1" applyAlignment="1">
      <alignment horizontal="right" vertical="center" wrapText="1"/>
    </xf>
    <xf numFmtId="0" fontId="23" fillId="2" borderId="0" xfId="0" applyFont="1" applyFill="1" applyAlignment="1">
      <alignment horizontal="right" vertical="center" wrapText="1"/>
    </xf>
    <xf numFmtId="0" fontId="7" fillId="2" borderId="0" xfId="0" applyFont="1" applyFill="1"/>
    <xf numFmtId="0" fontId="0" fillId="0" borderId="0" xfId="0" pivotButton="1"/>
    <xf numFmtId="0" fontId="24" fillId="0" borderId="0" xfId="0" applyFont="1"/>
    <xf numFmtId="0" fontId="14" fillId="0" borderId="0" xfId="0" applyFont="1" applyAlignment="1">
      <alignment horizontal="left" vertical="center"/>
    </xf>
    <xf numFmtId="0" fontId="15" fillId="0" borderId="0" xfId="0" applyFont="1" applyAlignment="1">
      <alignment vertical="center"/>
    </xf>
    <xf numFmtId="0" fontId="15" fillId="0" borderId="0" xfId="0" applyFont="1"/>
    <xf numFmtId="0" fontId="13" fillId="0" borderId="0" xfId="0" applyFont="1" applyAlignment="1">
      <alignment horizontal="right" wrapText="1"/>
    </xf>
    <xf numFmtId="0" fontId="13" fillId="0" borderId="5" xfId="0" applyFont="1" applyBorder="1" applyAlignment="1">
      <alignment horizontal="right" wrapText="1"/>
    </xf>
    <xf numFmtId="0" fontId="11" fillId="0" borderId="0" xfId="0" applyFont="1" applyAlignment="1">
      <alignment horizontal="left" vertical="center"/>
    </xf>
    <xf numFmtId="0" fontId="0" fillId="0" borderId="0" xfId="0" applyAlignment="1">
      <alignment vertical="center"/>
    </xf>
    <xf numFmtId="0" fontId="0" fillId="0" borderId="5" xfId="0" applyBorder="1" applyAlignment="1">
      <alignment vertical="center"/>
    </xf>
    <xf numFmtId="0" fontId="13" fillId="0" borderId="0" xfId="0" applyFont="1" applyAlignment="1">
      <alignment horizontal="right" vertical="center" wrapText="1"/>
    </xf>
    <xf numFmtId="0" fontId="13" fillId="0" borderId="5" xfId="0" applyFont="1" applyBorder="1" applyAlignment="1">
      <alignment horizontal="right" vertical="center" wrapText="1"/>
    </xf>
    <xf numFmtId="0" fontId="10" fillId="0" borderId="0" xfId="0" applyFont="1" applyAlignment="1">
      <alignment wrapText="1"/>
    </xf>
    <xf numFmtId="0" fontId="0" fillId="0" borderId="0" xfId="0"/>
  </cellXfs>
  <cellStyles count="1">
    <cellStyle name="Normal" xfId="0" builtinId="0"/>
  </cellStyles>
  <dxfs count="7">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[StatsBudget2023.xlsx]Report!PivotTable1</c:name>
    <c:fmtId val="0"/>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Statsbudget i medborgarkronor per månad</a:t>
            </a:r>
          </a:p>
          <a:p>
            <a:pPr>
              <a:defRPr/>
            </a:pPr>
            <a:r>
              <a:rPr lang="en-US" b="0"/>
              <a:t>Total</a:t>
            </a:r>
            <a:r>
              <a:rPr lang="en-US" b="0" baseline="0"/>
              <a:t> 10 012</a:t>
            </a:r>
            <a:endParaRPr lang="en-US" b="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spPr>
          <a:solidFill>
            <a:schemeClr val="tx2">
              <a:lumMod val="60000"/>
              <a:lumOff val="40000"/>
            </a:schemeClr>
          </a:solidFill>
          <a:ln w="9525" cap="flat" cmpd="sng" algn="ctr">
            <a:solidFill>
              <a:schemeClr val="tx2">
                <a:lumMod val="75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1.495581237253569E-2"/>
          <c:y val="0.1106401384083045"/>
          <c:w val="0.97008837525492864"/>
          <c:h val="0.37339413671906929"/>
        </c:manualLayout>
      </c:layout>
      <c:barChart>
        <c:barDir val="col"/>
        <c:grouping val="clustered"/>
        <c:varyColors val="0"/>
        <c:ser>
          <c:idx val="0"/>
          <c:order val="0"/>
          <c:tx>
            <c:strRef>
              <c:f>Report!$F$9</c:f>
              <c:strCache>
                <c:ptCount val="1"/>
                <c:pt idx="0">
                  <c:v>Total</c:v>
                </c:pt>
              </c:strCache>
            </c:strRef>
          </c:tx>
          <c:spPr>
            <a:solidFill>
              <a:schemeClr val="tx2">
                <a:lumMod val="60000"/>
                <a:lumOff val="40000"/>
              </a:schemeClr>
            </a:solidFill>
            <a:ln w="9525" cap="flat" cmpd="sng" algn="ctr">
              <a:solidFill>
                <a:schemeClr val="tx2">
                  <a:lumMod val="7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Report!$D$10:$E$37</c:f>
              <c:strCache>
                <c:ptCount val="27"/>
                <c:pt idx="0">
                  <c:v>Allmänna bidrag till kommuner</c:v>
                </c:pt>
                <c:pt idx="1">
                  <c:v>Hälsovård, sjukvård och social omsorg</c:v>
                </c:pt>
                <c:pt idx="2">
                  <c:v>Ekonomisk trygghet vid sjukdom och funktionsnedsättning</c:v>
                </c:pt>
                <c:pt idx="3">
                  <c:v>Ekonomisk trygghet för familjer och barn</c:v>
                </c:pt>
                <c:pt idx="4">
                  <c:v>Utbildning och universitetsforskning</c:v>
                </c:pt>
                <c:pt idx="5">
                  <c:v>Försvar och samhällets krisberedskap</c:v>
                </c:pt>
                <c:pt idx="6">
                  <c:v>Arbetsmarknad och arbetsliv</c:v>
                </c:pt>
                <c:pt idx="7">
                  <c:v>Kommunikationer</c:v>
                </c:pt>
                <c:pt idx="8">
                  <c:v>Rättsväsendet</c:v>
                </c:pt>
                <c:pt idx="9">
                  <c:v>Ekonomisk trygghet vid ålderdom</c:v>
                </c:pt>
                <c:pt idx="10">
                  <c:v>Internationellt bistånd</c:v>
                </c:pt>
                <c:pt idx="11">
                  <c:v>Avgiften till Europeiska unionen</c:v>
                </c:pt>
                <c:pt idx="12">
                  <c:v>Studiestöd</c:v>
                </c:pt>
                <c:pt idx="13">
                  <c:v>Allmän miljö- och naturvård</c:v>
                </c:pt>
                <c:pt idx="14">
                  <c:v>Areella näringar, landsbygd och livsmedel</c:v>
                </c:pt>
                <c:pt idx="15">
                  <c:v>Samhällsekonomi och finansförvaltning</c:v>
                </c:pt>
                <c:pt idx="16">
                  <c:v>Riket styre</c:v>
                </c:pt>
                <c:pt idx="17">
                  <c:v>Kultur, medier, trossamfund och fritid</c:v>
                </c:pt>
                <c:pt idx="18">
                  <c:v>Migration</c:v>
                </c:pt>
                <c:pt idx="19">
                  <c:v>Statsskuldsräntor m.m.</c:v>
                </c:pt>
                <c:pt idx="20">
                  <c:v>Skatt, tull och exekution</c:v>
                </c:pt>
                <c:pt idx="21">
                  <c:v>Näringsliv</c:v>
                </c:pt>
                <c:pt idx="22">
                  <c:v>Samhällsplanering, bostadsförsörjning och byggande samt konsumentpolitik</c:v>
                </c:pt>
                <c:pt idx="23">
                  <c:v>Jämställdhet och nyanlända invandrares etablering</c:v>
                </c:pt>
                <c:pt idx="24">
                  <c:v>Energi</c:v>
                </c:pt>
                <c:pt idx="25">
                  <c:v>Regional utveckling</c:v>
                </c:pt>
                <c:pt idx="26">
                  <c:v>Internationell samverkan</c:v>
                </c:pt>
              </c:strCache>
            </c:strRef>
          </c:cat>
          <c:val>
            <c:numRef>
              <c:f>Report!$F$10:$F$37</c:f>
              <c:numCache>
                <c:formatCode>#,##0</c:formatCode>
                <c:ptCount val="27"/>
                <c:pt idx="0">
                  <c:v>1259.9596849008317</c:v>
                </c:pt>
                <c:pt idx="1">
                  <c:v>883.15524632117706</c:v>
                </c:pt>
                <c:pt idx="2">
                  <c:v>851.14606525911711</c:v>
                </c:pt>
                <c:pt idx="3">
                  <c:v>841.00754958413302</c:v>
                </c:pt>
                <c:pt idx="4">
                  <c:v>759.6926663467691</c:v>
                </c:pt>
                <c:pt idx="5">
                  <c:v>751.38299744081883</c:v>
                </c:pt>
                <c:pt idx="6">
                  <c:v>720.59889635316699</c:v>
                </c:pt>
                <c:pt idx="7">
                  <c:v>631.41728246960975</c:v>
                </c:pt>
                <c:pt idx="8">
                  <c:v>546.27202495201539</c:v>
                </c:pt>
                <c:pt idx="9">
                  <c:v>443.01132437619964</c:v>
                </c:pt>
                <c:pt idx="10">
                  <c:v>377.52900671785028</c:v>
                </c:pt>
                <c:pt idx="11">
                  <c:v>366.84142674344207</c:v>
                </c:pt>
                <c:pt idx="12">
                  <c:v>223.22772712731921</c:v>
                </c:pt>
                <c:pt idx="13">
                  <c:v>156.29151471529107</c:v>
                </c:pt>
                <c:pt idx="14">
                  <c:v>154.93723608445299</c:v>
                </c:pt>
                <c:pt idx="15">
                  <c:v>152.12251279590527</c:v>
                </c:pt>
                <c:pt idx="16">
                  <c:v>146.11327575175949</c:v>
                </c:pt>
                <c:pt idx="17">
                  <c:v>133.30092770313499</c:v>
                </c:pt>
                <c:pt idx="18">
                  <c:v>128.11696257197696</c:v>
                </c:pt>
                <c:pt idx="19">
                  <c:v>105.2079334612924</c:v>
                </c:pt>
                <c:pt idx="20">
                  <c:v>103.35325495841332</c:v>
                </c:pt>
                <c:pt idx="21">
                  <c:v>91.232989443378131</c:v>
                </c:pt>
                <c:pt idx="22">
                  <c:v>48.777655150351876</c:v>
                </c:pt>
                <c:pt idx="23">
                  <c:v>44.507405630198349</c:v>
                </c:pt>
                <c:pt idx="24">
                  <c:v>39.546137236084455</c:v>
                </c:pt>
                <c:pt idx="25">
                  <c:v>36.262004158669228</c:v>
                </c:pt>
                <c:pt idx="26">
                  <c:v>16.751991362763917</c:v>
                </c:pt>
              </c:numCache>
            </c:numRef>
          </c:val>
          <c:extLst>
            <c:ext xmlns:c16="http://schemas.microsoft.com/office/drawing/2014/chart" uri="{C3380CC4-5D6E-409C-BE32-E72D297353CC}">
              <c16:uniqueId val="{00000000-2731-429A-8978-B18F974C9D24}"/>
            </c:ext>
          </c:extLst>
        </c:ser>
        <c:dLbls>
          <c:dLblPos val="inEnd"/>
          <c:showLegendKey val="0"/>
          <c:showVal val="1"/>
          <c:showCatName val="0"/>
          <c:showSerName val="0"/>
          <c:showPercent val="0"/>
          <c:showBubbleSize val="0"/>
        </c:dLbls>
        <c:gapWidth val="10"/>
        <c:axId val="493589856"/>
        <c:axId val="493573056"/>
      </c:barChart>
      <c:catAx>
        <c:axId val="493589856"/>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540000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493573056"/>
        <c:crosses val="autoZero"/>
        <c:auto val="1"/>
        <c:lblAlgn val="ctr"/>
        <c:lblOffset val="100"/>
        <c:noMultiLvlLbl val="0"/>
      </c:catAx>
      <c:valAx>
        <c:axId val="493573056"/>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4935898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1828800</xdr:colOff>
      <xdr:row>21</xdr:row>
      <xdr:rowOff>130175</xdr:rowOff>
    </xdr:to>
    <mc:AlternateContent xmlns:mc="http://schemas.openxmlformats.org/markup-compatibility/2006" xmlns:a14="http://schemas.microsoft.com/office/drawing/2010/main">
      <mc:Choice Requires="a14">
        <xdr:graphicFrame macro="">
          <xdr:nvGraphicFramePr>
            <xdr:cNvPr id="2" name="CalcIsSum">
              <a:extLst>
                <a:ext uri="{FF2B5EF4-FFF2-40B4-BE49-F238E27FC236}">
                  <a16:creationId xmlns:a16="http://schemas.microsoft.com/office/drawing/2014/main" id="{AD2FF48D-C1E4-E561-FFFD-584E96A81AAB}"/>
                </a:ext>
              </a:extLst>
            </xdr:cNvPr>
            <xdr:cNvGraphicFramePr/>
          </xdr:nvGraphicFramePr>
          <xdr:xfrm>
            <a:off x="0" y="0"/>
            <a:ext cx="0" cy="0"/>
          </xdr:xfrm>
          <a:graphic>
            <a:graphicData uri="http://schemas.microsoft.com/office/drawing/2010/slicer">
              <sle:slicer xmlns:sle="http://schemas.microsoft.com/office/drawing/2010/slicer" name="CalcIsSum"/>
            </a:graphicData>
          </a:graphic>
        </xdr:graphicFrame>
      </mc:Choice>
      <mc:Fallback xmlns="">
        <xdr:sp macro="" textlink="">
          <xdr:nvSpPr>
            <xdr:cNvPr id="0" name=""/>
            <xdr:cNvSpPr>
              <a:spLocks noTextEdit="1"/>
            </xdr:cNvSpPr>
          </xdr:nvSpPr>
          <xdr:spPr>
            <a:xfrm>
              <a:off x="234950" y="1473200"/>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6</xdr:col>
      <xdr:colOff>241300</xdr:colOff>
      <xdr:row>8</xdr:row>
      <xdr:rowOff>57150</xdr:rowOff>
    </xdr:from>
    <xdr:to>
      <xdr:col>22</xdr:col>
      <xdr:colOff>165100</xdr:colOff>
      <xdr:row>48</xdr:row>
      <xdr:rowOff>31750</xdr:rowOff>
    </xdr:to>
    <xdr:graphicFrame macro="">
      <xdr:nvGraphicFramePr>
        <xdr:cNvPr id="3" name="Chart 2">
          <a:extLst>
            <a:ext uri="{FF2B5EF4-FFF2-40B4-BE49-F238E27FC236}">
              <a16:creationId xmlns:a16="http://schemas.microsoft.com/office/drawing/2014/main" id="{4A65EB96-4230-82ED-740D-7024E5F285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033.791673726853" createdVersion="8" refreshedVersion="8" minRefreshableVersion="3" recordCount="585" xr:uid="{D58E8CEB-4630-4369-AE5B-B06FAD9CD6FB}">
  <cacheSource type="worksheet">
    <worksheetSource ref="B10:N595" sheet="DB"/>
  </cacheSource>
  <cacheFields count="13">
    <cacheField name="Nr" numFmtId="0">
      <sharedItems containsBlank="1" containsMixedTypes="1" containsNumber="1" containsInteger="1" minValue="1" maxValue="1"/>
    </cacheField>
    <cacheField name="Text" numFmtId="0">
      <sharedItems/>
    </cacheField>
    <cacheField name="OrgVal" numFmtId="0">
      <sharedItems containsString="0" containsBlank="1" containsNumber="1" containsInteger="1" minValue="80" maxValue="1251870933"/>
    </cacheField>
    <cacheField name="CalcMainNr" numFmtId="3">
      <sharedItems containsMixedTypes="1" containsNumber="1" containsInteger="1" minValue="1" maxValue="1"/>
    </cacheField>
    <cacheField name="CalcNr" numFmtId="0">
      <sharedItems containsMixedTypes="1" containsNumber="1" containsInteger="1" minValue="1" maxValue="67"/>
    </cacheField>
    <cacheField name="CalcIsSum" numFmtId="0">
      <sharedItems containsBlank="1" count="2">
        <s v="Sum"/>
        <m/>
      </sharedItems>
    </cacheField>
    <cacheField name="HuvudKategori" numFmtId="0">
      <sharedItems count="27">
        <s v="Riket styre"/>
        <s v="Samhällsekonomi och finansförvaltning"/>
        <s v="Skatt, tull och exekution"/>
        <s v="Rättsväsendet"/>
        <s v="Internationell samverkan"/>
        <s v="Försvar och samhällets krisberedskap"/>
        <s v="Internationellt bistånd"/>
        <s v="Migration"/>
        <s v="Hälsovård, sjukvård och social omsorg"/>
        <s v="Ekonomisk trygghet vid sjukdom och funktionsnedsättning"/>
        <s v="Ekonomisk trygghet vid ålderdom"/>
        <s v="Ekonomisk trygghet för familjer och barn"/>
        <s v="Jämställdhet och nyanlända invandrares etablering"/>
        <s v="Arbetsmarknad och arbetsliv"/>
        <s v="Studiestöd"/>
        <s v="Utbildning och universitetsforskning"/>
        <s v="Kultur, medier, trossamfund och fritid"/>
        <s v="Samhällsplanering, bostadsförsörjning och byggande samt konsumentpolitik"/>
        <s v="Regional utveckling"/>
        <s v="Allmän miljö- och naturvård"/>
        <s v="Energi"/>
        <s v="Kommunikationer"/>
        <s v="Areella näringar, landsbygd och livsmedel"/>
        <s v="Näringsliv"/>
        <s v="Allmänna bidrag till kommuner"/>
        <s v="Statsskuldsräntor m.m."/>
        <s v="Avgiften till Europeiska unionen"/>
      </sharedItems>
    </cacheField>
    <cacheField name="Kategori" numFmtId="0">
      <sharedItems count="70">
        <s v=""/>
        <s v="1 Statschefen"/>
        <s v="2 Riksdagen och dess myndigheter"/>
        <s v="3 Sametinget och samepolitiken"/>
        <s v="4 Regeringskansliet m.m."/>
        <s v="5 Länsstyrelserna"/>
        <s v="6 Demokratipolitik och mänskliga rättigheter"/>
        <s v="7 Nationella minoriteter"/>
        <s v="8 Medier"/>
        <s v="9 Sieps samt insatser för att stärka delaktigheten i EU-arbetet"/>
        <s v="Samhällsekonomi och finansförvaltning"/>
        <s v="Skatt, tull och exekution"/>
        <s v="Rättsväsendet"/>
        <s v="Internationell samverkan"/>
        <s v="1 Försvar"/>
        <s v="2 Samhällets krisberedskap"/>
        <s v="3 Strålsäkerhet"/>
        <s v="1 Internationellt utvecklingssamarbete"/>
        <s v="Migration"/>
        <s v="1 Hälso- och sjukvårdspolitik"/>
        <s v="2 Folkhälsopolitik"/>
        <s v="3 Funktionshinderspolitik"/>
        <s v="4 Politik för sociala tjänster"/>
        <s v="5 Barnrättspolitik"/>
        <s v="6 Forskningspolitik"/>
        <s v="1 Ersättning vid sjukdom och funktionsnedsättning"/>
        <s v="2 Myndigheter"/>
        <s v="1 Ersättning vid ålderdom"/>
        <s v="Ekonomisk trygghet för familjer och barn"/>
        <s v="1 Nyanlända invandrares etablering"/>
        <s v="2 Diskriminering"/>
        <s v="3 Jämställdhet"/>
        <s v="4 Segregation"/>
        <s v="1 Arbetsmarknad"/>
        <s v="2 Arbetsliv"/>
        <s v="Studiestöd"/>
        <s v="1 Barn-, ungdoms- och vuxenutbildning"/>
        <s v="2 Universitet och högskolor"/>
        <s v="3 Forskning"/>
        <s v="4 Vissa gemensamma ändamål"/>
        <s v="1 Kulturområdesövergripande verksamhet"/>
        <s v="2 Teater, dans och musik"/>
        <s v="3 Litteraturen, läsandet och språket"/>
        <s v="4 Bildkonst, arkitektur, form och design"/>
        <s v="5 Konstnärernas villkor"/>
        <s v="6 Arkiv"/>
        <s v="7 Kulturmiljö"/>
        <s v="8 Museer och utställningar"/>
        <s v="9 Trossamfund"/>
        <s v="10 Film"/>
        <s v="11 Medier"/>
        <s v="12 Ungdomspolitik"/>
        <s v="13 Politik för det civila samhället"/>
        <s v="14 Folkbildning"/>
        <s v="15 Tillsyn över spelmarknaden"/>
        <s v="1 Samhällsplanering, bostadsmarknad, byggande och lantmäteriverksamhet"/>
        <s v="2 Konsumentpolitik"/>
        <s v="Regional utveckling"/>
        <s v="1 Miljöpolitik"/>
        <s v="2 Miljöforskning"/>
        <s v="Energi"/>
        <s v="1 Transportpolitik"/>
        <s v="2 Politiken för informationssamhället"/>
        <s v="Areella näringar, landsbygd och livsmedel"/>
        <s v="1 Näringspolitik"/>
        <s v="2 Utrikeshandel, export- och investeringsfrämjande"/>
        <s v="Allmänna bidrag till kommuner"/>
        <s v="Statsskuldsräntor m.m."/>
        <s v="Avgiften till Europeiska unionen"/>
        <s v="Summa anslag"/>
      </sharedItems>
    </cacheField>
    <cacheField name="SubKategori" numFmtId="0">
      <sharedItems containsNonDate="0" containsString="0" containsBlank="1" count="1">
        <m/>
      </sharedItems>
    </cacheField>
    <cacheField name="CalcText" numFmtId="0">
      <sharedItems/>
    </cacheField>
    <cacheField name="Medborgarkronor" numFmtId="0">
      <sharedItems containsSemiMixedTypes="0" containsString="0" containsNumber="1" minValue="0" maxValue="120141.16439539347"/>
    </cacheField>
    <cacheField name="MedborgarKronorMånad" numFmtId="0">
      <sharedItems containsSemiMixedTypes="0" containsString="0" containsNumber="1" minValue="0" maxValue="10011.763699616122"/>
    </cacheField>
    <cacheField name="Parameter7" numFmtId="0">
      <sharedItems containsNonDate="0" containsString="0" containsBlank="1"/>
    </cacheField>
  </cacheFields>
  <extLst>
    <ext xmlns:x14="http://schemas.microsoft.com/office/spreadsheetml/2009/9/main" uri="{725AE2AE-9491-48be-B2B4-4EB974FC3084}">
      <x14:pivotCacheDefinition pivotCacheId="172061293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5">
  <r>
    <n v="1"/>
    <s v="Riket styre"/>
    <m/>
    <n v="1"/>
    <s v=""/>
    <x v="0"/>
    <x v="0"/>
    <x v="0"/>
    <x v="0"/>
    <s v="styre"/>
    <n v="0"/>
    <n v="0"/>
    <m/>
  </r>
  <r>
    <m/>
    <s v="1 Statschefen"/>
    <n v="167903"/>
    <n v="1"/>
    <n v="1"/>
    <x v="0"/>
    <x v="0"/>
    <x v="1"/>
    <x v="0"/>
    <s v="Statschefen"/>
    <n v="16.113531669865644"/>
    <n v="1.342794305822137"/>
    <m/>
  </r>
  <r>
    <s v=""/>
    <s v="1 Kungliga hov- och slottsstaten"/>
    <n v="167903"/>
    <n v="1"/>
    <n v="1"/>
    <x v="1"/>
    <x v="0"/>
    <x v="1"/>
    <x v="0"/>
    <s v="Kungliga hov- och slottsstaten"/>
    <n v="16.113531669865644"/>
    <n v="1.342794305822137"/>
    <m/>
  </r>
  <r>
    <s v=""/>
    <s v="2 Riksdagen och dess myndigheter"/>
    <n v="2696711"/>
    <n v="1"/>
    <n v="2"/>
    <x v="0"/>
    <x v="0"/>
    <x v="2"/>
    <x v="0"/>
    <s v="Riksdagen och dess myndigheter"/>
    <n v="258.80143953934743"/>
    <n v="21.566786628278951"/>
    <m/>
  </r>
  <r>
    <s v=""/>
    <s v="1 Riksdagens ledamöter och partier m.m."/>
    <n v="1004077"/>
    <n v="1"/>
    <n v="1"/>
    <x v="1"/>
    <x v="0"/>
    <x v="2"/>
    <x v="0"/>
    <s v="Riksdagens ledamöter och partier m.m."/>
    <n v="96.360556621881003"/>
    <n v="8.0300463851567496"/>
    <m/>
  </r>
  <r>
    <s v=""/>
    <s v="2 Riksdagens förvaltningsanslag"/>
    <n v="996390"/>
    <n v="1"/>
    <n v="2"/>
    <x v="1"/>
    <x v="0"/>
    <x v="2"/>
    <x v="0"/>
    <s v="Riksdagens förvaltningsanslag"/>
    <n v="95.62284069097889"/>
    <n v="7.9685700575815739"/>
    <m/>
  </r>
  <r>
    <s v=""/>
    <s v="3 Riksdagens fastighetsanslag"/>
    <n v="210000"/>
    <n v="1"/>
    <n v="3"/>
    <x v="1"/>
    <x v="0"/>
    <x v="2"/>
    <x v="0"/>
    <s v="Riksdagens fastighetsanslag"/>
    <n v="20.153550863723609"/>
    <n v="1.6794625719769674"/>
    <m/>
  </r>
  <r>
    <s v=""/>
    <s v="4 Riksdagens ombudsmän (JO)"/>
    <n v="127126"/>
    <n v="1"/>
    <n v="4"/>
    <x v="1"/>
    <x v="0"/>
    <x v="2"/>
    <x v="0"/>
    <s v="Riksdagens ombudsmän (JO)"/>
    <n v="12.200191938579655"/>
    <n v="1.0166826615483047"/>
    <m/>
  </r>
  <r>
    <s v=""/>
    <s v="5 Riksrevisionen"/>
    <n v="359118"/>
    <n v="1"/>
    <n v="5"/>
    <x v="1"/>
    <x v="0"/>
    <x v="2"/>
    <x v="0"/>
    <s v="Riksrevisionen"/>
    <n v="34.464299424184262"/>
    <n v="2.8720249520153551"/>
    <m/>
  </r>
  <r>
    <s v=""/>
    <s v="3 Sametinget och samepolitiken"/>
    <n v="59676"/>
    <n v="1"/>
    <n v="3"/>
    <x v="0"/>
    <x v="0"/>
    <x v="3"/>
    <x v="0"/>
    <s v="Sametinget och samepolitiken"/>
    <n v="5.727063339731286"/>
    <n v="0.4772552783109405"/>
    <m/>
  </r>
  <r>
    <s v=""/>
    <s v="1 Sametinget"/>
    <n v="59676"/>
    <n v="1"/>
    <n v="1"/>
    <x v="1"/>
    <x v="0"/>
    <x v="3"/>
    <x v="0"/>
    <s v="Sametinget"/>
    <n v="5.727063339731286"/>
    <n v="0.4772552783109405"/>
    <m/>
  </r>
  <r>
    <s v=""/>
    <s v="4 Regeringskansliet m.m."/>
    <n v="9584123"/>
    <n v="1"/>
    <n v="4"/>
    <x v="0"/>
    <x v="0"/>
    <x v="4"/>
    <x v="0"/>
    <s v="Regeringskansliet m.m."/>
    <n v="919.78147792706329"/>
    <n v="76.648456493921941"/>
    <m/>
  </r>
  <r>
    <s v=""/>
    <s v="1 Regeringskansliet m.m."/>
    <n v="9584123"/>
    <n v="1"/>
    <n v="1"/>
    <x v="1"/>
    <x v="0"/>
    <x v="4"/>
    <x v="0"/>
    <s v="Regeringskansliet m.m."/>
    <n v="919.78147792706329"/>
    <n v="76.648456493921941"/>
    <m/>
  </r>
  <r>
    <s v=""/>
    <s v="5 Länsstyrelserna"/>
    <n v="3760438"/>
    <n v="1"/>
    <n v="5"/>
    <x v="0"/>
    <x v="0"/>
    <x v="5"/>
    <x v="0"/>
    <s v="Länsstyrelserna"/>
    <n v="360.88656429942421"/>
    <n v="30.073880358285351"/>
    <m/>
  </r>
  <r>
    <s v=""/>
    <s v="1 Länsstyrelserna m.m."/>
    <n v="3760438"/>
    <n v="1"/>
    <n v="1"/>
    <x v="1"/>
    <x v="0"/>
    <x v="5"/>
    <x v="0"/>
    <s v="Länsstyrelserna m.m."/>
    <n v="360.88656429942421"/>
    <n v="30.073880358285351"/>
    <m/>
  </r>
  <r>
    <s v=""/>
    <s v="6 Demokratipolitik och mänskliga rättigheter"/>
    <n v="683379"/>
    <n v="1"/>
    <n v="6"/>
    <x v="0"/>
    <x v="0"/>
    <x v="6"/>
    <x v="0"/>
    <s v="Demokratipolitik och mänskliga rättigheter"/>
    <n v="65.583397312859887"/>
    <n v="5.4652831094049903"/>
    <m/>
  </r>
  <r>
    <s v=""/>
    <s v="1 Allmänna val och demokrati"/>
    <n v="149840"/>
    <n v="1"/>
    <n v="1"/>
    <x v="1"/>
    <x v="0"/>
    <x v="6"/>
    <x v="0"/>
    <s v="Allmänna val och demokrati"/>
    <n v="14.380038387715931"/>
    <n v="1.1983365323096609"/>
    <m/>
  </r>
  <r>
    <s v=""/>
    <s v="2 Justitiekanslern"/>
    <n v="80863"/>
    <n v="1"/>
    <n v="2"/>
    <x v="1"/>
    <x v="0"/>
    <x v="6"/>
    <x v="0"/>
    <s v="Justitiekanslern"/>
    <n v="7.7603646833013435"/>
    <n v="0.64669705694177859"/>
    <m/>
  </r>
  <r>
    <s v=""/>
    <s v="3 Integritetsskyddsmyndigheten"/>
    <n v="172794"/>
    <n v="1"/>
    <n v="3"/>
    <x v="1"/>
    <x v="0"/>
    <x v="6"/>
    <x v="0"/>
    <s v="Integritetsskyddsmyndigheten"/>
    <n v="16.582917466410748"/>
    <n v="1.3819097888675624"/>
    <m/>
  </r>
  <r>
    <s v=""/>
    <s v="4 Valmyndigheten"/>
    <n v="60164"/>
    <n v="1"/>
    <n v="4"/>
    <x v="1"/>
    <x v="0"/>
    <x v="6"/>
    <x v="0"/>
    <s v="Valmyndigheten"/>
    <n v="5.7738963531669869"/>
    <n v="0.48115802943058222"/>
    <m/>
  </r>
  <r>
    <s v=""/>
    <s v="5 Stöd till politiska partier"/>
    <n v="169200"/>
    <n v="1"/>
    <n v="5"/>
    <x v="1"/>
    <x v="0"/>
    <x v="6"/>
    <x v="0"/>
    <s v="Stöd till politiska partier"/>
    <n v="16.238003838771593"/>
    <n v="1.3531669865642995"/>
    <m/>
  </r>
  <r>
    <s v=""/>
    <s v="6 Institutet för mänskliga rättigheter"/>
    <n v="50518"/>
    <n v="1"/>
    <n v="6"/>
    <x v="1"/>
    <x v="0"/>
    <x v="6"/>
    <x v="0"/>
    <s v="Institutet för mänskliga rättigheter"/>
    <n v="4.8481765834932817"/>
    <n v="0.40401471529110683"/>
    <m/>
  </r>
  <r>
    <s v=""/>
    <s v="7 Nationella minoriteter"/>
    <n v="227771"/>
    <n v="1"/>
    <n v="7"/>
    <x v="0"/>
    <x v="0"/>
    <x v="7"/>
    <x v="0"/>
    <s v="Nationella minoriteter"/>
    <n v="21.859021113243763"/>
    <n v="1.8215850927703137"/>
    <m/>
  </r>
  <r>
    <s v=""/>
    <s v="1 Åtgärder för nationella minoriteter"/>
    <n v="207771"/>
    <n v="1"/>
    <n v="1"/>
    <x v="1"/>
    <x v="0"/>
    <x v="7"/>
    <x v="0"/>
    <s v="Åtgärder för nationella minoriteter"/>
    <n v="19.939635316698656"/>
    <n v="1.6616362763915546"/>
    <m/>
  </r>
  <r>
    <s v=""/>
    <s v="2 Åtgärder för den nationella minoriteten romer"/>
    <n v="20000"/>
    <n v="1"/>
    <n v="2"/>
    <x v="1"/>
    <x v="0"/>
    <x v="7"/>
    <x v="0"/>
    <s v="Åtgärder för den nationella minoriteten romer"/>
    <n v="1.9193857965451055"/>
    <n v="0.1599488163787588"/>
    <m/>
  </r>
  <r>
    <s v=""/>
    <s v="8 Medier"/>
    <n v="1058693"/>
    <n v="1"/>
    <n v="8"/>
    <x v="0"/>
    <x v="0"/>
    <x v="8"/>
    <x v="0"/>
    <s v="Medier"/>
    <n v="101.60201535508637"/>
    <n v="8.4668346129238632"/>
    <m/>
  </r>
  <r>
    <s v=""/>
    <s v="1 Mediestöd"/>
    <n v="1010519"/>
    <n v="1"/>
    <n v="1"/>
    <x v="1"/>
    <x v="0"/>
    <x v="8"/>
    <x v="0"/>
    <s v="Mediestöd"/>
    <n v="96.978790786948181"/>
    <n v="8.0815658989123484"/>
    <m/>
  </r>
  <r>
    <s v=""/>
    <s v="2 Myndigheten för press, radio och tv"/>
    <n v="48174"/>
    <n v="1"/>
    <n v="2"/>
    <x v="1"/>
    <x v="0"/>
    <x v="8"/>
    <x v="0"/>
    <s v="Myndigheten för press, radio och tv"/>
    <n v="4.6232245681381956"/>
    <n v="0.3852687140115163"/>
    <m/>
  </r>
  <r>
    <s v=""/>
    <s v="9 Sieps samt insatser för att stärka delaktigheten i EU-arbetet"/>
    <n v="31310"/>
    <n v="1"/>
    <n v="9"/>
    <x v="0"/>
    <x v="0"/>
    <x v="9"/>
    <x v="0"/>
    <s v="Sieps samt insatser för att stärka delaktigheten i EU-arbetet"/>
    <n v="3.0047984644913628"/>
    <n v="0.25039987204094688"/>
    <m/>
  </r>
  <r>
    <s v=""/>
    <s v="1 Svenska institutet för europapolitiska studier samt EU-information"/>
    <n v="31310"/>
    <n v="1"/>
    <n v="1"/>
    <x v="1"/>
    <x v="0"/>
    <x v="9"/>
    <x v="0"/>
    <s v="Svenska institutet för europapolitiska studier samt EU-information"/>
    <n v="3.0047984644913628"/>
    <n v="0.25039987204094688"/>
    <m/>
  </r>
  <r>
    <s v="2"/>
    <s v="Samhällsekonomi och finansförvaltning"/>
    <n v="19021399"/>
    <s v="2"/>
    <s v=""/>
    <x v="0"/>
    <x v="1"/>
    <x v="0"/>
    <x v="0"/>
    <s v="och finansförvaltning"/>
    <n v="1825.4701535508636"/>
    <n v="152.12251279590529"/>
    <m/>
  </r>
  <r>
    <s v=""/>
    <s v="1 Statskontoret"/>
    <n v="108272"/>
    <s v="2"/>
    <n v="1"/>
    <x v="1"/>
    <x v="1"/>
    <x v="10"/>
    <x v="0"/>
    <s v="Statskontoret"/>
    <n v="10.390786948176583"/>
    <n v="0.86589891234804861"/>
    <m/>
  </r>
  <r>
    <s v=""/>
    <s v="2 Kammarkollegiet"/>
    <n v="118318"/>
    <s v="2"/>
    <n v="2"/>
    <x v="1"/>
    <x v="1"/>
    <x v="10"/>
    <x v="0"/>
    <s v="Kammarkollegiet"/>
    <n v="11.35489443378119"/>
    <n v="0.94624120281509916"/>
    <m/>
  </r>
  <r>
    <s v=""/>
    <s v="3 Finansinspektionens avgifter till EU:s tillsynsmyndigheter"/>
    <n v="23050"/>
    <s v="2"/>
    <n v="3"/>
    <x v="1"/>
    <x v="1"/>
    <x v="10"/>
    <x v="0"/>
    <s v="Finansinspektionens avgifter till EU:s tillsynsmyndigheter"/>
    <n v="2.2120921305182342"/>
    <n v="0.18434101087651952"/>
    <m/>
  </r>
  <r>
    <s v=""/>
    <s v="4 Arbetsgivarpolitiska frågor"/>
    <n v="1693"/>
    <s v="2"/>
    <n v="4"/>
    <x v="1"/>
    <x v="1"/>
    <x v="10"/>
    <x v="0"/>
    <s v="Arbetsgivarpolitiska frågor"/>
    <n v="0.16247600767754319"/>
    <n v="1.3539667306461932E-2"/>
    <m/>
  </r>
  <r>
    <s v=""/>
    <s v="5 Statliga tjänstepensioner m.m."/>
    <n v="15206904"/>
    <s v="2"/>
    <n v="5"/>
    <x v="1"/>
    <x v="1"/>
    <x v="10"/>
    <x v="0"/>
    <s v="Statliga tjänstepensioner m.m."/>
    <n v="1459.3957773512475"/>
    <n v="121.61631477927062"/>
    <m/>
  </r>
  <r>
    <s v=""/>
    <s v="6 Finanspolitiska rådet"/>
    <n v="11035"/>
    <s v="2"/>
    <n v="6"/>
    <x v="1"/>
    <x v="1"/>
    <x v="10"/>
    <x v="0"/>
    <s v="Finanspolitiska rådet"/>
    <n v="1.0590211132437619"/>
    <n v="8.8251759436980159E-2"/>
    <m/>
  </r>
  <r>
    <s v=""/>
    <s v="7 Konjunkturinstitutet"/>
    <n v="78255"/>
    <s v="2"/>
    <n v="7"/>
    <x v="1"/>
    <x v="1"/>
    <x v="10"/>
    <x v="0"/>
    <s v="Konjunkturinstitutet"/>
    <n v="7.5100767754318616"/>
    <n v="0.62583973128598847"/>
    <m/>
  </r>
  <r>
    <s v=""/>
    <s v="8 Ekonomistyrningsverket"/>
    <n v="211395"/>
    <s v="2"/>
    <n v="8"/>
    <x v="1"/>
    <x v="1"/>
    <x v="10"/>
    <x v="0"/>
    <s v="Ekonomistyrningsverket"/>
    <n v="20.287428023032628"/>
    <n v="1.6906190019193856"/>
    <m/>
  </r>
  <r>
    <s v=""/>
    <s v="9 Statistiska centralbyrån"/>
    <n v="608582"/>
    <s v="2"/>
    <n v="9"/>
    <x v="1"/>
    <x v="1"/>
    <x v="10"/>
    <x v="0"/>
    <s v="Statistiska centralbyrån"/>
    <n v="58.405182341650672"/>
    <n v="4.8670985284708896"/>
    <m/>
  </r>
  <r>
    <s v=""/>
    <s v="10 Bidragsfastigheter"/>
    <n v="290000"/>
    <s v="2"/>
    <n v="10"/>
    <x v="1"/>
    <x v="1"/>
    <x v="10"/>
    <x v="0"/>
    <s v="Bidragsfastigheter"/>
    <n v="27.831094049904031"/>
    <n v="2.3192578374920028"/>
    <m/>
  </r>
  <r>
    <s v=""/>
    <s v="11 Finansinspektionen"/>
    <n v="788347"/>
    <s v="2"/>
    <n v="11"/>
    <x v="1"/>
    <x v="1"/>
    <x v="10"/>
    <x v="0"/>
    <s v="Finansinspektionen"/>
    <n v="75.657101727447213"/>
    <n v="6.304758477287268"/>
    <m/>
  </r>
  <r>
    <s v=""/>
    <s v="12 Riksgäldskontoret"/>
    <n v="364014"/>
    <s v="2"/>
    <n v="12"/>
    <x v="1"/>
    <x v="1"/>
    <x v="10"/>
    <x v="0"/>
    <s v="Riksgäldskontoret"/>
    <n v="34.934165067178505"/>
    <n v="2.9111804222648754"/>
    <m/>
  </r>
  <r>
    <s v=""/>
    <s v="13 Bokföringsnämnden"/>
    <n v="14138"/>
    <s v="2"/>
    <n v="13"/>
    <x v="1"/>
    <x v="1"/>
    <x v="10"/>
    <x v="0"/>
    <s v="Bokföringsnämnden"/>
    <n v="1.3568138195777351"/>
    <n v="0.11306781829814459"/>
    <m/>
  </r>
  <r>
    <s v=""/>
    <s v="14 Vissa garanti- och medlemsavgifter"/>
    <n v="110116"/>
    <s v="2"/>
    <n v="14"/>
    <x v="1"/>
    <x v="1"/>
    <x v="10"/>
    <x v="0"/>
    <s v="Vissa garanti- och medlemsavgifter"/>
    <n v="10.567754318618043"/>
    <n v="0.88064619321817028"/>
    <m/>
  </r>
  <r>
    <s v=""/>
    <s v="15 Statens servicecenter"/>
    <n v="915068"/>
    <s v="2"/>
    <n v="15"/>
    <x v="1"/>
    <x v="1"/>
    <x v="10"/>
    <x v="0"/>
    <s v="Statens servicecenter"/>
    <n v="87.818426103646829"/>
    <n v="7.3182021753039024"/>
    <m/>
  </r>
  <r>
    <s v=""/>
    <s v="16 Finansmarknadsforskning"/>
    <n v="59953"/>
    <s v="2"/>
    <n v="16"/>
    <x v="1"/>
    <x v="1"/>
    <x v="10"/>
    <x v="0"/>
    <s v="Finansmarknadsforskning"/>
    <n v="5.7536468330134358"/>
    <n v="0.47947056941778632"/>
    <m/>
  </r>
  <r>
    <s v=""/>
    <s v="17 Upphandlingsmyndigheten"/>
    <n v="112259"/>
    <s v="2"/>
    <n v="17"/>
    <x v="1"/>
    <x v="1"/>
    <x v="10"/>
    <x v="0"/>
    <s v="Upphandlingsmyndigheten"/>
    <n v="10.773416506717851"/>
    <n v="0.8977847088931542"/>
    <m/>
  </r>
  <r>
    <s v="3"/>
    <s v="Skatt, tull och exekution"/>
    <n v="12923291"/>
    <s v="3"/>
    <s v=""/>
    <x v="0"/>
    <x v="2"/>
    <x v="0"/>
    <x v="0"/>
    <s v="tull och exekution"/>
    <n v="1240.2390595009597"/>
    <n v="103.3532549584133"/>
    <m/>
  </r>
  <r>
    <s v=""/>
    <s v="1 Skatteverket"/>
    <n v="8199362"/>
    <s v="3"/>
    <n v="1"/>
    <x v="1"/>
    <x v="2"/>
    <x v="11"/>
    <x v="0"/>
    <s v="Skatteverket"/>
    <n v="786.88694817658347"/>
    <n v="65.573912348048623"/>
    <m/>
  </r>
  <r>
    <s v=""/>
    <s v="2 Tullverket"/>
    <n v="2588670"/>
    <s v="3"/>
    <n v="2"/>
    <x v="1"/>
    <x v="2"/>
    <x v="11"/>
    <x v="0"/>
    <s v="Tullverket"/>
    <n v="248.43282149712093"/>
    <n v="20.702735124760078"/>
    <m/>
  </r>
  <r>
    <s v=""/>
    <s v="3 Kronofogdemyndigheten"/>
    <n v="2135259"/>
    <s v="3"/>
    <n v="3"/>
    <x v="1"/>
    <x v="2"/>
    <x v="11"/>
    <x v="0"/>
    <s v="Kronofogdemyndigheten"/>
    <n v="204.91928982725528"/>
    <n v="17.076607485604608"/>
    <m/>
  </r>
  <r>
    <s v="4"/>
    <s v="Rättsväsendet"/>
    <n v="68305854"/>
    <s v="4"/>
    <s v=""/>
    <x v="0"/>
    <x v="3"/>
    <x v="0"/>
    <x v="0"/>
    <s v="Rättsväsendet"/>
    <n v="6555.2642994241842"/>
    <n v="546.27202495201539"/>
    <m/>
  </r>
  <r>
    <s v=""/>
    <s v="1 Polismyndigheten"/>
    <n v="37043384"/>
    <s v="4"/>
    <n v="1"/>
    <x v="1"/>
    <x v="3"/>
    <x v="12"/>
    <x v="0"/>
    <s v="Polismyndigheten"/>
    <n v="3555.0272552783108"/>
    <n v="296.25227127319255"/>
    <m/>
  </r>
  <r>
    <s v=""/>
    <s v="2 Säkerhetspolisen"/>
    <n v="2060983"/>
    <s v="4"/>
    <n v="2"/>
    <x v="1"/>
    <x v="3"/>
    <x v="12"/>
    <x v="0"/>
    <s v="Säkerhetspolisen"/>
    <n v="197.79107485604607"/>
    <n v="16.482589571337172"/>
    <m/>
  </r>
  <r>
    <s v=""/>
    <s v="3 Åklagarmyndigheten"/>
    <n v="2302661"/>
    <s v="4"/>
    <n v="3"/>
    <x v="1"/>
    <x v="3"/>
    <x v="12"/>
    <x v="0"/>
    <s v="Åklagarmyndigheten"/>
    <n v="220.98474088291746"/>
    <n v="18.415395073576455"/>
    <m/>
  </r>
  <r>
    <s v=""/>
    <s v="4 Ekobrottsmyndigheten"/>
    <n v="952757"/>
    <s v="4"/>
    <n v="4"/>
    <x v="1"/>
    <x v="3"/>
    <x v="12"/>
    <x v="0"/>
    <s v="Ekobrottsmyndigheten"/>
    <n v="91.435412667946252"/>
    <n v="7.6196177223288544"/>
    <m/>
  </r>
  <r>
    <s v=""/>
    <s v="5 Sveriges Domstolar"/>
    <n v="7051168"/>
    <s v="4"/>
    <n v="5"/>
    <x v="1"/>
    <x v="3"/>
    <x v="12"/>
    <x v="0"/>
    <s v="Sveriges Domstolar"/>
    <n v="676.69558541266792"/>
    <n v="56.391298784388994"/>
    <m/>
  </r>
  <r>
    <s v=""/>
    <s v="6 Kriminalvården"/>
    <n v="13383310"/>
    <s v="4"/>
    <n v="6"/>
    <x v="1"/>
    <x v="3"/>
    <x v="12"/>
    <x v="0"/>
    <s v="Kriminalvården"/>
    <n v="1284.3867562380037"/>
    <n v="107.03222968650032"/>
    <m/>
  </r>
  <r>
    <s v=""/>
    <s v="7 Brottsförebyggande rådet"/>
    <n v="231644"/>
    <s v="4"/>
    <n v="7"/>
    <x v="1"/>
    <x v="3"/>
    <x v="12"/>
    <x v="0"/>
    <s v="Brottsförebyggande rådet"/>
    <n v="22.230710172744722"/>
    <n v="1.8525591810620601"/>
    <m/>
  </r>
  <r>
    <s v=""/>
    <s v="8 Rättsmedicinalverket"/>
    <n v="587265"/>
    <s v="4"/>
    <n v="8"/>
    <x v="1"/>
    <x v="3"/>
    <x v="12"/>
    <x v="0"/>
    <s v="Rättsmedicinalverket"/>
    <n v="56.359404990403071"/>
    <n v="4.6966170825335896"/>
    <m/>
  </r>
  <r>
    <s v=""/>
    <s v="9 Brottsoffermyndigheten"/>
    <n v="53390"/>
    <s v="4"/>
    <n v="9"/>
    <x v="1"/>
    <x v="3"/>
    <x v="12"/>
    <x v="0"/>
    <s v="Brottsoffermyndigheten"/>
    <n v="5.1238003838771595"/>
    <n v="0.42698336532309661"/>
    <m/>
  </r>
  <r>
    <s v=""/>
    <s v="10 Ersättning för skador på grund av brott"/>
    <n v="221953"/>
    <s v="4"/>
    <n v="10"/>
    <x v="1"/>
    <x v="3"/>
    <x v="12"/>
    <x v="0"/>
    <s v="Ersättning för skador på grund av brott"/>
    <n v="21.30067178502879"/>
    <n v="1.7750559820857326"/>
    <m/>
  </r>
  <r>
    <s v=""/>
    <s v="11 Rättsliga biträden m.m."/>
    <n v="3961357"/>
    <s v="4"/>
    <n v="11"/>
    <x v="1"/>
    <x v="3"/>
    <x v="12"/>
    <x v="0"/>
    <s v="Rättsliga biträden m.m."/>
    <n v="380.16861804222651"/>
    <n v="31.680718170185543"/>
    <m/>
  </r>
  <r>
    <s v=""/>
    <s v="12 Kostnader för vissa skaderegleringar m.m."/>
    <n v="94987"/>
    <s v="4"/>
    <n v="12"/>
    <x v="1"/>
    <x v="3"/>
    <x v="12"/>
    <x v="0"/>
    <s v="Kostnader för vissa skaderegleringar m.m."/>
    <n v="9.1158349328214978"/>
    <n v="0.75965291106845811"/>
    <m/>
  </r>
  <r>
    <s v=""/>
    <s v="13 Avgifter till vissa internationella sammanslutningar"/>
    <n v="19174"/>
    <s v="4"/>
    <n v="13"/>
    <x v="1"/>
    <x v="3"/>
    <x v="12"/>
    <x v="0"/>
    <s v="Avgifter till vissa internationella sammanslutningar"/>
    <n v="1.8401151631477928"/>
    <n v="0.15334293026231607"/>
    <m/>
  </r>
  <r>
    <s v=""/>
    <s v="14 Bidrag till lokalt brottsförebyggande arbete"/>
    <n v="100157"/>
    <s v="4"/>
    <n v="14"/>
    <x v="1"/>
    <x v="3"/>
    <x v="12"/>
    <x v="0"/>
    <s v="Bidrag till lokalt brottsförebyggande arbete"/>
    <n v="9.6119961612284062"/>
    <n v="0.80099968010236722"/>
    <m/>
  </r>
  <r>
    <s v=""/>
    <s v="15 Säkerhets- och integritetsskyddsnämnden"/>
    <n v="28231"/>
    <s v="4"/>
    <n v="15"/>
    <x v="1"/>
    <x v="3"/>
    <x v="12"/>
    <x v="0"/>
    <s v="Säkerhets- och integritetsskyddsnämnden"/>
    <n v="2.7093090211132438"/>
    <n v="0.22577575175943698"/>
    <m/>
  </r>
  <r>
    <s v=""/>
    <s v="16 Domarnämnden"/>
    <n v="11433"/>
    <s v="4"/>
    <n v="16"/>
    <x v="1"/>
    <x v="3"/>
    <x v="12"/>
    <x v="0"/>
    <s v="Domarnämnden"/>
    <n v="1.0972168905950095"/>
    <n v="9.1434740882917462E-2"/>
    <m/>
  </r>
  <r>
    <s v=""/>
    <s v="17 Från EU-budgeten finansierade insatser avseende EU:s inre säkerhet, gränsförvaltning och visering"/>
    <n v="202000"/>
    <s v="4"/>
    <n v="17"/>
    <x v="1"/>
    <x v="3"/>
    <x v="12"/>
    <x v="0"/>
    <s v="Från EU-budgeten finansierade insatser avseende EU:s inre säkerhet, gränsförvaltning och visering"/>
    <n v="19.385796545105567"/>
    <n v="1.6154830454254638"/>
    <m/>
  </r>
  <r>
    <s v="5"/>
    <s v="Internationell samverkan"/>
    <n v="2094669"/>
    <s v="5"/>
    <s v=""/>
    <x v="0"/>
    <x v="4"/>
    <x v="0"/>
    <x v="0"/>
    <s v="samverkan"/>
    <n v="201.02389635316698"/>
    <n v="16.751991362763913"/>
    <m/>
  </r>
  <r>
    <s v=""/>
    <s v="1 Avgifter till internationella organisationer"/>
    <n v="1333554"/>
    <s v="5"/>
    <n v="1"/>
    <x v="1"/>
    <x v="4"/>
    <x v="13"/>
    <x v="0"/>
    <s v="Avgifter till internationella organisationer"/>
    <n v="127.98023032629558"/>
    <n v="10.665019193857965"/>
    <m/>
  </r>
  <r>
    <s v=""/>
    <s v="2 Freds- och säkerhetsfrämjande verksamhet"/>
    <n v="183294"/>
    <s v="5"/>
    <n v="2"/>
    <x v="1"/>
    <x v="4"/>
    <x v="13"/>
    <x v="0"/>
    <s v="Freds- och säkerhetsfrämjande verksamhet"/>
    <n v="17.590595009596928"/>
    <n v="1.4658829174664108"/>
    <m/>
  </r>
  <r>
    <s v=""/>
    <s v="3 Nordiskt samarbete"/>
    <n v="13595"/>
    <s v="5"/>
    <n v="3"/>
    <x v="1"/>
    <x v="4"/>
    <x v="13"/>
    <x v="0"/>
    <s v="Nordiskt samarbete"/>
    <n v="1.3047024952015356"/>
    <n v="0.1087252079334613"/>
    <m/>
  </r>
  <r>
    <s v=""/>
    <s v="4 Ekonomiskt bistånd till enskilda utomlands samt diverse kostnader för rättsväsendet"/>
    <n v="4826"/>
    <s v="5"/>
    <n v="4"/>
    <x v="1"/>
    <x v="4"/>
    <x v="13"/>
    <x v="0"/>
    <s v="Ekonomiskt bistånd till enskilda utomlands samt diverse kostnader för rättsväsendet"/>
    <n v="0.46314779270633399"/>
    <n v="3.8595649392194502E-2"/>
    <m/>
  </r>
  <r>
    <s v=""/>
    <s v="5 Inspektionen för strategiska produkter"/>
    <n v="114404"/>
    <s v="5"/>
    <n v="5"/>
    <x v="1"/>
    <x v="4"/>
    <x v="13"/>
    <x v="0"/>
    <s v="Inspektionen för strategiska produkter"/>
    <n v="10.979270633397313"/>
    <n v="0.91493921944977608"/>
    <m/>
  </r>
  <r>
    <s v=""/>
    <s v="6 Forskning, utredningar och andra insatser rörande säkerhetspolitik, nedrustning och icke-spridning"/>
    <n v="79358"/>
    <s v="5"/>
    <n v="6"/>
    <x v="1"/>
    <x v="4"/>
    <x v="13"/>
    <x v="0"/>
    <s v="Forskning, utredningar och andra insatser rörande säkerhetspolitik, nedrustning och icke-spridning"/>
    <n v="7.615930902111324"/>
    <n v="0.63466090850927703"/>
    <m/>
  </r>
  <r>
    <s v=""/>
    <s v="7 Bidrag till Stockholms internationella fredsforskningsinstitut (SIPRI)"/>
    <n v="28402"/>
    <s v="5"/>
    <n v="7"/>
    <x v="1"/>
    <x v="4"/>
    <x v="13"/>
    <x v="0"/>
    <s v="Bidrag till Stockholms internationella fredsforskningsinstitut (SIPRI)"/>
    <n v="2.7257197696737046"/>
    <n v="0.22714331413947539"/>
    <m/>
  </r>
  <r>
    <s v=""/>
    <s v="8 Bidrag till Utrikespolitiska institutet (UI)"/>
    <n v="19175"/>
    <s v="5"/>
    <n v="8"/>
    <x v="1"/>
    <x v="4"/>
    <x v="13"/>
    <x v="0"/>
    <s v="Bidrag till Utrikespolitiska institutet (UI)"/>
    <n v="1.84021113243762"/>
    <n v="0.15335092770313499"/>
    <m/>
  </r>
  <r>
    <s v=""/>
    <s v="9 Svenska institutet"/>
    <n v="132371"/>
    <s v="5"/>
    <n v="9"/>
    <x v="1"/>
    <x v="4"/>
    <x v="13"/>
    <x v="0"/>
    <s v="Svenska institutet"/>
    <n v="12.703550863723608"/>
    <n v="1.058629238643634"/>
    <m/>
  </r>
  <r>
    <s v=""/>
    <s v="10 Information om Sverige i utlandet"/>
    <n v="15475"/>
    <s v="5"/>
    <n v="10"/>
    <x v="1"/>
    <x v="4"/>
    <x v="13"/>
    <x v="0"/>
    <s v="Information om Sverige i utlandet"/>
    <n v="1.4851247600767754"/>
    <n v="0.12376039667306461"/>
    <m/>
  </r>
  <r>
    <s v=""/>
    <s v="11 Samarbete inom Östersjöregionen"/>
    <n v="170215"/>
    <s v="5"/>
    <n v="11"/>
    <x v="1"/>
    <x v="4"/>
    <x v="13"/>
    <x v="0"/>
    <s v="Samarbete inom Östersjöregionen"/>
    <n v="16.335412667946258"/>
    <n v="1.3612843889955215"/>
    <m/>
  </r>
  <r>
    <s v="6"/>
    <s v="Försvar och samhällets krisberedskap"/>
    <n v="93952930"/>
    <s v="6"/>
    <s v=""/>
    <x v="0"/>
    <x v="5"/>
    <x v="0"/>
    <x v="0"/>
    <s v="och samhällets krisberedskap"/>
    <n v="9016.5959692898268"/>
    <n v="751.38299744081894"/>
    <m/>
  </r>
  <r>
    <s v=""/>
    <s v="1 Försvar"/>
    <n v="87949269"/>
    <s v="6"/>
    <n v="1"/>
    <x v="0"/>
    <x v="5"/>
    <x v="14"/>
    <x v="0"/>
    <s v="Försvar"/>
    <n v="8440.4288867562373"/>
    <n v="703.36907389635314"/>
    <m/>
  </r>
  <r>
    <s v=""/>
    <s v="1 Förbandsverksamhet och beredskap"/>
    <n v="51453048"/>
    <s v="6"/>
    <n v="1"/>
    <x v="1"/>
    <x v="5"/>
    <x v="14"/>
    <x v="0"/>
    <s v="Förbandsverksamhet och beredskap"/>
    <n v="4937.9124760076775"/>
    <n v="411.4927063339731"/>
    <m/>
  </r>
  <r>
    <s v=""/>
    <s v="2 Försvarsmaktens insatser internationellt"/>
    <n v="1501512"/>
    <s v="6"/>
    <n v="2"/>
    <x v="1"/>
    <x v="5"/>
    <x v="14"/>
    <x v="0"/>
    <s v="Försvarsmaktens insatser internationellt"/>
    <n v="144.09904030710172"/>
    <n v="12.008253358925144"/>
    <m/>
  </r>
  <r>
    <s v=""/>
    <s v="3 Anskaffning av materiel och anläggningar"/>
    <n v="27949405"/>
    <s v="6"/>
    <n v="3"/>
    <x v="1"/>
    <x v="5"/>
    <x v="14"/>
    <x v="0"/>
    <s v="Anskaffning av materiel och anläggningar"/>
    <n v="2682.284548944338"/>
    <n v="223.52371241202817"/>
    <m/>
  </r>
  <r>
    <s v=""/>
    <s v="4 Forskning och teknikutveckling"/>
    <n v="951905"/>
    <s v="6"/>
    <n v="4"/>
    <x v="1"/>
    <x v="5"/>
    <x v="14"/>
    <x v="0"/>
    <s v="Forskning och teknikutveckling"/>
    <n v="91.353646833013443"/>
    <n v="7.6128039027511205"/>
    <m/>
  </r>
  <r>
    <s v=""/>
    <s v="5 Statens inspektion för försvarsunderrättelseverksamheten"/>
    <n v="11638"/>
    <s v="6"/>
    <n v="5"/>
    <x v="1"/>
    <x v="5"/>
    <x v="14"/>
    <x v="0"/>
    <s v="Statens inspektion för försvarsunderrättelseverksamheten"/>
    <n v="1.1168905950095969"/>
    <n v="9.3074216250799743E-2"/>
    <m/>
  </r>
  <r>
    <s v=""/>
    <s v="6 Totalförsvarets plikt- och prövningsverk"/>
    <n v="351386"/>
    <s v="6"/>
    <n v="6"/>
    <x v="1"/>
    <x v="5"/>
    <x v="14"/>
    <x v="0"/>
    <s v="Totalförsvarets plikt- och prövningsverk"/>
    <n v="33.722264875239922"/>
    <n v="2.8101887396033267"/>
    <m/>
  </r>
  <r>
    <s v=""/>
    <s v="7 Officersutbildning m.m."/>
    <n v="268034"/>
    <s v="6"/>
    <n v="7"/>
    <x v="1"/>
    <x v="5"/>
    <x v="14"/>
    <x v="0"/>
    <s v="Officersutbildning m.m."/>
    <n v="25.723032629558542"/>
    <n v="2.143586052463212"/>
    <m/>
  </r>
  <r>
    <s v=""/>
    <s v="8 Försvarets radioanstalt"/>
    <n v="1927077"/>
    <s v="6"/>
    <n v="8"/>
    <x v="1"/>
    <x v="5"/>
    <x v="14"/>
    <x v="0"/>
    <s v="Försvarets radioanstalt"/>
    <n v="184.94021113243761"/>
    <n v="15.411684261036468"/>
    <m/>
  </r>
  <r>
    <s v=""/>
    <s v="9 Totalförsvarets forskningsinstitut"/>
    <n v="262457"/>
    <s v="6"/>
    <n v="9"/>
    <x v="1"/>
    <x v="5"/>
    <x v="14"/>
    <x v="0"/>
    <s v="Totalförsvarets forskningsinstitut"/>
    <n v="25.187811900191939"/>
    <n v="2.0989843250159947"/>
    <m/>
  </r>
  <r>
    <s v=""/>
    <s v="10 Nämnder m.m."/>
    <n v="7286"/>
    <s v="6"/>
    <n v="10"/>
    <x v="1"/>
    <x v="5"/>
    <x v="14"/>
    <x v="0"/>
    <s v="Nämnder m.m."/>
    <n v="0.69923224568138198"/>
    <n v="5.8269353806781832E-2"/>
    <m/>
  </r>
  <r>
    <s v=""/>
    <s v="11 Försvarets materielverk"/>
    <n v="3204537"/>
    <s v="6"/>
    <n v="11"/>
    <x v="1"/>
    <x v="5"/>
    <x v="14"/>
    <x v="0"/>
    <s v="Försvarets materielverk"/>
    <n v="307.53714011516314"/>
    <n v="25.62809500959693"/>
    <m/>
  </r>
  <r>
    <s v=""/>
    <s v="12 Försvarsunderrättelsedomstolen"/>
    <n v="10984"/>
    <s v="6"/>
    <n v="12"/>
    <x v="1"/>
    <x v="5"/>
    <x v="14"/>
    <x v="0"/>
    <s v="Försvarsunderrättelsedomstolen"/>
    <n v="1.0541266794625719"/>
    <n v="8.7843889955214319E-2"/>
    <m/>
  </r>
  <r>
    <s v=""/>
    <s v="13 Myndigheten för Totalförsvarsanalys"/>
    <n v="50000"/>
    <s v="6"/>
    <n v="13"/>
    <x v="1"/>
    <x v="5"/>
    <x v="14"/>
    <x v="0"/>
    <s v="Myndigheten för Totalförsvarsanalys"/>
    <n v="4.7984644913627639"/>
    <n v="0.39987204094689699"/>
    <m/>
  </r>
  <r>
    <s v=""/>
    <s v="2 Samhällets krisberedskap"/>
    <n v="5547423"/>
    <s v="6"/>
    <n v="2"/>
    <x v="0"/>
    <x v="5"/>
    <x v="15"/>
    <x v="0"/>
    <s v="Samhällets krisberedskap"/>
    <n v="532.38224568138196"/>
    <n v="44.365187140115161"/>
    <m/>
  </r>
  <r>
    <s v=""/>
    <s v="1 Kustbevakningen"/>
    <n v="1488971"/>
    <s v="6"/>
    <n v="1"/>
    <x v="1"/>
    <x v="5"/>
    <x v="15"/>
    <x v="0"/>
    <s v="Kustbevakningen"/>
    <n v="142.89548944337812"/>
    <n v="11.907957453614843"/>
    <m/>
  </r>
  <r>
    <s v=""/>
    <s v="2 Förebyggande åtgärder mot jordskred och andra naturolyckor"/>
    <n v="506850"/>
    <s v="6"/>
    <n v="2"/>
    <x v="1"/>
    <x v="5"/>
    <x v="15"/>
    <x v="0"/>
    <s v="Förebyggande åtgärder mot jordskred och andra naturolyckor"/>
    <n v="48.642034548944338"/>
    <n v="4.0535028790786951"/>
    <m/>
  </r>
  <r>
    <s v=""/>
    <s v="3 Ersättning för räddningstjänst m.m."/>
    <n v="27580"/>
    <s v="6"/>
    <n v="3"/>
    <x v="1"/>
    <x v="5"/>
    <x v="15"/>
    <x v="0"/>
    <s v="Ersättning för räddningstjänst m.m."/>
    <n v="2.6468330134357005"/>
    <n v="0.22056941778630837"/>
    <m/>
  </r>
  <r>
    <s v=""/>
    <s v="4 Krisberedskap"/>
    <n v="1380608"/>
    <s v="6"/>
    <n v="4"/>
    <x v="1"/>
    <x v="5"/>
    <x v="15"/>
    <x v="0"/>
    <s v="Krisberedskap"/>
    <n v="132.49596928982726"/>
    <n v="11.041330774152271"/>
    <m/>
  </r>
  <r>
    <s v=""/>
    <s v="5 Ersättning till SOS Alarm Sverige AB för alarmeringstjänst enligt avtal"/>
    <n v="426671"/>
    <s v="6"/>
    <n v="5"/>
    <x v="1"/>
    <x v="5"/>
    <x v="15"/>
    <x v="0"/>
    <s v="Ersättning till SOS Alarm Sverige AB för alarmeringstjänst enligt avtal"/>
    <n v="40.947312859884839"/>
    <n v="3.4122760716570699"/>
    <m/>
  </r>
  <r>
    <s v=""/>
    <s v="6 Myndigheten för samhällsskydd och beredskap"/>
    <n v="1480372"/>
    <s v="6"/>
    <n v="6"/>
    <x v="1"/>
    <x v="5"/>
    <x v="15"/>
    <x v="0"/>
    <s v="Myndigheten för samhällsskydd och beredskap"/>
    <n v="142.07024952015354"/>
    <n v="11.839187460012795"/>
    <m/>
  </r>
  <r>
    <s v=""/>
    <s v="7 Statens haverikommission"/>
    <n v="49611"/>
    <s v="6"/>
    <n v="7"/>
    <x v="1"/>
    <x v="5"/>
    <x v="15"/>
    <x v="0"/>
    <s v="Statens haverikommission"/>
    <n v="4.7611324376199615"/>
    <n v="0.39676103646833011"/>
    <m/>
  </r>
  <r>
    <s v=""/>
    <s v="8 Myndigheten för psykologiskt försvar"/>
    <n v="124066"/>
    <s v="6"/>
    <n v="8"/>
    <x v="1"/>
    <x v="5"/>
    <x v="15"/>
    <x v="0"/>
    <s v="Myndigheten för psykologiskt försvar"/>
    <n v="11.906525911708254"/>
    <n v="0.9922104926423545"/>
    <m/>
  </r>
  <r>
    <s v=""/>
    <s v="9 Rakel Generation 2"/>
    <n v="62694"/>
    <s v="6"/>
    <n v="9"/>
    <x v="1"/>
    <x v="5"/>
    <x v="15"/>
    <x v="0"/>
    <s v="Rakel Generation 2"/>
    <n v="6.0166986564299423"/>
    <n v="0.50139155470249519"/>
    <m/>
  </r>
  <r>
    <s v=""/>
    <s v="3 Strålsäkerhet"/>
    <n v="456238"/>
    <s v="6"/>
    <n v="3"/>
    <x v="0"/>
    <x v="5"/>
    <x v="16"/>
    <x v="0"/>
    <s v="Strålsäkerhet"/>
    <n v="43.784836852207292"/>
    <n v="3.6487364043506076"/>
    <m/>
  </r>
  <r>
    <s v=""/>
    <s v="1 Strålsäkerhetsmyndigheten"/>
    <n v="456238"/>
    <s v="6"/>
    <n v="1"/>
    <x v="1"/>
    <x v="5"/>
    <x v="16"/>
    <x v="0"/>
    <s v="Strålsäkerhetsmyndigheten"/>
    <n v="43.784836852207292"/>
    <n v="3.6487364043506076"/>
    <m/>
  </r>
  <r>
    <s v="7"/>
    <s v="Internationellt bistånd"/>
    <n v="47206227"/>
    <s v="7"/>
    <s v=""/>
    <x v="0"/>
    <x v="6"/>
    <x v="0"/>
    <x v="0"/>
    <s v="bistånd"/>
    <n v="4530.3480806142034"/>
    <n v="377.52900671785028"/>
    <m/>
  </r>
  <r>
    <s v=""/>
    <s v="1 Internationellt utvecklingssamarbete"/>
    <n v="47206227"/>
    <s v="7"/>
    <n v="1"/>
    <x v="0"/>
    <x v="6"/>
    <x v="17"/>
    <x v="0"/>
    <s v="Internationellt utvecklingssamarbete"/>
    <n v="4530.3480806142034"/>
    <n v="377.52900671785028"/>
    <m/>
  </r>
  <r>
    <s v=""/>
    <s v="1 Biståndsverksamhet"/>
    <n v="45297746"/>
    <s v="7"/>
    <n v="1"/>
    <x v="1"/>
    <x v="6"/>
    <x v="17"/>
    <x v="0"/>
    <s v="Biståndsverksamhet"/>
    <n v="4347.1925143953931"/>
    <n v="362.26604286628276"/>
    <m/>
  </r>
  <r>
    <s v=""/>
    <s v="2 Styrelsen för internationellt utvecklingssamarbete (Sida)"/>
    <n v="1612297"/>
    <s v="7"/>
    <n v="2"/>
    <x v="1"/>
    <x v="6"/>
    <x v="17"/>
    <x v="0"/>
    <s v="Styrelsen för internationellt utvecklingssamarbete (Sida)"/>
    <n v="154.7309980806142"/>
    <n v="12.894249840051183"/>
    <m/>
  </r>
  <r>
    <s v=""/>
    <s v="3 Nordiska Afrikainstitutet"/>
    <n v="16889"/>
    <s v="7"/>
    <n v="3"/>
    <x v="1"/>
    <x v="6"/>
    <x v="17"/>
    <x v="0"/>
    <s v="Nordiska Afrikainstitutet"/>
    <n v="1.6208253358925144"/>
    <n v="0.13506877799104286"/>
    <m/>
  </r>
  <r>
    <s v=""/>
    <s v="4 Folke Bernadotteakademin"/>
    <n v="208199"/>
    <s v="7"/>
    <n v="4"/>
    <x v="1"/>
    <x v="6"/>
    <x v="17"/>
    <x v="0"/>
    <s v="Folke Bernadotteakademin"/>
    <n v="19.980710172744722"/>
    <n v="1.6650591810620601"/>
    <m/>
  </r>
  <r>
    <s v=""/>
    <s v="5 Riksrevisionen: Internationellt utvecklingssamarbete"/>
    <n v="50000"/>
    <s v="7"/>
    <n v="5"/>
    <x v="1"/>
    <x v="6"/>
    <x v="17"/>
    <x v="0"/>
    <s v="Riksrevisionen: Internationellt utvecklingssamarbete"/>
    <n v="4.7984644913627639"/>
    <n v="0.39987204094689699"/>
    <m/>
  </r>
  <r>
    <s v=""/>
    <s v="6 Utvärdering av internationellt bistånd"/>
    <n v="21096"/>
    <s v="7"/>
    <n v="6"/>
    <x v="1"/>
    <x v="6"/>
    <x v="17"/>
    <x v="0"/>
    <s v="Utvärdering av internationellt bistånd"/>
    <n v="2.0245681381957774"/>
    <n v="0.16871401151631479"/>
    <m/>
  </r>
  <r>
    <s v="8"/>
    <s v="Migration"/>
    <n v="16019745"/>
    <s v="8"/>
    <s v=""/>
    <x v="0"/>
    <x v="7"/>
    <x v="0"/>
    <x v="0"/>
    <s v="Migration"/>
    <n v="1537.4035508637237"/>
    <n v="128.11696257197698"/>
    <m/>
  </r>
  <r>
    <s v=""/>
    <s v="1 Migrationsverket"/>
    <n v="4718546"/>
    <s v="8"/>
    <n v="1"/>
    <x v="1"/>
    <x v="7"/>
    <x v="18"/>
    <x v="0"/>
    <s v="Migrationsverket"/>
    <n v="452.8355086372361"/>
    <n v="37.73629238643634"/>
    <m/>
  </r>
  <r>
    <s v=""/>
    <s v="2 Ersättningar och bostadskostnader"/>
    <n v="9060000"/>
    <s v="8"/>
    <n v="2"/>
    <x v="1"/>
    <x v="7"/>
    <x v="18"/>
    <x v="0"/>
    <s v="Ersättningar och bostadskostnader"/>
    <n v="869.48176583493284"/>
    <n v="72.456813819577732"/>
    <m/>
  </r>
  <r>
    <s v=""/>
    <s v="3 Migrationspolitiska åtgärder"/>
    <n v="143013"/>
    <s v="8"/>
    <n v="3"/>
    <x v="1"/>
    <x v="7"/>
    <x v="18"/>
    <x v="0"/>
    <s v="Migrationspolitiska åtgärder"/>
    <n v="13.724856046065259"/>
    <n v="1.1437380038387717"/>
    <m/>
  </r>
  <r>
    <s v=""/>
    <s v="4 Domstolsprövning i utlänningsmål"/>
    <n v="779576"/>
    <s v="8"/>
    <n v="4"/>
    <x v="1"/>
    <x v="7"/>
    <x v="18"/>
    <x v="0"/>
    <s v="Domstolsprövning i utlänningsmål"/>
    <n v="74.815355086372364"/>
    <n v="6.2346129238643639"/>
    <m/>
  </r>
  <r>
    <s v=""/>
    <s v="5 Rättsliga biträden m.m. vid domstolsprövning i utlänningsmål"/>
    <n v="200800"/>
    <s v="8"/>
    <n v="5"/>
    <x v="1"/>
    <x v="7"/>
    <x v="18"/>
    <x v="0"/>
    <s v="Rättsliga biträden m.m. vid domstolsprövning i utlänningsmål"/>
    <n v="19.27063339731286"/>
    <n v="1.6058861164427383"/>
    <m/>
  </r>
  <r>
    <s v=""/>
    <s v="6 Offentligt biträde i utlänningsärenden"/>
    <n v="291158"/>
    <s v="8"/>
    <n v="6"/>
    <x v="1"/>
    <x v="7"/>
    <x v="18"/>
    <x v="0"/>
    <s v="Offentligt biträde i utlänningsärenden"/>
    <n v="27.942226487523993"/>
    <n v="2.3285188739603329"/>
    <m/>
  </r>
  <r>
    <s v=""/>
    <s v="7 Utresor för avvisade och utvisade"/>
    <n v="326202"/>
    <s v="8"/>
    <n v="7"/>
    <x v="1"/>
    <x v="7"/>
    <x v="18"/>
    <x v="0"/>
    <s v="Utresor för avvisade och utvisade"/>
    <n v="31.305374280230325"/>
    <n v="2.6087811900191937"/>
    <m/>
  </r>
  <r>
    <s v=""/>
    <s v="8 Från EU-budgeten finansierade insatser för asylsökande och flyktingar"/>
    <n v="500450"/>
    <s v="8"/>
    <n v="8"/>
    <x v="1"/>
    <x v="7"/>
    <x v="18"/>
    <x v="0"/>
    <s v="Från EU-budgeten finansierade insatser för asylsökande och flyktingar"/>
    <n v="48.027831094049901"/>
    <n v="4.0023192578374918"/>
    <m/>
  </r>
  <r>
    <s v="9"/>
    <s v="Hälsovård, sjukvård och social omsorg"/>
    <n v="110429732"/>
    <s v="9"/>
    <s v=""/>
    <x v="0"/>
    <x v="8"/>
    <x v="0"/>
    <x v="0"/>
    <s v="sjukvård och social omsorg"/>
    <n v="10597.862955854127"/>
    <n v="883.15524632117729"/>
    <m/>
  </r>
  <r>
    <s v=""/>
    <s v="1 Hälso- och sjukvårdspolitik"/>
    <n v="67608794"/>
    <s v="9"/>
    <n v="1"/>
    <x v="0"/>
    <x v="8"/>
    <x v="19"/>
    <x v="0"/>
    <s v="Hälso- och sjukvårdspolitik"/>
    <n v="6488.3679462571981"/>
    <n v="540.69732885476651"/>
    <m/>
  </r>
  <r>
    <s v=""/>
    <s v="1 Socialstyrelsen"/>
    <n v="815421"/>
    <s v="9"/>
    <n v="1"/>
    <x v="1"/>
    <x v="8"/>
    <x v="19"/>
    <x v="0"/>
    <s v="Socialstyrelsen"/>
    <n v="78.255374280230328"/>
    <n v="6.5212811900191943"/>
    <m/>
  </r>
  <r>
    <s v=""/>
    <s v="2 Statens beredning för medicinsk och social utvärdering"/>
    <n v="92070"/>
    <s v="9"/>
    <n v="2"/>
    <x v="1"/>
    <x v="8"/>
    <x v="19"/>
    <x v="0"/>
    <s v="Statens beredning för medicinsk och social utvärdering"/>
    <n v="8.8358925143953932"/>
    <n v="0.7363243761996161"/>
    <m/>
  </r>
  <r>
    <s v=""/>
    <s v="3 Tandvårds- och läkemedelsförmånsverket"/>
    <n v="161782"/>
    <s v="9"/>
    <n v="3"/>
    <x v="1"/>
    <x v="8"/>
    <x v="19"/>
    <x v="0"/>
    <s v="Tandvårds- och läkemedelsförmånsverket"/>
    <n v="15.526103646833013"/>
    <n v="1.2938419705694177"/>
    <m/>
  </r>
  <r>
    <s v=""/>
    <s v="4 Tandvårdsförmåner"/>
    <n v="7367141"/>
    <s v="9"/>
    <n v="4"/>
    <x v="1"/>
    <x v="8"/>
    <x v="19"/>
    <x v="0"/>
    <s v="Tandvårdsförmåner"/>
    <n v="707.01928982725531"/>
    <n v="58.918274152271273"/>
    <m/>
  </r>
  <r>
    <s v=""/>
    <s v="5 Bidrag för läkemedelsförmånerna"/>
    <n v="34355000"/>
    <s v="9"/>
    <n v="5"/>
    <x v="1"/>
    <x v="8"/>
    <x v="19"/>
    <x v="0"/>
    <s v="Bidrag för läkemedelsförmånerna"/>
    <n v="3297.0249520153552"/>
    <n v="274.75207933461292"/>
    <m/>
  </r>
  <r>
    <s v=""/>
    <s v="6 Bidrag till folkhälsa och sjukvård"/>
    <n v="18128486"/>
    <s v="9"/>
    <n v="6"/>
    <x v="1"/>
    <x v="8"/>
    <x v="19"/>
    <x v="0"/>
    <s v="Bidrag till folkhälsa och sjukvård"/>
    <n v="1739.7779270633398"/>
    <n v="144.98149392194497"/>
    <m/>
  </r>
  <r>
    <s v=""/>
    <s v="7 Sjukvård i internationella förhållanden"/>
    <n v="511409"/>
    <s v="9"/>
    <n v="7"/>
    <x v="1"/>
    <x v="8"/>
    <x v="19"/>
    <x v="0"/>
    <s v="Sjukvård i internationella förhållanden"/>
    <n v="49.079558541266792"/>
    <n v="4.0899632117722327"/>
    <m/>
  </r>
  <r>
    <s v=""/>
    <s v="8 Bidrag till psykiatri"/>
    <n v="2092643"/>
    <s v="9"/>
    <n v="8"/>
    <x v="1"/>
    <x v="8"/>
    <x v="19"/>
    <x v="0"/>
    <s v="Bidrag till psykiatri"/>
    <n v="200.82946257197696"/>
    <n v="16.735788547664747"/>
    <m/>
  </r>
  <r>
    <s v=""/>
    <s v="9 Läkemedelsverket"/>
    <n v="162922"/>
    <s v="9"/>
    <n v="9"/>
    <x v="1"/>
    <x v="8"/>
    <x v="19"/>
    <x v="0"/>
    <s v="Läkemedelsverket"/>
    <n v="15.635508637236084"/>
    <n v="1.3029590531030071"/>
    <m/>
  </r>
  <r>
    <s v=""/>
    <s v="10 E-hälsomyndigheten"/>
    <n v="122129"/>
    <s v="9"/>
    <n v="10"/>
    <x v="1"/>
    <x v="8"/>
    <x v="19"/>
    <x v="0"/>
    <s v="E-hälsomyndigheten"/>
    <n v="11.720633397312859"/>
    <n v="0.97671944977607161"/>
    <m/>
  </r>
  <r>
    <s v=""/>
    <s v="11 Prestationsbundna insatser för att korta vårdköerna"/>
    <n v="3000000"/>
    <s v="9"/>
    <n v="11"/>
    <x v="1"/>
    <x v="8"/>
    <x v="19"/>
    <x v="0"/>
    <s v="Prestationsbundna insatser för att korta vårdköerna"/>
    <n v="287.90786948176583"/>
    <n v="23.99232245681382"/>
    <m/>
  </r>
  <r>
    <s v=""/>
    <s v="12 Inspektionen för vård och omsorg"/>
    <n v="799791"/>
    <s v="9"/>
    <n v="12"/>
    <x v="1"/>
    <x v="8"/>
    <x v="19"/>
    <x v="0"/>
    <s v="Inspektionen för vård och omsorg"/>
    <n v="76.755374280230328"/>
    <n v="6.3962811900191943"/>
    <m/>
  </r>
  <r>
    <s v=""/>
    <s v="2 Folkhälsopolitik"/>
    <n v="1182025"/>
    <s v="9"/>
    <n v="2"/>
    <x v="0"/>
    <x v="8"/>
    <x v="20"/>
    <x v="0"/>
    <s v="Folkhälsopolitik"/>
    <n v="113.43809980806142"/>
    <n v="9.453174984005118"/>
    <m/>
  </r>
  <r>
    <s v=""/>
    <s v="1 Folkhälsomyndigheten"/>
    <n v="551054"/>
    <s v="9"/>
    <n v="1"/>
    <x v="1"/>
    <x v="8"/>
    <x v="20"/>
    <x v="0"/>
    <s v="Folkhälsomyndigheten"/>
    <n v="52.884261036468331"/>
    <n v="4.4070217530390279"/>
    <m/>
  </r>
  <r>
    <s v=""/>
    <s v="2 Insatser för vaccinberedskap"/>
    <n v="120500"/>
    <s v="9"/>
    <n v="2"/>
    <x v="1"/>
    <x v="8"/>
    <x v="20"/>
    <x v="0"/>
    <s v="Insatser för vaccinberedskap"/>
    <n v="11.564299424184261"/>
    <n v="0.9636916186820218"/>
    <m/>
  </r>
  <r>
    <s v=""/>
    <s v="3 Bidrag till WHO"/>
    <n v="46665"/>
    <s v="9"/>
    <n v="3"/>
    <x v="1"/>
    <x v="8"/>
    <x v="20"/>
    <x v="0"/>
    <s v="Bidrag till WHO"/>
    <n v="4.4784069097888679"/>
    <n v="0.37320057581573901"/>
    <m/>
  </r>
  <r>
    <s v=""/>
    <s v="4 Insatser mot hiv/aids och andra smittsamma sjukdomar"/>
    <n v="125502"/>
    <s v="9"/>
    <n v="4"/>
    <x v="1"/>
    <x v="8"/>
    <x v="20"/>
    <x v="0"/>
    <s v="Insatser mot hiv/aids och andra smittsamma sjukdomar"/>
    <n v="12.044337811900192"/>
    <n v="1.0036948176583493"/>
    <m/>
  </r>
  <r>
    <s v=""/>
    <s v="5 Åtgärder avseende alkohol, narkotika, dopning, tobak samt spel"/>
    <n v="143304"/>
    <s v="9"/>
    <n v="5"/>
    <x v="1"/>
    <x v="8"/>
    <x v="20"/>
    <x v="0"/>
    <s v="Åtgärder avseende alkohol, narkotika, dopning, tobak samt spel"/>
    <n v="13.752783109404991"/>
    <n v="1.1460652591170826"/>
    <m/>
  </r>
  <r>
    <s v=""/>
    <s v="6 Stöd till främjande av en aktiv och meningsfull fritid för barn och unga"/>
    <n v="50000"/>
    <s v="9"/>
    <n v="6"/>
    <x v="1"/>
    <x v="8"/>
    <x v="20"/>
    <x v="0"/>
    <s v="Stöd till främjande av en aktiv och meningsfull fritid för barn och unga"/>
    <n v="4.7984644913627639"/>
    <n v="0.39987204094689699"/>
    <m/>
  </r>
  <r>
    <s v=""/>
    <s v="7 Stöd för att förebygga ohälsa och ensamhet bland äldre"/>
    <n v="145000"/>
    <s v="9"/>
    <n v="7"/>
    <x v="1"/>
    <x v="8"/>
    <x v="20"/>
    <x v="0"/>
    <s v="Stöd för att förebygga ohälsa och ensamhet bland äldre"/>
    <n v="13.915547024952016"/>
    <n v="1.1596289187460014"/>
    <m/>
  </r>
  <r>
    <s v=""/>
    <s v="3 Funktionshinderspolitik"/>
    <n v="254550"/>
    <s v="9"/>
    <n v="3"/>
    <x v="0"/>
    <x v="8"/>
    <x v="21"/>
    <x v="0"/>
    <s v="Funktionshinderspolitik"/>
    <n v="24.428982725527831"/>
    <n v="2.0357485604606524"/>
    <m/>
  </r>
  <r>
    <s v=""/>
    <s v="1 Myndigheten för delaktighet"/>
    <n v="65808"/>
    <s v="9"/>
    <n v="1"/>
    <x v="1"/>
    <x v="8"/>
    <x v="21"/>
    <x v="0"/>
    <s v="Myndigheten för delaktighet"/>
    <n v="6.3155470249520151"/>
    <n v="0.52629558541266797"/>
    <m/>
  </r>
  <r>
    <s v=""/>
    <s v="2 Bidrag till funktionshindersorganisationer"/>
    <n v="188742"/>
    <s v="9"/>
    <n v="2"/>
    <x v="1"/>
    <x v="8"/>
    <x v="21"/>
    <x v="0"/>
    <s v="Bidrag till funktionshindersorganisationer"/>
    <n v="18.113435700575817"/>
    <n v="1.5094529750479848"/>
    <m/>
  </r>
  <r>
    <s v=""/>
    <s v="4 Politik för sociala tjänster"/>
    <n v="40420430"/>
    <s v="9"/>
    <n v="4"/>
    <x v="0"/>
    <x v="8"/>
    <x v="22"/>
    <x v="0"/>
    <s v="Politik för sociala tjänster"/>
    <n v="3879.119961612284"/>
    <n v="323.25999680102365"/>
    <m/>
  </r>
  <r>
    <s v=""/>
    <s v="1 Myndigheten för familjerätt och föräldraskapsstöd"/>
    <n v="35614"/>
    <s v="9"/>
    <n v="1"/>
    <x v="1"/>
    <x v="8"/>
    <x v="22"/>
    <x v="0"/>
    <s v="Myndigheten för familjerätt och föräldraskapsstöd"/>
    <n v="3.4178502879078696"/>
    <n v="0.28482085732565582"/>
    <m/>
  </r>
  <r>
    <s v=""/>
    <s v="2 Vissa statsbidrag inom funktionshindersområdet"/>
    <n v="778714"/>
    <s v="9"/>
    <n v="2"/>
    <x v="1"/>
    <x v="8"/>
    <x v="22"/>
    <x v="0"/>
    <s v="Vissa statsbidrag inom funktionshindersområdet"/>
    <n v="74.732629558541262"/>
    <n v="6.2277191298784382"/>
    <m/>
  </r>
  <r>
    <s v=""/>
    <s v="3 Bilstöd till personer med funktionsnedsättning"/>
    <n v="264395"/>
    <s v="9"/>
    <n v="3"/>
    <x v="1"/>
    <x v="8"/>
    <x v="22"/>
    <x v="0"/>
    <s v="Bilstöd till personer med funktionsnedsättning"/>
    <n v="25.37380038387716"/>
    <n v="2.1144833653230966"/>
    <m/>
  </r>
  <r>
    <s v=""/>
    <s v="4 Kostnader för statlig assistansersättning"/>
    <n v="24590527"/>
    <s v="9"/>
    <n v="4"/>
    <x v="1"/>
    <x v="8"/>
    <x v="22"/>
    <x v="0"/>
    <s v="Kostnader för statlig assistansersättning"/>
    <n v="2359.9354126679464"/>
    <n v="196.66128438899554"/>
    <m/>
  </r>
  <r>
    <s v=""/>
    <s v="5 Stimulansbidrag och åtgärder inom äldreområdet"/>
    <n v="11520490"/>
    <s v="9"/>
    <n v="5"/>
    <x v="1"/>
    <x v="8"/>
    <x v="22"/>
    <x v="0"/>
    <s v="Stimulansbidrag och åtgärder inom äldreområdet"/>
    <n v="1105.6132437619963"/>
    <n v="92.134436980166356"/>
    <m/>
  </r>
  <r>
    <s v=""/>
    <s v="6 Statens institutionsstyrelse"/>
    <n v="1934179"/>
    <s v="9"/>
    <n v="6"/>
    <x v="1"/>
    <x v="8"/>
    <x v="22"/>
    <x v="0"/>
    <s v="Statens institutionsstyrelse"/>
    <n v="185.62178502879078"/>
    <n v="15.468482085732566"/>
    <m/>
  </r>
  <r>
    <s v=""/>
    <s v="7 Bidrag till utveckling av socialt arbete m.m."/>
    <n v="1257451"/>
    <s v="9"/>
    <n v="7"/>
    <x v="1"/>
    <x v="8"/>
    <x v="22"/>
    <x v="0"/>
    <s v="Bidrag till utveckling av socialt arbete m.m."/>
    <n v="120.67667946257198"/>
    <n v="10.056389955214332"/>
    <m/>
  </r>
  <r>
    <s v=""/>
    <s v="8 Myndigheten för vård- och omsorgsanalys"/>
    <n v="39060"/>
    <s v="9"/>
    <n v="8"/>
    <x v="1"/>
    <x v="8"/>
    <x v="22"/>
    <x v="0"/>
    <s v="Myndigheten för vård- och omsorgsanalys"/>
    <n v="3.7485604606525911"/>
    <n v="0.31238003838771594"/>
    <m/>
  </r>
  <r>
    <s v=""/>
    <s v="5 Barnrättspolitik"/>
    <n v="89442"/>
    <s v="9"/>
    <n v="5"/>
    <x v="0"/>
    <x v="8"/>
    <x v="23"/>
    <x v="0"/>
    <s v="Barnrättspolitik"/>
    <n v="8.5836852207293663"/>
    <n v="0.71530710172744716"/>
    <m/>
  </r>
  <r>
    <s v=""/>
    <s v="1 Barnombudsmannen"/>
    <n v="27181"/>
    <s v="9"/>
    <n v="1"/>
    <x v="1"/>
    <x v="8"/>
    <x v="23"/>
    <x v="0"/>
    <s v="Barnombudsmannen"/>
    <n v="2.6085412667946257"/>
    <n v="0.21737843889955213"/>
    <m/>
  </r>
  <r>
    <s v=""/>
    <s v="2 Barnets rättigheter"/>
    <n v="62261"/>
    <s v="9"/>
    <n v="2"/>
    <x v="1"/>
    <x v="8"/>
    <x v="23"/>
    <x v="0"/>
    <s v="Barnets rättigheter"/>
    <n v="5.9751439539347411"/>
    <n v="0.49792866282789511"/>
    <m/>
  </r>
  <r>
    <s v=""/>
    <s v="6 Forskningspolitik"/>
    <n v="874491"/>
    <s v="9"/>
    <n v="6"/>
    <x v="0"/>
    <x v="8"/>
    <x v="24"/>
    <x v="0"/>
    <s v="Forskningspolitik"/>
    <n v="83.924280230326289"/>
    <n v="6.9936900191938571"/>
    <m/>
  </r>
  <r>
    <s v=""/>
    <s v="1 Forskningsrådet för hälsa, arbetsliv och välfärd: Förvaltning"/>
    <n v="54988"/>
    <s v="9"/>
    <n v="1"/>
    <x v="1"/>
    <x v="8"/>
    <x v="24"/>
    <x v="0"/>
    <s v="Forskningsrådet för hälsa, arbetsliv och välfärd: Förvaltning"/>
    <n v="5.2771593090211129"/>
    <n v="0.43976327575175939"/>
    <m/>
  </r>
  <r>
    <s v=""/>
    <s v="2 Forskningsrådet för hälsa, arbetsliv och välfärd: Forskning"/>
    <n v="819503"/>
    <s v="9"/>
    <n v="2"/>
    <x v="1"/>
    <x v="8"/>
    <x v="24"/>
    <x v="0"/>
    <s v="Forskningsrådet för hälsa, arbetsliv och välfärd: Forskning"/>
    <n v="78.647120921305188"/>
    <n v="6.5539267434420987"/>
    <m/>
  </r>
  <r>
    <s v="10"/>
    <s v="Ekonomisk trygghet vid sjukdom och funktionsnedsättning"/>
    <n v="106427304"/>
    <s v="10"/>
    <s v=""/>
    <x v="0"/>
    <x v="9"/>
    <x v="0"/>
    <x v="0"/>
    <s v="trygghet vid sjukdom och funktionsnedsättning"/>
    <n v="10213.752783109405"/>
    <n v="851.14606525911711"/>
    <m/>
  </r>
  <r>
    <s v=""/>
    <s v="1 Ersättning vid sjukdom och funktionsnedsättning"/>
    <n v="97077356"/>
    <s v="10"/>
    <n v="1"/>
    <x v="0"/>
    <x v="9"/>
    <x v="25"/>
    <x v="0"/>
    <s v="Ersättning vid sjukdom och funktionsnedsättning"/>
    <n v="9316.4449136276398"/>
    <n v="776.37040946897002"/>
    <m/>
  </r>
  <r>
    <s v=""/>
    <s v="1 Sjukpenning och rehabilitering m.m."/>
    <n v="45645099"/>
    <s v="10"/>
    <n v="1"/>
    <x v="1"/>
    <x v="9"/>
    <x v="25"/>
    <x v="0"/>
    <s v="Sjukpenning och rehabilitering m.m."/>
    <n v="4380.5277351247605"/>
    <n v="365.04397792706339"/>
    <m/>
  </r>
  <r>
    <s v=""/>
    <s v="2 Aktivitets- och sjukersättningar m.m."/>
    <n v="45422161"/>
    <s v="10"/>
    <n v="2"/>
    <x v="1"/>
    <x v="9"/>
    <x v="25"/>
    <x v="0"/>
    <s v="Aktivitets- och sjukersättningar m.m."/>
    <n v="4359.1325335892516"/>
    <n v="363.26104446577096"/>
    <m/>
  </r>
  <r>
    <s v=""/>
    <s v="3 Merkostnadsersättning och handikappersättning"/>
    <n v="1357000"/>
    <s v="10"/>
    <n v="3"/>
    <x v="1"/>
    <x v="9"/>
    <x v="25"/>
    <x v="0"/>
    <s v="Merkostnadsersättning och handikappersättning"/>
    <n v="130.2303262955854"/>
    <n v="10.852527191298783"/>
    <m/>
  </r>
  <r>
    <s v=""/>
    <s v="4 Arbetsskadeersättningar m.m."/>
    <n v="2316000"/>
    <s v="10"/>
    <n v="4"/>
    <x v="1"/>
    <x v="9"/>
    <x v="25"/>
    <x v="0"/>
    <s v="Arbetsskadeersättningar m.m."/>
    <n v="222.26487523992321"/>
    <n v="18.522072936660269"/>
    <m/>
  </r>
  <r>
    <s v=""/>
    <s v="5 Ersättning inom det statliga personskadeskyddet"/>
    <n v="35792"/>
    <s v="10"/>
    <n v="5"/>
    <x v="1"/>
    <x v="9"/>
    <x v="25"/>
    <x v="0"/>
    <s v="Ersättning inom det statliga personskadeskyddet"/>
    <n v="3.4349328214971209"/>
    <n v="0.28624440179142674"/>
    <m/>
  </r>
  <r>
    <s v=""/>
    <s v="6 Bidrag för sjukskrivningsprocessen"/>
    <n v="1491700"/>
    <s v="10"/>
    <n v="6"/>
    <x v="1"/>
    <x v="9"/>
    <x v="25"/>
    <x v="0"/>
    <s v="Bidrag för sjukskrivningsprocessen"/>
    <n v="143.15738963531669"/>
    <n v="11.929782469609725"/>
    <m/>
  </r>
  <r>
    <s v=""/>
    <s v="7 Ersättning för höga sjuklönekostnader"/>
    <n v="809604"/>
    <s v="10"/>
    <n v="7"/>
    <x v="1"/>
    <x v="9"/>
    <x v="25"/>
    <x v="0"/>
    <s v="Ersättning för höga sjuklönekostnader"/>
    <n v="77.697120921305185"/>
    <n v="6.4747600767754321"/>
    <m/>
  </r>
  <r>
    <s v=""/>
    <s v="2 Myndigheter"/>
    <n v="9349948"/>
    <s v="10"/>
    <n v="2"/>
    <x v="0"/>
    <x v="9"/>
    <x v="26"/>
    <x v="0"/>
    <s v="Myndigheter"/>
    <n v="897.30786948176581"/>
    <n v="74.775655790147155"/>
    <m/>
  </r>
  <r>
    <s v=""/>
    <s v="1 Försäkringskassan"/>
    <n v="9276970"/>
    <s v="10"/>
    <n v="1"/>
    <x v="1"/>
    <x v="9"/>
    <x v="26"/>
    <x v="0"/>
    <s v="Försäkringskassan"/>
    <n v="890.30422264875244"/>
    <n v="74.192018554062699"/>
    <m/>
  </r>
  <r>
    <s v=""/>
    <s v="2 Inspektionen för socialförsäkringen"/>
    <n v="72978"/>
    <s v="10"/>
    <n v="2"/>
    <x v="1"/>
    <x v="9"/>
    <x v="26"/>
    <x v="0"/>
    <s v="Inspektionen för socialförsäkringen"/>
    <n v="7.0036468330134358"/>
    <n v="0.58363723608445295"/>
    <m/>
  </r>
  <r>
    <s v="11"/>
    <s v="Ekonomisk trygghet vid ålderdom"/>
    <n v="55394136"/>
    <s v="11"/>
    <s v=""/>
    <x v="0"/>
    <x v="10"/>
    <x v="0"/>
    <x v="0"/>
    <s v="trygghet vid ålderdom"/>
    <n v="5316.135892514395"/>
    <n v="443.01132437619958"/>
    <m/>
  </r>
  <r>
    <s v=""/>
    <s v="1 Ersättning vid ålderdom"/>
    <n v="54689000"/>
    <s v="11"/>
    <n v="1"/>
    <x v="0"/>
    <x v="10"/>
    <x v="27"/>
    <x v="0"/>
    <s v="Ersättning vid ålderdom"/>
    <n v="5248.4644913627635"/>
    <n v="437.37204094689696"/>
    <m/>
  </r>
  <r>
    <s v=""/>
    <s v="1 Garantipension till ålderspension"/>
    <n v="25629100"/>
    <s v="11"/>
    <n v="1"/>
    <x v="1"/>
    <x v="10"/>
    <x v="27"/>
    <x v="0"/>
    <s v="Garantipension till ålderspension"/>
    <n v="2459.6065259117081"/>
    <n v="204.96721049264235"/>
    <m/>
  </r>
  <r>
    <s v=""/>
    <s v="2 Efterlevandepensioner till vuxna"/>
    <n v="8580400"/>
    <s v="11"/>
    <n v="2"/>
    <x v="1"/>
    <x v="10"/>
    <x v="27"/>
    <x v="0"/>
    <s v="Efterlevandepensioner till vuxna"/>
    <n v="823.45489443378119"/>
    <n v="68.621241202815099"/>
    <m/>
  </r>
  <r>
    <s v=""/>
    <s v="3 Bostadstillägg till pensionärer"/>
    <n v="13448100"/>
    <s v="11"/>
    <n v="3"/>
    <x v="1"/>
    <x v="10"/>
    <x v="27"/>
    <x v="0"/>
    <s v="Bostadstillägg till pensionärer"/>
    <n v="1290.6046065259118"/>
    <n v="107.55038387715932"/>
    <m/>
  </r>
  <r>
    <s v=""/>
    <s v="4 Äldreförsörjningsstöd"/>
    <n v="1105400"/>
    <s v="11"/>
    <n v="4"/>
    <x v="1"/>
    <x v="10"/>
    <x v="27"/>
    <x v="0"/>
    <s v="Äldreförsörjningsstöd"/>
    <n v="106.08445297504798"/>
    <n v="8.8403710812539984"/>
    <m/>
  </r>
  <r>
    <s v=""/>
    <s v="5 Inkomstpensionstillägg"/>
    <n v="5926000"/>
    <s v="11"/>
    <n v="5"/>
    <x v="1"/>
    <x v="10"/>
    <x v="27"/>
    <x v="0"/>
    <s v="Inkomstpensionstillägg"/>
    <n v="568.71401151631483"/>
    <n v="47.392834293026233"/>
    <m/>
  </r>
  <r>
    <s v=""/>
    <s v="2 Myndigheter"/>
    <n v="705136"/>
    <s v="11"/>
    <n v="2"/>
    <x v="0"/>
    <x v="10"/>
    <x v="26"/>
    <x v="0"/>
    <s v="Myndigheter"/>
    <n v="67.671401151631471"/>
    <n v="5.6392834293026226"/>
    <m/>
  </r>
  <r>
    <s v=""/>
    <s v="1 Pensionsmyndigheten"/>
    <n v="705136"/>
    <s v="11"/>
    <n v="1"/>
    <x v="1"/>
    <x v="10"/>
    <x v="26"/>
    <x v="0"/>
    <s v="Pensionsmyndigheten"/>
    <n v="67.671401151631471"/>
    <n v="5.6392834293026226"/>
    <m/>
  </r>
  <r>
    <s v="12"/>
    <s v="Ekonomisk trygghet för familjer och barn"/>
    <n v="105159584"/>
    <s v="12"/>
    <s v=""/>
    <x v="0"/>
    <x v="11"/>
    <x v="0"/>
    <x v="0"/>
    <s v="trygghet för familjer och barn"/>
    <n v="10092.090595009597"/>
    <n v="841.00754958413302"/>
    <m/>
  </r>
  <r>
    <s v=""/>
    <s v="1 Barnbidrag"/>
    <n v="33389255"/>
    <s v="12"/>
    <n v="1"/>
    <x v="1"/>
    <x v="11"/>
    <x v="28"/>
    <x v="0"/>
    <s v="Barnbidrag"/>
    <n v="3204.3430902111322"/>
    <n v="267.02859085092769"/>
    <m/>
  </r>
  <r>
    <s v=""/>
    <s v="2 Föräldraförsäkring"/>
    <n v="49662693"/>
    <s v="12"/>
    <n v="2"/>
    <x v="1"/>
    <x v="11"/>
    <x v="28"/>
    <x v="0"/>
    <s v="Föräldraförsäkring"/>
    <n v="4766.0933781190015"/>
    <n v="397.17444817658344"/>
    <m/>
  </r>
  <r>
    <s v=""/>
    <s v="3 Underhållsstöd"/>
    <n v="2897838"/>
    <s v="12"/>
    <n v="3"/>
    <x v="1"/>
    <x v="11"/>
    <x v="28"/>
    <x v="0"/>
    <s v="Underhållsstöd"/>
    <n v="278.10345489443375"/>
    <n v="23.175287907869478"/>
    <m/>
  </r>
  <r>
    <s v=""/>
    <s v="4 Adoptionsbidrag"/>
    <n v="14784"/>
    <s v="12"/>
    <n v="4"/>
    <x v="1"/>
    <x v="11"/>
    <x v="28"/>
    <x v="0"/>
    <s v="Adoptionsbidrag"/>
    <n v="1.4188099808061421"/>
    <n v="0.1182341650671785"/>
    <m/>
  </r>
  <r>
    <s v=""/>
    <s v="5 Barnpension och efterlevandestöd"/>
    <n v="1081900"/>
    <s v="12"/>
    <n v="5"/>
    <x v="1"/>
    <x v="11"/>
    <x v="28"/>
    <x v="0"/>
    <s v="Barnpension och efterlevandestöd"/>
    <n v="103.82917466410748"/>
    <n v="8.652431222008957"/>
    <m/>
  </r>
  <r>
    <s v=""/>
    <s v="6 Omvårdnadsbidrag och vårdbidrag"/>
    <n v="4485381"/>
    <s v="12"/>
    <n v="6"/>
    <x v="1"/>
    <x v="11"/>
    <x v="28"/>
    <x v="0"/>
    <s v="Omvårdnadsbidrag och vårdbidrag"/>
    <n v="430.45882917466412"/>
    <n v="35.871569097888674"/>
    <m/>
  </r>
  <r>
    <s v=""/>
    <s v="7 Pensionsrätt för barnår"/>
    <n v="9063100"/>
    <s v="12"/>
    <n v="7"/>
    <x v="1"/>
    <x v="11"/>
    <x v="28"/>
    <x v="0"/>
    <s v="Pensionsrätt för barnår"/>
    <n v="869.77927063339735"/>
    <n v="72.481605886116441"/>
    <m/>
  </r>
  <r>
    <s v=""/>
    <s v="8 Bostadsbidrag"/>
    <n v="4564633"/>
    <s v="12"/>
    <n v="8"/>
    <x v="1"/>
    <x v="11"/>
    <x v="28"/>
    <x v="0"/>
    <s v="Bostadsbidrag"/>
    <n v="438.06458733205375"/>
    <n v="36.505382277671146"/>
    <m/>
  </r>
  <r>
    <s v="13"/>
    <s v="Jämställdhet och nyanlända invandrares etablering"/>
    <n v="5565206"/>
    <s v="13"/>
    <s v=""/>
    <x v="0"/>
    <x v="12"/>
    <x v="0"/>
    <x v="0"/>
    <s v="och nyanlända invandrares etablering"/>
    <n v="534.08886756238007"/>
    <n v="44.507405630198342"/>
    <m/>
  </r>
  <r>
    <s v=""/>
    <s v="1 Nyanlända invandrares etablering"/>
    <n v="4244113"/>
    <s v="13"/>
    <n v="1"/>
    <x v="0"/>
    <x v="12"/>
    <x v="29"/>
    <x v="0"/>
    <s v="Nyanlända invandrares etablering"/>
    <n v="407.30451055662189"/>
    <n v="33.94204254638516"/>
    <m/>
  </r>
  <r>
    <s v=""/>
    <s v="1 Etableringsåtgärder"/>
    <n v="112030"/>
    <s v="13"/>
    <n v="1"/>
    <x v="1"/>
    <x v="12"/>
    <x v="29"/>
    <x v="0"/>
    <s v="Etableringsåtgärder"/>
    <n v="10.751439539347409"/>
    <n v="0.89595329494561737"/>
    <m/>
  </r>
  <r>
    <s v=""/>
    <s v="2 Kommunersättningar vid flyktingmottagande"/>
    <n v="4132083"/>
    <s v="13"/>
    <n v="2"/>
    <x v="1"/>
    <x v="12"/>
    <x v="29"/>
    <x v="0"/>
    <s v="Kommunersättningar vid flyktingmottagande"/>
    <n v="396.55307101727448"/>
    <n v="33.04608925143954"/>
    <m/>
  </r>
  <r>
    <s v=""/>
    <s v="2 Diskriminering"/>
    <n v="235526"/>
    <s v="13"/>
    <n v="2"/>
    <x v="0"/>
    <x v="12"/>
    <x v="30"/>
    <x v="0"/>
    <s v="Diskriminering"/>
    <n v="22.603262955854127"/>
    <n v="1.8836052463211772"/>
    <m/>
  </r>
  <r>
    <s v=""/>
    <s v="1 Diskrimineringsombudsmannen"/>
    <n v="134607"/>
    <s v="13"/>
    <n v="1"/>
    <x v="1"/>
    <x v="12"/>
    <x v="30"/>
    <x v="0"/>
    <s v="Diskrimineringsombudsmannen"/>
    <n v="12.918138195777351"/>
    <n v="1.0765115163147791"/>
    <m/>
  </r>
  <r>
    <s v=""/>
    <s v="2 Åtgärder mot diskriminering och rasism m.m."/>
    <n v="100919"/>
    <s v="13"/>
    <n v="2"/>
    <x v="1"/>
    <x v="12"/>
    <x v="30"/>
    <x v="0"/>
    <s v="Åtgärder mot diskriminering och rasism m.m."/>
    <n v="9.6851247600767749"/>
    <n v="0.80709373000639795"/>
    <m/>
  </r>
  <r>
    <s v=""/>
    <s v="3 Jämställdhet"/>
    <n v="825567"/>
    <s v="13"/>
    <n v="3"/>
    <x v="0"/>
    <x v="12"/>
    <x v="31"/>
    <x v="0"/>
    <s v="Jämställdhet"/>
    <n v="79.229078694817659"/>
    <n v="6.6024232245681382"/>
    <m/>
  </r>
  <r>
    <s v=""/>
    <s v="1 Särskilda jämställdhetsåtgärder"/>
    <n v="705039"/>
    <s v="13"/>
    <n v="1"/>
    <x v="1"/>
    <x v="12"/>
    <x v="31"/>
    <x v="0"/>
    <s v="Särskilda jämställdhetsåtgärder"/>
    <n v="67.662092130518232"/>
    <n v="5.6385076775431857"/>
    <m/>
  </r>
  <r>
    <s v=""/>
    <s v="2 Jämställdhetsmyndigheten"/>
    <n v="72365"/>
    <s v="13"/>
    <n v="2"/>
    <x v="1"/>
    <x v="12"/>
    <x v="31"/>
    <x v="0"/>
    <s v="Jämställdhetsmyndigheten"/>
    <n v="6.9448176583493284"/>
    <n v="0.578734804862444"/>
    <m/>
  </r>
  <r>
    <s v=""/>
    <s v="3 Bidrag för kvinnors organisering"/>
    <n v="48163"/>
    <s v="13"/>
    <n v="3"/>
    <x v="1"/>
    <x v="12"/>
    <x v="31"/>
    <x v="0"/>
    <s v="Bidrag för kvinnors organisering"/>
    <n v="4.6221689059500957"/>
    <n v="0.38518074216250797"/>
    <m/>
  </r>
  <r>
    <s v=""/>
    <s v="4 Segregation"/>
    <n v="260000"/>
    <s v="13"/>
    <n v="4"/>
    <x v="0"/>
    <x v="12"/>
    <x v="32"/>
    <x v="0"/>
    <s v="Segregation"/>
    <n v="24.952015355086374"/>
    <n v="2.0793346129238643"/>
    <m/>
  </r>
  <r>
    <s v=""/>
    <s v="1 Åtgärder mot segregation"/>
    <n v="260000"/>
    <s v="13"/>
    <n v="1"/>
    <x v="1"/>
    <x v="12"/>
    <x v="32"/>
    <x v="0"/>
    <s v="Åtgärder mot segregation"/>
    <n v="24.952015355086374"/>
    <n v="2.0793346129238643"/>
    <m/>
  </r>
  <r>
    <s v="14"/>
    <s v="Arbetsmarknad och arbetsliv"/>
    <n v="90103686"/>
    <s v="14"/>
    <s v=""/>
    <x v="0"/>
    <x v="13"/>
    <x v="0"/>
    <x v="0"/>
    <s v="och arbetsliv"/>
    <n v="8647.186756238003"/>
    <n v="720.59889635316688"/>
    <m/>
  </r>
  <r>
    <s v=""/>
    <s v="1 Arbetsmarknad"/>
    <n v="88995495"/>
    <s v="14"/>
    <n v="1"/>
    <x v="0"/>
    <x v="13"/>
    <x v="33"/>
    <x v="0"/>
    <s v="Arbetsmarknad"/>
    <n v="8540.8344529750484"/>
    <n v="711.73620441458741"/>
    <m/>
  </r>
  <r>
    <s v=""/>
    <s v="1 Arbetsförmedlingens förvaltningskostnader"/>
    <n v="7591264"/>
    <s v="14"/>
    <n v="1"/>
    <x v="1"/>
    <x v="13"/>
    <x v="33"/>
    <x v="0"/>
    <s v="Arbetsförmedlingens förvaltningskostnader"/>
    <n v="728.5282149712092"/>
    <n v="60.7106845809341"/>
    <m/>
  </r>
  <r>
    <s v=""/>
    <s v="2 Bidrag till arbetslöshetsersättning och aktivitetsstöd"/>
    <n v="38432392"/>
    <s v="14"/>
    <n v="2"/>
    <x v="1"/>
    <x v="13"/>
    <x v="33"/>
    <x v="0"/>
    <s v="Bidrag till arbetslöshetsersättning och aktivitetsstöd"/>
    <n v="3688.3293666026871"/>
    <n v="307.36078055022392"/>
    <m/>
  </r>
  <r>
    <s v=""/>
    <s v="3 Kostnader för arbetsmarknadspolitiska program och insatser"/>
    <n v="6926037"/>
    <s v="14"/>
    <n v="3"/>
    <x v="1"/>
    <x v="13"/>
    <x v="33"/>
    <x v="0"/>
    <s v="Kostnader för arbetsmarknadspolitiska program och insatser"/>
    <n v="664.68685220729367"/>
    <n v="55.390571017274475"/>
    <m/>
  </r>
  <r>
    <s v=""/>
    <s v="4 Lönebidrag och Samhall m.m."/>
    <n v="20830367"/>
    <s v="14"/>
    <n v="4"/>
    <x v="1"/>
    <x v="13"/>
    <x v="33"/>
    <x v="0"/>
    <s v="Lönebidrag och Samhall m.m."/>
    <n v="1999.075527831094"/>
    <n v="166.58962731925783"/>
    <m/>
  </r>
  <r>
    <s v=""/>
    <s v="5 Rådet för Europeiska socialfonden i Sverige"/>
    <n v="131059"/>
    <s v="14"/>
    <n v="5"/>
    <x v="1"/>
    <x v="13"/>
    <x v="33"/>
    <x v="0"/>
    <s v="Rådet för Europeiska socialfonden i Sverige"/>
    <n v="12.57763915547025"/>
    <n v="1.0481365962891875"/>
    <m/>
  </r>
  <r>
    <s v=""/>
    <s v="6 Europeiska socialfonden m.m. för perioden 2014-2020"/>
    <n v="2414000"/>
    <s v="14"/>
    <n v="6"/>
    <x v="1"/>
    <x v="13"/>
    <x v="33"/>
    <x v="0"/>
    <s v="Europeiska socialfonden m.m. för perioden 2014-2020"/>
    <n v="231.66986564299424"/>
    <n v="19.305822136916188"/>
    <m/>
  </r>
  <r>
    <s v=""/>
    <s v="7 Europeiska socialfonden plus m.m. för perioden 2021–2027"/>
    <n v="550000"/>
    <s v="14"/>
    <n v="7"/>
    <x v="1"/>
    <x v="13"/>
    <x v="33"/>
    <x v="0"/>
    <s v="Europeiska socialfonden plus m.m. för perioden 2021–2027"/>
    <n v="52.783109404990405"/>
    <n v="4.3985924504158671"/>
    <m/>
  </r>
  <r>
    <s v=""/>
    <s v="8 Institutet för arbetsmarknads- och utbildningspolitisk utvärdering"/>
    <n v="43666"/>
    <s v="14"/>
    <n v="8"/>
    <x v="1"/>
    <x v="13"/>
    <x v="33"/>
    <x v="0"/>
    <s v="Institutet för arbetsmarknads- och utbildningspolitisk utvärdering"/>
    <n v="4.1905950095969287"/>
    <n v="0.34921625079974405"/>
    <m/>
  </r>
  <r>
    <s v=""/>
    <s v="9 Inspektionen för arbetslöshetsförsäkringen"/>
    <n v="81327"/>
    <s v="14"/>
    <n v="9"/>
    <x v="1"/>
    <x v="13"/>
    <x v="33"/>
    <x v="0"/>
    <s v="Inspektionen för arbetslöshetsförsäkringen"/>
    <n v="7.8048944337811896"/>
    <n v="0.65040786948176577"/>
    <m/>
  </r>
  <r>
    <s v=""/>
    <s v="10 Bidrag till administration av grundbeloppet"/>
    <n v="59956"/>
    <s v="14"/>
    <n v="10"/>
    <x v="1"/>
    <x v="13"/>
    <x v="33"/>
    <x v="0"/>
    <s v="Bidrag till administration av grundbeloppet"/>
    <n v="5.7539347408829178"/>
    <n v="0.47949456174024313"/>
    <m/>
  </r>
  <r>
    <s v=""/>
    <s v="11 Bidrag till Stiftelsen Utbildning Nordkalotten"/>
    <n v="8303"/>
    <s v="14"/>
    <n v="11"/>
    <x v="1"/>
    <x v="13"/>
    <x v="33"/>
    <x v="0"/>
    <s v="Bidrag till Stiftelsen Utbildning Nordkalotten"/>
    <n v="0.79683301343570057"/>
    <n v="6.6402751119641709E-2"/>
    <m/>
  </r>
  <r>
    <s v=""/>
    <s v="12 Bidrag till lönegarantiersättning"/>
    <n v="1678000"/>
    <s v="14"/>
    <n v="12"/>
    <x v="1"/>
    <x v="13"/>
    <x v="33"/>
    <x v="0"/>
    <s v="Bidrag till lönegarantiersättning"/>
    <n v="161.03646833013437"/>
    <n v="13.419705694177864"/>
    <m/>
  </r>
  <r>
    <s v=""/>
    <s v="13 Nystartsjobb, etableringsjobb och stöd för yrkesintroduktionsanställningar"/>
    <n v="8129311"/>
    <s v="14"/>
    <n v="13"/>
    <x v="1"/>
    <x v="13"/>
    <x v="33"/>
    <x v="0"/>
    <s v="Nystartsjobb, etableringsjobb och stöd för yrkesintroduktionsanställningar"/>
    <n v="780.16420345489439"/>
    <n v="65.013683621241199"/>
    <m/>
  </r>
  <r>
    <s v=""/>
    <s v="14 Etableringsersättning till vissa nyanlända invandrare"/>
    <n v="1119813"/>
    <s v="14"/>
    <n v="14"/>
    <x v="1"/>
    <x v="13"/>
    <x v="33"/>
    <x v="0"/>
    <s v="Etableringsersättning till vissa nyanlända invandrare"/>
    <n v="107.46765834932822"/>
    <n v="8.9556381957773521"/>
    <m/>
  </r>
  <r>
    <s v=""/>
    <s v="15 Omställnings- och kompetensstöd genom den offentliga omställningsorganisationen"/>
    <n v="1000000"/>
    <s v="14"/>
    <n v="15"/>
    <x v="1"/>
    <x v="13"/>
    <x v="33"/>
    <x v="0"/>
    <s v="Omställnings- och kompetensstöd genom den offentliga omställningsorganisationen"/>
    <n v="95.969289827255281"/>
    <n v="7.9974408189379398"/>
    <m/>
  </r>
  <r>
    <s v=""/>
    <s v="2 Arbetsliv"/>
    <n v="1108191"/>
    <s v="14"/>
    <n v="2"/>
    <x v="0"/>
    <x v="13"/>
    <x v="34"/>
    <x v="0"/>
    <s v="Arbetsliv"/>
    <n v="106.35230326295586"/>
    <n v="8.8626919385796548"/>
    <m/>
  </r>
  <r>
    <s v=""/>
    <s v="1 Arbetsmiljöverket"/>
    <n v="819020"/>
    <s v="14"/>
    <n v="1"/>
    <x v="1"/>
    <x v="13"/>
    <x v="34"/>
    <x v="0"/>
    <s v="Arbetsmiljöverket"/>
    <n v="78.600767754318625"/>
    <n v="6.5500639795265521"/>
    <m/>
  </r>
  <r>
    <s v=""/>
    <s v="2 Arbetsdomstolen"/>
    <n v="35798"/>
    <s v="14"/>
    <n v="2"/>
    <x v="1"/>
    <x v="13"/>
    <x v="34"/>
    <x v="0"/>
    <s v="Arbetsdomstolen"/>
    <n v="3.4355086372360844"/>
    <n v="0.28629238643634036"/>
    <m/>
  </r>
  <r>
    <s v=""/>
    <s v="3 Internationella arbetsorganisationen (ILO)"/>
    <n v="33722"/>
    <s v="14"/>
    <n v="3"/>
    <x v="1"/>
    <x v="13"/>
    <x v="34"/>
    <x v="0"/>
    <s v="Internationella arbetsorganisationen (ILO)"/>
    <n v="3.2362763915547026"/>
    <n v="0.26968969929622522"/>
    <m/>
  </r>
  <r>
    <s v=""/>
    <s v="4 Medlingsinstitutet"/>
    <n v="57683"/>
    <s v="14"/>
    <n v="4"/>
    <x v="1"/>
    <x v="13"/>
    <x v="34"/>
    <x v="0"/>
    <s v="Medlingsinstitutet"/>
    <n v="5.5357965451055664"/>
    <n v="0.46131637875879722"/>
    <m/>
  </r>
  <r>
    <s v=""/>
    <s v="5 Myndigheten för arbetsmiljökunskap"/>
    <n v="49968"/>
    <s v="14"/>
    <n v="5"/>
    <x v="1"/>
    <x v="13"/>
    <x v="34"/>
    <x v="0"/>
    <s v="Myndigheten för arbetsmiljökunskap"/>
    <n v="4.795393474088292"/>
    <n v="0.39961612284069098"/>
    <m/>
  </r>
  <r>
    <s v=""/>
    <s v="6 Regional skyddsombudsverksamhet"/>
    <n v="112000"/>
    <s v="14"/>
    <n v="6"/>
    <x v="1"/>
    <x v="13"/>
    <x v="34"/>
    <x v="0"/>
    <s v="Regional skyddsombudsverksamhet"/>
    <n v="10.748560460652591"/>
    <n v="0.89571337172104926"/>
    <m/>
  </r>
  <r>
    <s v="15"/>
    <s v="Studiestöd"/>
    <n v="27912395"/>
    <s v="15"/>
    <s v=""/>
    <x v="0"/>
    <x v="14"/>
    <x v="0"/>
    <x v="0"/>
    <s v="Studiestöd"/>
    <n v="2678.732725527831"/>
    <n v="223.22772712731924"/>
    <m/>
  </r>
  <r>
    <s v=""/>
    <s v="1 Studiehjälp"/>
    <n v="4499895"/>
    <s v="15"/>
    <n v="1"/>
    <x v="1"/>
    <x v="14"/>
    <x v="35"/>
    <x v="0"/>
    <s v="Studiehjälp"/>
    <n v="431.85172744721689"/>
    <n v="35.987643953934743"/>
    <m/>
  </r>
  <r>
    <s v=""/>
    <s v="2 Studiemedel"/>
    <n v="19738606"/>
    <s v="15"/>
    <n v="2"/>
    <x v="1"/>
    <x v="14"/>
    <x v="35"/>
    <x v="0"/>
    <s v="Studiemedel"/>
    <n v="1894.3"/>
    <n v="157.85833333333332"/>
    <m/>
  </r>
  <r>
    <s v=""/>
    <s v="3 Omställningsstudiestöd"/>
    <n v="1360000"/>
    <s v="15"/>
    <n v="3"/>
    <x v="1"/>
    <x v="14"/>
    <x v="35"/>
    <x v="0"/>
    <s v="Omställningsstudiestöd"/>
    <n v="130.51823416506718"/>
    <n v="10.876519513755598"/>
    <m/>
  </r>
  <r>
    <s v=""/>
    <s v="4 Statens utgifter för studiemedelsräntor"/>
    <n v="734890"/>
    <s v="15"/>
    <n v="4"/>
    <x v="1"/>
    <x v="14"/>
    <x v="35"/>
    <x v="0"/>
    <s v="Statens utgifter för studiemedelsräntor"/>
    <n v="70.526871401151638"/>
    <n v="5.8772392834293035"/>
    <m/>
  </r>
  <r>
    <s v=""/>
    <s v="5 Bidrag till kostnader vid viss gymnasieutbildning och vid viss föräldrautbildning i teckenspråk"/>
    <n v="62150"/>
    <s v="15"/>
    <n v="5"/>
    <x v="1"/>
    <x v="14"/>
    <x v="35"/>
    <x v="0"/>
    <s v="Bidrag till kostnader vid viss gymnasieutbildning och vid viss föräldrautbildning i teckenspråk"/>
    <n v="5.9644913627639156"/>
    <n v="0.49704094689699296"/>
    <m/>
  </r>
  <r>
    <s v=""/>
    <s v="6 Bidrag till vissa studiesociala ändamål"/>
    <n v="27000"/>
    <s v="15"/>
    <n v="6"/>
    <x v="1"/>
    <x v="14"/>
    <x v="35"/>
    <x v="0"/>
    <s v="Bidrag till vissa studiesociala ändamål"/>
    <n v="2.5911708253358925"/>
    <n v="0.21593090211132437"/>
    <m/>
  </r>
  <r>
    <s v=""/>
    <s v="7 Studiestartsstöd"/>
    <n v="400000"/>
    <s v="15"/>
    <n v="7"/>
    <x v="1"/>
    <x v="14"/>
    <x v="35"/>
    <x v="0"/>
    <s v="Studiestartsstöd"/>
    <n v="38.387715930902111"/>
    <n v="3.1989763275751759"/>
    <m/>
  </r>
  <r>
    <s v=""/>
    <s v="8 Centrala studiestödsnämnden"/>
    <n v="1071379"/>
    <s v="15"/>
    <n v="8"/>
    <x v="1"/>
    <x v="14"/>
    <x v="35"/>
    <x v="0"/>
    <s v="Centrala studiestödsnämnden"/>
    <n v="102.81948176583494"/>
    <n v="8.5682901471529114"/>
    <m/>
  </r>
  <r>
    <s v=""/>
    <s v="9 Överklagandenämnden för studiestöd"/>
    <n v="18475"/>
    <s v="15"/>
    <n v="9"/>
    <x v="1"/>
    <x v="14"/>
    <x v="35"/>
    <x v="0"/>
    <s v="Överklagandenämnden för studiestöd"/>
    <n v="1.7730326295585412"/>
    <n v="0.14775271912987845"/>
    <m/>
  </r>
  <r>
    <s v="16"/>
    <s v="Utbildning och universitetsforskning"/>
    <n v="94991971"/>
    <s v="16"/>
    <s v=""/>
    <x v="0"/>
    <x v="15"/>
    <x v="0"/>
    <x v="0"/>
    <s v="och universitetsforskning"/>
    <n v="9116.3119961612283"/>
    <n v="759.69266634676899"/>
    <m/>
  </r>
  <r>
    <s v=""/>
    <s v="1 Barn-, ungdoms- och vuxenutbildning"/>
    <n v="33064097"/>
    <s v="16"/>
    <n v="1"/>
    <x v="0"/>
    <x v="15"/>
    <x v="36"/>
    <x v="0"/>
    <s v="Barn-, ungdoms- och vuxenutbildning"/>
    <n v="3173.1379078694818"/>
    <n v="264.42815898912346"/>
    <m/>
  </r>
  <r>
    <s v=""/>
    <s v="1 Statens skolverk"/>
    <n v="1319762"/>
    <s v="16"/>
    <n v="1"/>
    <x v="1"/>
    <x v="15"/>
    <x v="36"/>
    <x v="0"/>
    <s v="Statens skolverk"/>
    <n v="126.65662188099807"/>
    <n v="10.554718490083173"/>
    <m/>
  </r>
  <r>
    <s v=""/>
    <s v="2 Statens skolinspektion"/>
    <n v="546884"/>
    <s v="16"/>
    <n v="2"/>
    <x v="1"/>
    <x v="15"/>
    <x v="36"/>
    <x v="0"/>
    <s v="Statens skolinspektion"/>
    <n v="52.484069097888678"/>
    <n v="4.3736724248240568"/>
    <m/>
  </r>
  <r>
    <s v=""/>
    <s v="3 Specialpedagogiska skolmyndigheten"/>
    <n v="803307"/>
    <s v="16"/>
    <n v="3"/>
    <x v="1"/>
    <x v="15"/>
    <x v="36"/>
    <x v="0"/>
    <s v="Specialpedagogiska skolmyndigheten"/>
    <n v="77.092802303262957"/>
    <n v="6.42440019193858"/>
    <m/>
  </r>
  <r>
    <s v=""/>
    <s v="4 Sameskolstyrelsen"/>
    <n v="59667"/>
    <s v="16"/>
    <n v="4"/>
    <x v="1"/>
    <x v="15"/>
    <x v="36"/>
    <x v="0"/>
    <s v="Sameskolstyrelsen"/>
    <n v="5.726199616122841"/>
    <n v="0.47718330134357007"/>
    <m/>
  </r>
  <r>
    <s v=""/>
    <s v="5 Utveckling av skolväsendet och annan pedagogisk verksamhet"/>
    <n v="3906193"/>
    <s v="16"/>
    <n v="5"/>
    <x v="1"/>
    <x v="15"/>
    <x v="36"/>
    <x v="0"/>
    <s v="Utveckling av skolväsendet och annan pedagogisk verksamhet"/>
    <n v="374.8745681381958"/>
    <n v="31.239547344849651"/>
    <m/>
  </r>
  <r>
    <s v=""/>
    <s v="6 Statligt stöd till särskild utbildning i gymnasieskolan"/>
    <n v="259837"/>
    <s v="16"/>
    <n v="6"/>
    <x v="1"/>
    <x v="15"/>
    <x v="36"/>
    <x v="0"/>
    <s v="Statligt stöd till särskild utbildning i gymnasieskolan"/>
    <n v="24.93637236084453"/>
    <n v="2.0780310300703775"/>
    <m/>
  </r>
  <r>
    <s v=""/>
    <s v="7 Maxtaxa i förskola, fritidshem och annan pedagogisk verksamhet samt kvalitetshöjande åtgärder inom förskola"/>
    <n v="4999000"/>
    <s v="16"/>
    <n v="7"/>
    <x v="1"/>
    <x v="15"/>
    <x v="36"/>
    <x v="0"/>
    <s v="Maxtaxa i förskola, fritidshem och annan pedagogisk verksamhet samt kvalitetshöjande åtgärder inom förskola"/>
    <n v="479.75047984644914"/>
    <n v="39.979206653870762"/>
    <m/>
  </r>
  <r>
    <s v=""/>
    <s v="8 Bidrag till viss verksamhet inom skolväsendet, m.m."/>
    <n v="200720"/>
    <s v="16"/>
    <n v="8"/>
    <x v="1"/>
    <x v="15"/>
    <x v="36"/>
    <x v="0"/>
    <s v="Bidrag till viss verksamhet inom skolväsendet, m.m."/>
    <n v="19.26295585412668"/>
    <n v="1.6052463211772234"/>
    <m/>
  </r>
  <r>
    <s v=""/>
    <s v="9 Bidrag till svensk undervisning i utlandet"/>
    <n v="112082"/>
    <s v="16"/>
    <n v="9"/>
    <x v="1"/>
    <x v="15"/>
    <x v="36"/>
    <x v="0"/>
    <s v="Bidrag till svensk undervisning i utlandet"/>
    <n v="10.756429942418427"/>
    <n v="0.89636916186820226"/>
    <m/>
  </r>
  <r>
    <s v=""/>
    <s v="10 Fortbildning av lärare och förskolepersonal"/>
    <n v="1151526"/>
    <s v="16"/>
    <n v="10"/>
    <x v="1"/>
    <x v="15"/>
    <x v="36"/>
    <x v="0"/>
    <s v="Fortbildning av lärare och förskolepersonal"/>
    <n v="110.51113243761996"/>
    <n v="9.2092610364683303"/>
    <m/>
  </r>
  <r>
    <s v=""/>
    <s v="11 Skolforskningsinstitutet"/>
    <n v="25714"/>
    <s v="16"/>
    <n v="11"/>
    <x v="1"/>
    <x v="15"/>
    <x v="36"/>
    <x v="0"/>
    <s v="Skolforskningsinstitutet"/>
    <n v="2.4677543186180424"/>
    <n v="0.20564619321817021"/>
    <m/>
  </r>
  <r>
    <s v=""/>
    <s v="12 Praktiknära skolforskning"/>
    <n v="36043"/>
    <s v="16"/>
    <n v="12"/>
    <x v="1"/>
    <x v="15"/>
    <x v="36"/>
    <x v="0"/>
    <s v="Praktiknära skolforskning"/>
    <n v="3.4590211132437618"/>
    <n v="0.28825175943698017"/>
    <m/>
  </r>
  <r>
    <s v=""/>
    <s v="13 Bidrag till lärarlöner"/>
    <n v="4875000"/>
    <s v="16"/>
    <n v="13"/>
    <x v="1"/>
    <x v="15"/>
    <x v="36"/>
    <x v="0"/>
    <s v="Bidrag till lärarlöner"/>
    <n v="467.85028790786947"/>
    <n v="38.987523992322458"/>
    <m/>
  </r>
  <r>
    <s v=""/>
    <s v="14 Särskilda insatser inom skolområdet"/>
    <n v="203418"/>
    <s v="16"/>
    <n v="14"/>
    <x v="1"/>
    <x v="15"/>
    <x v="36"/>
    <x v="0"/>
    <s v="Särskilda insatser inom skolområdet"/>
    <n v="19.521880998080615"/>
    <n v="1.6268234165067179"/>
    <m/>
  </r>
  <r>
    <s v=""/>
    <s v="15 Statligt stöd för stärkt likvärdighet och kunskapsutveckling"/>
    <n v="6658000"/>
    <s v="16"/>
    <n v="15"/>
    <x v="1"/>
    <x v="15"/>
    <x v="36"/>
    <x v="0"/>
    <s v="Statligt stöd för stärkt likvärdighet och kunskapsutveckling"/>
    <n v="638.96353166986569"/>
    <n v="53.246960972488807"/>
    <m/>
  </r>
  <r>
    <s v=""/>
    <s v="16 Bidrag till vissa studier"/>
    <n v="17525"/>
    <s v="16"/>
    <n v="16"/>
    <x v="1"/>
    <x v="15"/>
    <x v="36"/>
    <x v="0"/>
    <s v="Bidrag till vissa studier"/>
    <n v="1.6818618042226487"/>
    <n v="0.14015515035188739"/>
    <m/>
  </r>
  <r>
    <s v=""/>
    <s v="17 Statligt stöd till vuxenutbildning"/>
    <n v="3994422"/>
    <s v="16"/>
    <n v="17"/>
    <x v="1"/>
    <x v="15"/>
    <x v="36"/>
    <x v="0"/>
    <s v="Statligt stöd till vuxenutbildning"/>
    <n v="383.34184261036467"/>
    <n v="31.945153550863722"/>
    <m/>
  </r>
  <r>
    <s v=""/>
    <s v="18 Myndigheten för yrkeshögskolan"/>
    <n v="140761"/>
    <s v="16"/>
    <n v="18"/>
    <x v="1"/>
    <x v="15"/>
    <x v="36"/>
    <x v="0"/>
    <s v="Myndigheten för yrkeshögskolan"/>
    <n v="13.508733205374281"/>
    <n v="1.1257277671145234"/>
    <m/>
  </r>
  <r>
    <s v=""/>
    <s v="19 Statligt stöd till yrkeshögskoleutbildning"/>
    <n v="3754236"/>
    <s v="16"/>
    <n v="19"/>
    <x v="1"/>
    <x v="15"/>
    <x v="36"/>
    <x v="0"/>
    <s v="Statligt stöd till yrkeshögskoleutbildning"/>
    <n v="360.29136276391557"/>
    <n v="30.024280230326298"/>
    <m/>
  </r>
  <r>
    <s v=""/>
    <s v="2 Universitet och högskolor"/>
    <n v="51652865"/>
    <s v="16"/>
    <n v="2"/>
    <x v="0"/>
    <x v="15"/>
    <x v="37"/>
    <x v="0"/>
    <s v="Universitet och högskolor"/>
    <n v="4957.0887715930903"/>
    <n v="413.09073096609086"/>
    <m/>
  </r>
  <r>
    <s v=""/>
    <s v="1 Universitetskanslersämbetet"/>
    <n v="173509"/>
    <s v="16"/>
    <n v="1"/>
    <x v="1"/>
    <x v="15"/>
    <x v="37"/>
    <x v="0"/>
    <s v="Universitetskanslersämbetet"/>
    <n v="16.651535508637235"/>
    <n v="1.3876279590531029"/>
    <m/>
  </r>
  <r>
    <s v=""/>
    <s v="2 Universitets- och högskolerådet"/>
    <n v="243502"/>
    <s v="16"/>
    <n v="2"/>
    <x v="1"/>
    <x v="15"/>
    <x v="37"/>
    <x v="0"/>
    <s v="Universitets- och högskolerådet"/>
    <n v="23.368714011516314"/>
    <n v="1.9473928342930262"/>
    <m/>
  </r>
  <r>
    <s v=""/>
    <s v="3 Uppsala universitet: Utbildning på grundnivå och avancerad nivå"/>
    <n v="2028199"/>
    <s v="16"/>
    <n v="3"/>
    <x v="1"/>
    <x v="15"/>
    <x v="37"/>
    <x v="0"/>
    <s v="Uppsala universitet: Utbildning på grundnivå och avancerad nivå"/>
    <n v="194.64481765834933"/>
    <n v="16.220401471529112"/>
    <m/>
  </r>
  <r>
    <s v=""/>
    <s v="4 Uppsala universitet: Forskning och utbildning på forskarnivå"/>
    <n v="2366674"/>
    <s v="16"/>
    <n v="4"/>
    <x v="1"/>
    <x v="15"/>
    <x v="37"/>
    <x v="0"/>
    <s v="Uppsala universitet: Forskning och utbildning på forskarnivå"/>
    <n v="227.12802303262956"/>
    <n v="18.927335252719129"/>
    <m/>
  </r>
  <r>
    <s v=""/>
    <s v="5 Lunds universitet: Utbildning på grundnivå och avancerad nivå"/>
    <n v="2350343"/>
    <s v="16"/>
    <n v="5"/>
    <x v="1"/>
    <x v="15"/>
    <x v="37"/>
    <x v="0"/>
    <s v="Lunds universitet: Utbildning på grundnivå och avancerad nivå"/>
    <n v="225.56074856046067"/>
    <n v="18.796729046705057"/>
    <m/>
  </r>
  <r>
    <s v=""/>
    <s v="6 Lunds universitet: Forskning och utbildning på forskarnivå"/>
    <n v="2466462"/>
    <s v="16"/>
    <n v="6"/>
    <x v="1"/>
    <x v="15"/>
    <x v="37"/>
    <x v="0"/>
    <s v="Lunds universitet: Forskning och utbildning på forskarnivå"/>
    <n v="236.70460652591171"/>
    <n v="19.72538387715931"/>
    <m/>
  </r>
  <r>
    <s v=""/>
    <s v="7 Göteborgs universitet: Utbildning på grundnivå och avancerad nivå"/>
    <n v="2379997"/>
    <s v="16"/>
    <n v="7"/>
    <x v="1"/>
    <x v="15"/>
    <x v="37"/>
    <x v="0"/>
    <s v="Göteborgs universitet: Utbildning på grundnivå och avancerad nivå"/>
    <n v="228.40662188099807"/>
    <n v="19.033885156749839"/>
    <m/>
  </r>
  <r>
    <s v=""/>
    <s v="8 Göteborgs universitet: Forskning och utbildning på forskarnivå"/>
    <n v="1767794"/>
    <s v="16"/>
    <n v="8"/>
    <x v="1"/>
    <x v="15"/>
    <x v="37"/>
    <x v="0"/>
    <s v="Göteborgs universitet: Forskning och utbildning på forskarnivå"/>
    <n v="169.65393474088293"/>
    <n v="14.137827895073578"/>
    <m/>
  </r>
  <r>
    <s v=""/>
    <s v="9 Stockholms universitet: Utbildning på grundnivå och avancerad nivå"/>
    <n v="1964583"/>
    <s v="16"/>
    <n v="9"/>
    <x v="1"/>
    <x v="15"/>
    <x v="37"/>
    <x v="0"/>
    <s v="Stockholms universitet: Utbildning på grundnivå och avancerad nivå"/>
    <n v="188.53963531669865"/>
    <n v="15.711636276391554"/>
    <m/>
  </r>
  <r>
    <s v=""/>
    <s v="10 Stockholms universitet: Forskning och utbildning på forskarnivå"/>
    <n v="1803777"/>
    <s v="16"/>
    <n v="10"/>
    <x v="1"/>
    <x v="15"/>
    <x v="37"/>
    <x v="0"/>
    <s v="Stockholms universitet: Forskning och utbildning på forskarnivå"/>
    <n v="173.10719769673705"/>
    <n v="14.425599808061421"/>
    <m/>
  </r>
  <r>
    <s v=""/>
    <s v="11 Umeå universitet: Utbildning på grundnivå och avancerad nivå"/>
    <n v="1592610"/>
    <s v="16"/>
    <n v="11"/>
    <x v="1"/>
    <x v="15"/>
    <x v="37"/>
    <x v="0"/>
    <s v="Umeå universitet: Utbildning på grundnivå och avancerad nivå"/>
    <n v="152.84165067178503"/>
    <n v="12.736804222648752"/>
    <m/>
  </r>
  <r>
    <s v=""/>
    <s v="12 Umeå universitet: Forskning och utbildning på forskarnivå"/>
    <n v="1249048"/>
    <s v="16"/>
    <n v="12"/>
    <x v="1"/>
    <x v="15"/>
    <x v="37"/>
    <x v="0"/>
    <s v="Umeå universitet: Forskning och utbildning på forskarnivå"/>
    <n v="119.87024952015355"/>
    <n v="9.9891874600127952"/>
    <m/>
  </r>
  <r>
    <s v=""/>
    <s v="13 Linköpings universitet: Utbildning på grundnivå och avancerad nivå"/>
    <n v="1745359"/>
    <s v="16"/>
    <n v="13"/>
    <x v="1"/>
    <x v="15"/>
    <x v="37"/>
    <x v="0"/>
    <s v="Linköpings universitet: Utbildning på grundnivå och avancerad nivå"/>
    <n v="167.50086372360843"/>
    <n v="13.958405310300703"/>
    <m/>
  </r>
  <r>
    <s v=""/>
    <s v="14 Linköpings universitet: Forskning och utbildning på forskarnivå"/>
    <n v="1081958"/>
    <s v="16"/>
    <n v="14"/>
    <x v="1"/>
    <x v="15"/>
    <x v="37"/>
    <x v="0"/>
    <s v="Linköpings universitet: Forskning och utbildning på forskarnivå"/>
    <n v="103.83474088291747"/>
    <n v="8.652895073576456"/>
    <m/>
  </r>
  <r>
    <s v=""/>
    <s v="15 Karolinska institutet: Utbildning på grundnivå och avancerad nivå"/>
    <n v="802164"/>
    <s v="16"/>
    <n v="15"/>
    <x v="1"/>
    <x v="15"/>
    <x v="37"/>
    <x v="0"/>
    <s v="Karolinska institutet: Utbildning på grundnivå och avancerad nivå"/>
    <n v="76.983109404990401"/>
    <n v="6.4152591170825337"/>
    <m/>
  </r>
  <r>
    <s v=""/>
    <s v="16 Karolinska institutet: Forskning och utbildning på forskarnivå"/>
    <n v="1773802"/>
    <s v="16"/>
    <n v="16"/>
    <x v="1"/>
    <x v="15"/>
    <x v="37"/>
    <x v="0"/>
    <s v="Karolinska institutet: Forskning och utbildning på forskarnivå"/>
    <n v="170.23051823416506"/>
    <n v="14.185876519513755"/>
    <m/>
  </r>
  <r>
    <s v=""/>
    <s v="17 Kungl. Tekniska högskolan: Utbildning på grundnivå och avancerad nivå"/>
    <n v="1327305"/>
    <s v="16"/>
    <n v="17"/>
    <x v="1"/>
    <x v="15"/>
    <x v="37"/>
    <x v="0"/>
    <s v="Kungl. Tekniska högskolan: Utbildning på grundnivå och avancerad nivå"/>
    <n v="127.38051823416507"/>
    <n v="10.615043186180422"/>
    <m/>
  </r>
  <r>
    <s v=""/>
    <s v="18 Kungl. Tekniska högskolan: Forskning och utbildning på forskarnivå"/>
    <n v="1869222"/>
    <s v="16"/>
    <n v="18"/>
    <x v="1"/>
    <x v="15"/>
    <x v="37"/>
    <x v="0"/>
    <s v="Kungl. Tekniska högskolan: Forskning och utbildning på forskarnivå"/>
    <n v="179.38790786948178"/>
    <n v="14.948992322456816"/>
    <m/>
  </r>
  <r>
    <s v=""/>
    <s v="19 Luleå tekniska universitet: Utbildning på grundnivå och avancerad nivå"/>
    <n v="761365"/>
    <s v="16"/>
    <n v="19"/>
    <x v="1"/>
    <x v="15"/>
    <x v="37"/>
    <x v="0"/>
    <s v="Luleå tekniska universitet: Utbildning på grundnivå och avancerad nivå"/>
    <n v="73.067658349328212"/>
    <n v="6.0889715291106841"/>
    <m/>
  </r>
  <r>
    <s v=""/>
    <s v="20 Luleå tekniska universitet: Forskning och utbildning på forskarnivå"/>
    <n v="439523"/>
    <s v="16"/>
    <n v="20"/>
    <x v="1"/>
    <x v="15"/>
    <x v="37"/>
    <x v="0"/>
    <s v="Luleå tekniska universitet: Forskning och utbildning på forskarnivå"/>
    <n v="42.180710172744725"/>
    <n v="3.5150591810620604"/>
    <m/>
  </r>
  <r>
    <s v=""/>
    <s v="21 Karlstads universitet: Utbildning på grundnivå och avancerad nivå"/>
    <n v="774514"/>
    <s v="16"/>
    <n v="21"/>
    <x v="1"/>
    <x v="15"/>
    <x v="37"/>
    <x v="0"/>
    <s v="Karlstads universitet: Utbildning på grundnivå och avancerad nivå"/>
    <n v="74.329558541266792"/>
    <n v="6.1941298784388996"/>
    <m/>
  </r>
  <r>
    <s v=""/>
    <s v="22 Karlstads universitet: Forskning och utbildning på forskarnivå"/>
    <n v="289358"/>
    <s v="16"/>
    <n v="22"/>
    <x v="1"/>
    <x v="15"/>
    <x v="37"/>
    <x v="0"/>
    <s v="Karlstads universitet: Forskning och utbildning på forskarnivå"/>
    <n v="27.769481765834932"/>
    <n v="2.3141234804862445"/>
    <m/>
  </r>
  <r>
    <s v=""/>
    <s v="23 Linnéuniversitetet: Utbildning på grundnivå och avancerad nivå"/>
    <n v="1204546"/>
    <s v="16"/>
    <n v="23"/>
    <x v="1"/>
    <x v="15"/>
    <x v="37"/>
    <x v="0"/>
    <s v="Linnéuniversitetet: Utbildning på grundnivå och avancerad nivå"/>
    <n v="115.59942418426104"/>
    <n v="9.6332853486884193"/>
    <m/>
  </r>
  <r>
    <s v=""/>
    <s v="24 Linnéuniversitetet: Forskning och utbildning på forskarnivå"/>
    <n v="395801"/>
    <s v="16"/>
    <n v="24"/>
    <x v="1"/>
    <x v="15"/>
    <x v="37"/>
    <x v="0"/>
    <s v="Linnéuniversitetet: Forskning och utbildning på forskarnivå"/>
    <n v="37.984740882917464"/>
    <n v="3.1653950735764553"/>
    <m/>
  </r>
  <r>
    <s v=""/>
    <s v="25 Örebro universitet: Utbildning på grundnivå och avancerad nivå"/>
    <n v="899925"/>
    <s v="16"/>
    <n v="25"/>
    <x v="1"/>
    <x v="15"/>
    <x v="37"/>
    <x v="0"/>
    <s v="Örebro universitet: Utbildning på grundnivå och avancerad nivå"/>
    <n v="86.3651631477927"/>
    <n v="7.1970969289827247"/>
    <m/>
  </r>
  <r>
    <s v=""/>
    <s v="26 Örebro universitet: Forskning och utbildning på forskarnivå"/>
    <n v="326772"/>
    <s v="16"/>
    <n v="26"/>
    <x v="1"/>
    <x v="15"/>
    <x v="37"/>
    <x v="0"/>
    <s v="Örebro universitet: Forskning och utbildning på forskarnivå"/>
    <n v="31.36007677543186"/>
    <n v="2.6133397312859885"/>
    <m/>
  </r>
  <r>
    <s v=""/>
    <s v="27 Mittuniversitetet: Utbildning på grundnivå och avancerad nivå"/>
    <n v="637737"/>
    <s v="16"/>
    <n v="27"/>
    <x v="1"/>
    <x v="15"/>
    <x v="37"/>
    <x v="0"/>
    <s v="Mittuniversitetet: Utbildning på grundnivå och avancerad nivå"/>
    <n v="61.203166986564298"/>
    <n v="5.1002639155470249"/>
    <m/>
  </r>
  <r>
    <s v=""/>
    <s v="28 Mittuniversitetet: Forskning och utbildning på forskarnivå"/>
    <n v="291374"/>
    <s v="16"/>
    <n v="28"/>
    <x v="1"/>
    <x v="15"/>
    <x v="37"/>
    <x v="0"/>
    <s v="Mittuniversitetet: Forskning och utbildning på forskarnivå"/>
    <n v="27.96295585412668"/>
    <n v="2.3302463211772233"/>
    <m/>
  </r>
  <r>
    <s v=""/>
    <s v="29 Malmö universitet: Utbildning på grundnivå och avancerad nivå"/>
    <n v="1078634"/>
    <s v="16"/>
    <n v="29"/>
    <x v="1"/>
    <x v="15"/>
    <x v="37"/>
    <x v="0"/>
    <s v="Malmö universitet: Utbildning på grundnivå och avancerad nivå"/>
    <n v="103.51573896353167"/>
    <n v="8.6263115802943062"/>
    <m/>
  </r>
  <r>
    <s v=""/>
    <s v="30 Malmö universitet: Forskning och utbildning på forskarnivå"/>
    <n v="304322"/>
    <s v="16"/>
    <n v="30"/>
    <x v="1"/>
    <x v="15"/>
    <x v="37"/>
    <x v="0"/>
    <s v="Malmö universitet: Forskning och utbildning på forskarnivå"/>
    <n v="29.205566218809981"/>
    <n v="2.4337971849008317"/>
    <m/>
  </r>
  <r>
    <s v=""/>
    <s v="31 Mälardalens universitet: Utbildning på grundnivå och avancerad nivå"/>
    <n v="695645"/>
    <s v="16"/>
    <n v="31"/>
    <x v="1"/>
    <x v="15"/>
    <x v="37"/>
    <x v="0"/>
    <s v="Mälardalens universitet: Utbildning på grundnivå och avancerad nivå"/>
    <n v="66.760556621880994"/>
    <n v="5.5633797184900828"/>
    <m/>
  </r>
  <r>
    <s v=""/>
    <s v="32 Mälardalens universitet: Forskning och utbildning på forskarnivå"/>
    <n v="286544"/>
    <s v="16"/>
    <n v="32"/>
    <x v="1"/>
    <x v="15"/>
    <x v="37"/>
    <x v="0"/>
    <s v="Mälardalens universitet: Forskning och utbildning på forskarnivå"/>
    <n v="27.499424184261038"/>
    <n v="2.291618682021753"/>
    <m/>
  </r>
  <r>
    <s v=""/>
    <s v="33 Blekinge tekniska högskola: Utbildning på grundnivå och avancerad nivå"/>
    <n v="286053"/>
    <s v="16"/>
    <n v="33"/>
    <x v="1"/>
    <x v="15"/>
    <x v="37"/>
    <x v="0"/>
    <s v="Blekinge tekniska högskola: Utbildning på grundnivå och avancerad nivå"/>
    <n v="27.452303262955855"/>
    <n v="2.2876919385796546"/>
    <m/>
  </r>
  <r>
    <s v=""/>
    <s v="34 Blekinge tekniska högskola: Forskning och utbildning på forskarnivå"/>
    <n v="111348"/>
    <s v="16"/>
    <n v="34"/>
    <x v="1"/>
    <x v="15"/>
    <x v="37"/>
    <x v="0"/>
    <s v="Blekinge tekniska högskola: Forskning och utbildning på forskarnivå"/>
    <n v="10.68598848368522"/>
    <n v="0.8904990403071017"/>
    <m/>
  </r>
  <r>
    <s v=""/>
    <s v="35 Stockholms konstnärliga högskola: Utbildning på grundnivå och avancerad nivå"/>
    <n v="218801"/>
    <s v="16"/>
    <n v="35"/>
    <x v="1"/>
    <x v="15"/>
    <x v="37"/>
    <x v="0"/>
    <s v="Stockholms konstnärliga högskola: Utbildning på grundnivå och avancerad nivå"/>
    <n v="20.998176583493283"/>
    <n v="1.7498480486244403"/>
    <m/>
  </r>
  <r>
    <s v=""/>
    <s v="36 Stockholms konstnärliga högskola: Konstnärlig forskning och utbildning på forskarnivå"/>
    <n v="56410"/>
    <s v="16"/>
    <n v="36"/>
    <x v="1"/>
    <x v="15"/>
    <x v="37"/>
    <x v="0"/>
    <s v="Stockholms konstnärliga högskola: Konstnärlig forskning och utbildning på forskarnivå"/>
    <n v="5.4136276391554699"/>
    <n v="0.45113563659628914"/>
    <m/>
  </r>
  <r>
    <s v=""/>
    <s v="37 Gymnastik- och idrottshögskolan: Utbildning på grundnivå och avancerad nivå"/>
    <n v="124960"/>
    <s v="16"/>
    <n v="37"/>
    <x v="1"/>
    <x v="15"/>
    <x v="37"/>
    <x v="0"/>
    <s v="Gymnastik- och idrottshögskolan: Utbildning på grundnivå och avancerad nivå"/>
    <n v="11.99232245681382"/>
    <n v="0.99936020473448506"/>
    <m/>
  </r>
  <r>
    <s v=""/>
    <s v="38 Gymnastik- och idrottshögskolan: Forskning och utbildning på forskarnivå"/>
    <n v="35379"/>
    <s v="16"/>
    <n v="38"/>
    <x v="1"/>
    <x v="15"/>
    <x v="37"/>
    <x v="0"/>
    <s v="Gymnastik- och idrottshögskolan: Forskning och utbildning på forskarnivå"/>
    <n v="3.3952975047984646"/>
    <n v="0.28294145873320536"/>
    <m/>
  </r>
  <r>
    <s v=""/>
    <s v="39 Högskolan i Borås: Utbildning på grundnivå och avancerad nivå"/>
    <n v="569707"/>
    <s v="16"/>
    <n v="39"/>
    <x v="1"/>
    <x v="15"/>
    <x v="37"/>
    <x v="0"/>
    <s v="Högskolan i Borås: Utbildning på grundnivå och avancerad nivå"/>
    <n v="54.67437619961612"/>
    <n v="4.5561980166346769"/>
    <m/>
  </r>
  <r>
    <s v=""/>
    <s v="40 Högskolan i Borås: Forskning och utbildning på forskarnivå"/>
    <n v="107553"/>
    <s v="16"/>
    <n v="40"/>
    <x v="1"/>
    <x v="15"/>
    <x v="37"/>
    <x v="0"/>
    <s v="Högskolan i Borås: Forskning och utbildning på forskarnivå"/>
    <n v="10.321785028790787"/>
    <n v="0.86014875239923227"/>
    <m/>
  </r>
  <r>
    <s v=""/>
    <s v="41 Högskolan Dalarna: Utbildning på grundnivå och avancerad nivå"/>
    <n v="488276"/>
    <s v="16"/>
    <n v="41"/>
    <x v="1"/>
    <x v="15"/>
    <x v="37"/>
    <x v="0"/>
    <s v="Högskolan Dalarna: Utbildning på grundnivå och avancerad nivå"/>
    <n v="46.859500959692902"/>
    <n v="3.904958413307742"/>
    <m/>
  </r>
  <r>
    <s v=""/>
    <s v="42 Högskolan Dalarna: Forskning och utbildning på forskarnivå"/>
    <n v="110949"/>
    <s v="16"/>
    <n v="42"/>
    <x v="1"/>
    <x v="15"/>
    <x v="37"/>
    <x v="0"/>
    <s v="Högskolan Dalarna: Forskning och utbildning på forskarnivå"/>
    <n v="10.647696737044146"/>
    <n v="0.88730806142034557"/>
    <m/>
  </r>
  <r>
    <s v=""/>
    <s v="43 Högskolan i Gävle: Utbildning på grundnivå och avancerad nivå"/>
    <n v="528472"/>
    <s v="16"/>
    <n v="43"/>
    <x v="1"/>
    <x v="15"/>
    <x v="37"/>
    <x v="0"/>
    <s v="Högskolan i Gävle: Utbildning på grundnivå och avancerad nivå"/>
    <n v="50.717082533589249"/>
    <n v="4.2264235444657707"/>
    <m/>
  </r>
  <r>
    <s v=""/>
    <s v="44 Högskolan i Gävle: Forskning och utbildning på forskarnivå"/>
    <n v="117807"/>
    <s v="16"/>
    <n v="44"/>
    <x v="1"/>
    <x v="15"/>
    <x v="37"/>
    <x v="0"/>
    <s v="Högskolan i Gävle: Forskning och utbildning på forskarnivå"/>
    <n v="11.305854126679463"/>
    <n v="0.94215451055662192"/>
    <m/>
  </r>
  <r>
    <s v=""/>
    <s v="45 Högskolan i Halmstad: Utbildning på grundnivå och avancerad nivå"/>
    <n v="461501"/>
    <s v="16"/>
    <n v="45"/>
    <x v="1"/>
    <x v="15"/>
    <x v="37"/>
    <x v="0"/>
    <s v="Högskolan i Halmstad: Utbildning på grundnivå och avancerad nivå"/>
    <n v="44.289923224568135"/>
    <n v="3.6908269353806777"/>
    <m/>
  </r>
  <r>
    <s v=""/>
    <s v="46 Högskolan i Halmstad: Forskning och utbildning på forskarnivå"/>
    <n v="104587"/>
    <s v="16"/>
    <n v="46"/>
    <x v="1"/>
    <x v="15"/>
    <x v="37"/>
    <x v="0"/>
    <s v="Högskolan i Halmstad: Forskning och utbildning på forskarnivå"/>
    <n v="10.037140115163147"/>
    <n v="0.83642834293026225"/>
    <m/>
  </r>
  <r>
    <s v=""/>
    <s v="47 Högskolan Kristianstad: Utbildning på grundnivå och avancerad nivå"/>
    <n v="456061"/>
    <s v="16"/>
    <n v="47"/>
    <x v="1"/>
    <x v="15"/>
    <x v="37"/>
    <x v="0"/>
    <s v="Högskolan Kristianstad: Utbildning på grundnivå och avancerad nivå"/>
    <n v="43.767850287907869"/>
    <n v="3.6473208573256559"/>
    <m/>
  </r>
  <r>
    <s v=""/>
    <s v="48 Högskolan Kristianstad: Forskning och utbildning på forskarnivå"/>
    <n v="100773"/>
    <s v="16"/>
    <n v="48"/>
    <x v="1"/>
    <x v="15"/>
    <x v="37"/>
    <x v="0"/>
    <s v="Högskolan Kristianstad: Forskning och utbildning på forskarnivå"/>
    <n v="9.6711132437619955"/>
    <n v="0.80592610364683293"/>
    <m/>
  </r>
  <r>
    <s v=""/>
    <s v="49 Högskolan i Skövde: Utbildning på grundnivå och avancerad nivå"/>
    <n v="353644"/>
    <s v="16"/>
    <n v="49"/>
    <x v="1"/>
    <x v="15"/>
    <x v="37"/>
    <x v="0"/>
    <s v="Högskolan i Skövde: Utbildning på grundnivå och avancerad nivå"/>
    <n v="33.938963531669863"/>
    <n v="2.8282469609724887"/>
    <m/>
  </r>
  <r>
    <s v=""/>
    <s v="50 Högskolan i Skövde: Forskning och utbildning på forskarnivå"/>
    <n v="67509"/>
    <s v="16"/>
    <n v="50"/>
    <x v="1"/>
    <x v="15"/>
    <x v="37"/>
    <x v="0"/>
    <s v="Högskolan i Skövde: Forskning och utbildning på forskarnivå"/>
    <n v="6.4787907869481769"/>
    <n v="0.53989923224568137"/>
    <m/>
  </r>
  <r>
    <s v=""/>
    <s v="51 Högskolan Väst: Utbildning på grundnivå och avancerad nivå"/>
    <n v="425654"/>
    <s v="16"/>
    <n v="51"/>
    <x v="1"/>
    <x v="15"/>
    <x v="37"/>
    <x v="0"/>
    <s v="Högskolan Väst: Utbildning på grundnivå och avancerad nivå"/>
    <n v="40.849712092130517"/>
    <n v="3.4041426743442096"/>
    <m/>
  </r>
  <r>
    <s v=""/>
    <s v="52 Högskolan Väst: Forskning och utbildning på forskarnivå"/>
    <n v="94996"/>
    <s v="16"/>
    <n v="52"/>
    <x v="1"/>
    <x v="15"/>
    <x v="37"/>
    <x v="0"/>
    <s v="Högskolan Väst: Forskning och utbildning på forskarnivå"/>
    <n v="9.1166986564299428"/>
    <n v="0.7597248880358286"/>
    <m/>
  </r>
  <r>
    <s v=""/>
    <s v="53 Konstfack: Utbildning på grundnivå och avancerad nivå"/>
    <n v="182851"/>
    <s v="16"/>
    <n v="53"/>
    <x v="1"/>
    <x v="15"/>
    <x v="37"/>
    <x v="0"/>
    <s v="Konstfack: Utbildning på grundnivå och avancerad nivå"/>
    <n v="17.548080614203457"/>
    <n v="1.4623400511836213"/>
    <m/>
  </r>
  <r>
    <s v=""/>
    <s v="54 Konstfack: Konstnärlig forskning och utbildning på forskarnivå"/>
    <n v="22530"/>
    <s v="16"/>
    <n v="54"/>
    <x v="1"/>
    <x v="15"/>
    <x v="37"/>
    <x v="0"/>
    <s v="Konstfack: Konstnärlig forskning och utbildning på forskarnivå"/>
    <n v="2.1621880998080614"/>
    <n v="0.18018234165067179"/>
    <m/>
  </r>
  <r>
    <s v=""/>
    <s v="55 Kungl. Konsthögskolan: Utbildning på grundnivå och avancerad nivå"/>
    <n v="70663"/>
    <s v="16"/>
    <n v="55"/>
    <x v="1"/>
    <x v="15"/>
    <x v="37"/>
    <x v="0"/>
    <s v="Kungl. Konsthögskolan: Utbildning på grundnivå och avancerad nivå"/>
    <n v="6.7814779270633396"/>
    <n v="0.56512316058861167"/>
    <m/>
  </r>
  <r>
    <s v=""/>
    <s v="56 Kungl. Konsthögskolan: Konstnärlig forskning och utbildning på forskarnivå"/>
    <n v="13217"/>
    <s v="16"/>
    <n v="56"/>
    <x v="1"/>
    <x v="15"/>
    <x v="37"/>
    <x v="0"/>
    <s v="Kungl. Konsthögskolan: Konstnärlig forskning och utbildning på forskarnivå"/>
    <n v="1.2684261036468329"/>
    <n v="0.10570217530390275"/>
    <m/>
  </r>
  <r>
    <s v=""/>
    <s v="57 Kungl. Musikhögskolan i Stockholm: Utbildning på grundnivå och avancerad nivå"/>
    <n v="147358"/>
    <s v="16"/>
    <n v="57"/>
    <x v="1"/>
    <x v="15"/>
    <x v="37"/>
    <x v="0"/>
    <s v="Kungl. Musikhögskolan i Stockholm: Utbildning på grundnivå och avancerad nivå"/>
    <n v="14.141842610364684"/>
    <n v="1.178486884197057"/>
    <m/>
  </r>
  <r>
    <s v=""/>
    <s v="58 Kungl. Musikhögskolan i Stockholm: Konstnärlig forskning och utbildning på forskarnivå"/>
    <n v="22667"/>
    <s v="16"/>
    <n v="58"/>
    <x v="1"/>
    <x v="15"/>
    <x v="37"/>
    <x v="0"/>
    <s v="Kungl. Musikhögskolan i Stockholm: Konstnärlig forskning och utbildning på forskarnivå"/>
    <n v="2.1753358925143953"/>
    <n v="0.18127799104286627"/>
    <m/>
  </r>
  <r>
    <s v=""/>
    <s v="59 Södertörns högskola: Utbildning på grundnivå och avancerad nivå"/>
    <n v="480644"/>
    <s v="16"/>
    <n v="59"/>
    <x v="1"/>
    <x v="15"/>
    <x v="37"/>
    <x v="0"/>
    <s v="Södertörns högskola: Utbildning på grundnivå och avancerad nivå"/>
    <n v="46.127063339731286"/>
    <n v="3.8439219449776072"/>
    <m/>
  </r>
  <r>
    <s v=""/>
    <s v="60 Södertörns högskola: Forskning och utbildning på forskarnivå"/>
    <n v="127207"/>
    <s v="16"/>
    <n v="60"/>
    <x v="1"/>
    <x v="15"/>
    <x v="37"/>
    <x v="0"/>
    <s v="Södertörns högskola: Forskning och utbildning på forskarnivå"/>
    <n v="12.207965451055662"/>
    <n v="1.0173304542546384"/>
    <m/>
  </r>
  <r>
    <s v=""/>
    <s v="61 Försvarshögskolan: Utbildning på grundnivå och avancerad nivå"/>
    <n v="39680"/>
    <s v="16"/>
    <n v="61"/>
    <x v="1"/>
    <x v="15"/>
    <x v="37"/>
    <x v="0"/>
    <s v="Försvarshögskolan: Utbildning på grundnivå och avancerad nivå"/>
    <n v="3.8080614203454894"/>
    <n v="0.31733845169545744"/>
    <m/>
  </r>
  <r>
    <s v=""/>
    <s v="62 Försvarshögskolan: Forskning och utbildning på forskarnivå"/>
    <n v="39611"/>
    <s v="16"/>
    <n v="62"/>
    <x v="1"/>
    <x v="15"/>
    <x v="37"/>
    <x v="0"/>
    <s v="Försvarshögskolan: Forskning och utbildning på forskarnivå"/>
    <n v="3.8014395393474087"/>
    <n v="0.31678662827895071"/>
    <m/>
  </r>
  <r>
    <s v=""/>
    <s v="63 Enskilda utbildningsanordnare på högskoleområdet"/>
    <n v="3848585"/>
    <s v="16"/>
    <n v="63"/>
    <x v="1"/>
    <x v="15"/>
    <x v="37"/>
    <x v="0"/>
    <s v="Enskilda utbildningsanordnare på högskoleområdet"/>
    <n v="369.34596928982728"/>
    <n v="30.778830774152272"/>
    <m/>
  </r>
  <r>
    <s v=""/>
    <s v="64 Särskilda utgifter inom universitet och högskolor"/>
    <n v="1003999"/>
    <s v="16"/>
    <n v="64"/>
    <x v="1"/>
    <x v="15"/>
    <x v="37"/>
    <x v="0"/>
    <s v="Särskilda utgifter inom universitet och högskolor"/>
    <n v="96.353071017274473"/>
    <n v="8.0294225847728722"/>
    <m/>
  </r>
  <r>
    <s v=""/>
    <s v="65 Särskilda medel till universitet och högskolor"/>
    <n v="578029"/>
    <s v="16"/>
    <n v="65"/>
    <x v="1"/>
    <x v="15"/>
    <x v="37"/>
    <x v="0"/>
    <s v="Särskilda medel till universitet och högskolor"/>
    <n v="55.473032629558539"/>
    <n v="4.6227527191298785"/>
    <m/>
  </r>
  <r>
    <s v=""/>
    <s v="66 Ersättningar för klinisk utbildning och forskning"/>
    <n v="2815236"/>
    <s v="16"/>
    <n v="66"/>
    <x v="1"/>
    <x v="15"/>
    <x v="37"/>
    <x v="0"/>
    <s v="Ersättningar för klinisk utbildning och forskning"/>
    <n v="270.17619961612286"/>
    <n v="22.51468330134357"/>
    <m/>
  </r>
  <r>
    <s v=""/>
    <s v="67 Särskilda bidrag inom högskoleområdet"/>
    <n v="67780"/>
    <s v="16"/>
    <n v="67"/>
    <x v="1"/>
    <x v="15"/>
    <x v="37"/>
    <x v="0"/>
    <s v="Särskilda bidrag inom högskoleområdet"/>
    <n v="6.5047984644913628"/>
    <n v="0.54206653870761357"/>
    <m/>
  </r>
  <r>
    <s v=""/>
    <s v="3 Forskning"/>
    <n v="10117495"/>
    <s v="16"/>
    <n v="3"/>
    <x v="0"/>
    <x v="15"/>
    <x v="38"/>
    <x v="0"/>
    <s v="Forskning"/>
    <n v="970.9688099808061"/>
    <n v="80.914067498400513"/>
    <m/>
  </r>
  <r>
    <s v=""/>
    <s v="1 Vetenskapsrådet: Forskning och forskningsinformation"/>
    <n v="7380846"/>
    <s v="16"/>
    <n v="1"/>
    <x v="1"/>
    <x v="15"/>
    <x v="38"/>
    <x v="0"/>
    <s v="Vetenskapsrådet: Forskning och forskningsinformation"/>
    <n v="708.33454894433783"/>
    <n v="59.027879078694816"/>
    <m/>
  </r>
  <r>
    <s v=""/>
    <s v="2 Vetenskapsrådet: Avgifter till internationella organisationer"/>
    <n v="420061"/>
    <s v="16"/>
    <n v="2"/>
    <x v="1"/>
    <x v="15"/>
    <x v="38"/>
    <x v="0"/>
    <s v="Vetenskapsrådet: Avgifter till internationella organisationer"/>
    <n v="40.312955854126677"/>
    <n v="3.3594129878438896"/>
    <m/>
  </r>
  <r>
    <s v=""/>
    <s v="3 Vetenskapsrådet: Förvaltning"/>
    <n v="197631"/>
    <s v="16"/>
    <n v="3"/>
    <x v="1"/>
    <x v="15"/>
    <x v="38"/>
    <x v="0"/>
    <s v="Vetenskapsrådet: Förvaltning"/>
    <n v="18.966506717850287"/>
    <n v="1.580542226487524"/>
    <m/>
  </r>
  <r>
    <s v=""/>
    <s v="4 Rymdforskning och rymdverksamhet"/>
    <n v="1297356"/>
    <s v="16"/>
    <n v="4"/>
    <x v="1"/>
    <x v="15"/>
    <x v="38"/>
    <x v="0"/>
    <s v="Rymdforskning och rymdverksamhet"/>
    <n v="124.5063339731286"/>
    <n v="10.37552783109405"/>
    <m/>
  </r>
  <r>
    <s v=""/>
    <s v="5 Rymdstyrelsen: Förvaltning"/>
    <n v="46759"/>
    <s v="16"/>
    <n v="5"/>
    <x v="1"/>
    <x v="15"/>
    <x v="38"/>
    <x v="0"/>
    <s v="Rymdstyrelsen: Förvaltning"/>
    <n v="4.4874280230326296"/>
    <n v="0.37395233525271915"/>
    <m/>
  </r>
  <r>
    <s v=""/>
    <s v="6 Institutet för rymdfysik"/>
    <n v="63310"/>
    <s v="16"/>
    <n v="6"/>
    <x v="1"/>
    <x v="15"/>
    <x v="38"/>
    <x v="0"/>
    <s v="Institutet för rymdfysik"/>
    <n v="6.0758157389635317"/>
    <n v="0.50631797824696101"/>
    <m/>
  </r>
  <r>
    <s v=""/>
    <s v="7 Kungl. biblioteket"/>
    <n v="435537"/>
    <s v="16"/>
    <n v="7"/>
    <x v="1"/>
    <x v="15"/>
    <x v="38"/>
    <x v="0"/>
    <s v="Kungl. biblioteket"/>
    <n v="41.79817658349328"/>
    <n v="3.4831813819577735"/>
    <m/>
  </r>
  <r>
    <s v=""/>
    <s v="8 Polarforskningssekretariatet"/>
    <n v="67414"/>
    <s v="16"/>
    <n v="8"/>
    <x v="1"/>
    <x v="15"/>
    <x v="38"/>
    <x v="0"/>
    <s v="Polarforskningssekretariatet"/>
    <n v="6.4696737044145873"/>
    <n v="0.53913947536788231"/>
    <m/>
  </r>
  <r>
    <s v=""/>
    <s v="9 Sunet"/>
    <n v="49183"/>
    <s v="16"/>
    <n v="9"/>
    <x v="1"/>
    <x v="15"/>
    <x v="38"/>
    <x v="0"/>
    <s v="Sunet"/>
    <n v="4.7200575815738963"/>
    <n v="0.39333813179782467"/>
    <m/>
  </r>
  <r>
    <s v=""/>
    <s v="10 Överklagandenämnden för etikprövning"/>
    <n v="5465"/>
    <s v="16"/>
    <n v="10"/>
    <x v="1"/>
    <x v="15"/>
    <x v="38"/>
    <x v="0"/>
    <s v="Överklagandenämnden för etikprövning"/>
    <n v="0.52447216890595005"/>
    <n v="4.370601407549584E-2"/>
    <m/>
  </r>
  <r>
    <s v=""/>
    <s v="11 Etikprövningsmyndigheten"/>
    <n v="51758"/>
    <s v="16"/>
    <n v="11"/>
    <x v="1"/>
    <x v="15"/>
    <x v="38"/>
    <x v="0"/>
    <s v="Etikprövningsmyndigheten"/>
    <n v="4.9671785028790785"/>
    <n v="0.41393154190658987"/>
    <m/>
  </r>
  <r>
    <s v=""/>
    <s v="12 Nämnden för prövning av oredlighet i forskning"/>
    <n v="9330"/>
    <s v="16"/>
    <n v="12"/>
    <x v="1"/>
    <x v="15"/>
    <x v="38"/>
    <x v="0"/>
    <s v="Nämnden för prövning av oredlighet i forskning"/>
    <n v="0.89539347408829173"/>
    <n v="7.4616122840690982E-2"/>
    <m/>
  </r>
  <r>
    <s v=""/>
    <s v="13 Särskilda utgifter för forskningsändamål"/>
    <n v="87995"/>
    <s v="16"/>
    <n v="13"/>
    <x v="1"/>
    <x v="15"/>
    <x v="38"/>
    <x v="0"/>
    <s v="Särskilda utgifter för forskningsändamål"/>
    <n v="8.4448176583493275"/>
    <n v="0.703734804862444"/>
    <m/>
  </r>
  <r>
    <s v=""/>
    <s v="14 Gentekniknämnden"/>
    <n v="4850"/>
    <s v="16"/>
    <n v="14"/>
    <x v="1"/>
    <x v="15"/>
    <x v="38"/>
    <x v="0"/>
    <s v="Gentekniknämnden"/>
    <n v="0.46545105566218808"/>
    <n v="3.8787587971849009E-2"/>
    <m/>
  </r>
  <r>
    <s v=""/>
    <s v="4 Vissa gemensamma ändamål"/>
    <n v="157514"/>
    <s v="16"/>
    <n v="4"/>
    <x v="0"/>
    <x v="15"/>
    <x v="39"/>
    <x v="0"/>
    <s v="Vissa gemensamma ändamål"/>
    <n v="15.116506717850289"/>
    <n v="1.2597088931541907"/>
    <m/>
  </r>
  <r>
    <s v=""/>
    <s v="1 Internationella program"/>
    <n v="81589"/>
    <s v="16"/>
    <n v="1"/>
    <x v="1"/>
    <x v="15"/>
    <x v="39"/>
    <x v="0"/>
    <s v="Internationella program"/>
    <n v="7.8300383877159305"/>
    <n v="0.65250319897632758"/>
    <m/>
  </r>
  <r>
    <s v=""/>
    <s v="2 Avgift till Unesco och ICCROM"/>
    <n v="32186"/>
    <s v="16"/>
    <n v="2"/>
    <x v="1"/>
    <x v="15"/>
    <x v="39"/>
    <x v="0"/>
    <s v="Avgift till Unesco och ICCROM"/>
    <n v="3.0888675623800386"/>
    <n v="0.25740563019833657"/>
    <m/>
  </r>
  <r>
    <s v=""/>
    <s v="3 Kostnader för Svenska Unescorådet"/>
    <n v="11096"/>
    <s v="16"/>
    <n v="3"/>
    <x v="1"/>
    <x v="15"/>
    <x v="39"/>
    <x v="0"/>
    <s v="Kostnader för Svenska Unescorådet"/>
    <n v="1.0648752399232246"/>
    <n v="8.8739603326935382E-2"/>
    <m/>
  </r>
  <r>
    <s v=""/>
    <s v="4 Utvecklingsarbete inom områdena utbildning och forskning"/>
    <n v="32643"/>
    <s v="16"/>
    <n v="4"/>
    <x v="1"/>
    <x v="15"/>
    <x v="39"/>
    <x v="0"/>
    <s v="Utvecklingsarbete inom områdena utbildning och forskning"/>
    <n v="3.1327255278310941"/>
    <n v="0.2610604606525912"/>
    <m/>
  </r>
  <r>
    <s v="17"/>
    <s v="Kultur, medier, trossamfund och fritid"/>
    <n v="16667948"/>
    <s v="17"/>
    <s v=""/>
    <x v="0"/>
    <x v="16"/>
    <x v="0"/>
    <x v="0"/>
    <s v="medier, trossamfund och fritid"/>
    <n v="1599.61113243762"/>
    <n v="133.30092770313499"/>
    <m/>
  </r>
  <r>
    <s v=""/>
    <s v="1 Kulturområdesövergripande verksamhet"/>
    <n v="2579332"/>
    <s v="17"/>
    <n v="1"/>
    <x v="0"/>
    <x v="16"/>
    <x v="40"/>
    <x v="0"/>
    <s v="Kulturområdesövergripande verksamhet"/>
    <n v="247.536660268714"/>
    <n v="20.628055022392832"/>
    <m/>
  </r>
  <r>
    <s v=""/>
    <s v="1 Statens kulturråd"/>
    <n v="71187"/>
    <s v="17"/>
    <n v="1"/>
    <x v="1"/>
    <x v="16"/>
    <x v="40"/>
    <x v="0"/>
    <s v="Statens kulturråd"/>
    <n v="6.8317658349328214"/>
    <n v="0.56931381957773508"/>
    <m/>
  </r>
  <r>
    <s v=""/>
    <s v="2 Bidrag till allmän kulturverksamhet, utveckling samt internationellt kulturutbyte och samarbete"/>
    <n v="532082"/>
    <s v="17"/>
    <n v="2"/>
    <x v="1"/>
    <x v="16"/>
    <x v="40"/>
    <x v="0"/>
    <s v="Bidrag till allmän kulturverksamhet, utveckling samt internationellt kulturutbyte och samarbete"/>
    <n v="51.06353166986564"/>
    <n v="4.2552943058221366"/>
    <m/>
  </r>
  <r>
    <s v=""/>
    <s v="3 Skapande skola"/>
    <n v="201464"/>
    <s v="17"/>
    <n v="3"/>
    <x v="1"/>
    <x v="16"/>
    <x v="40"/>
    <x v="0"/>
    <s v="Skapande skola"/>
    <n v="19.334357005758157"/>
    <n v="1.6111964171465132"/>
    <m/>
  </r>
  <r>
    <s v=""/>
    <s v="4 Forsknings- och utvecklingsinsatser inom kulturområdet"/>
    <n v="45153"/>
    <s v="17"/>
    <n v="4"/>
    <x v="1"/>
    <x v="16"/>
    <x v="40"/>
    <x v="0"/>
    <s v="Forsknings- och utvecklingsinsatser inom kulturområdet"/>
    <n v="4.3333013435700574"/>
    <n v="0.3611084452975048"/>
    <m/>
  </r>
  <r>
    <s v=""/>
    <s v="5 Stöd till icke-statliga kulturlokaler"/>
    <n v="9852"/>
    <s v="17"/>
    <n v="5"/>
    <x v="1"/>
    <x v="16"/>
    <x v="40"/>
    <x v="0"/>
    <s v="Stöd till icke-statliga kulturlokaler"/>
    <n v="0.94548944337811902"/>
    <n v="7.879078694817658E-2"/>
    <m/>
  </r>
  <r>
    <s v=""/>
    <s v="6 Bidrag till regional kulturverksamhet"/>
    <n v="1700935"/>
    <s v="17"/>
    <n v="6"/>
    <x v="1"/>
    <x v="16"/>
    <x v="40"/>
    <x v="0"/>
    <s v="Bidrag till regional kulturverksamhet"/>
    <n v="163.23752399232245"/>
    <n v="13.603126999360205"/>
    <m/>
  </r>
  <r>
    <s v=""/>
    <s v="7 Myndigheten för kulturanalys"/>
    <n v="18659"/>
    <s v="17"/>
    <n v="7"/>
    <x v="1"/>
    <x v="16"/>
    <x v="40"/>
    <x v="0"/>
    <s v="Myndigheten för kulturanalys"/>
    <n v="1.7906909788867562"/>
    <n v="0.14922424824056302"/>
    <m/>
  </r>
  <r>
    <s v=""/>
    <s v="2 Teater, dans och musik"/>
    <n v="1481422"/>
    <s v="17"/>
    <n v="2"/>
    <x v="0"/>
    <x v="16"/>
    <x v="41"/>
    <x v="0"/>
    <s v="Teater, dans och musik"/>
    <n v="142.17101727447218"/>
    <n v="11.847584772872681"/>
    <m/>
  </r>
  <r>
    <s v=""/>
    <s v="1 Bidrag till vissa scenkonstinstitutioner"/>
    <n v="1131287"/>
    <s v="17"/>
    <n v="1"/>
    <x v="1"/>
    <x v="16"/>
    <x v="41"/>
    <x v="0"/>
    <s v="Bidrag till vissa scenkonstinstitutioner"/>
    <n v="108.56880998080614"/>
    <n v="9.0474008317338441"/>
    <m/>
  </r>
  <r>
    <s v=""/>
    <s v="2 Bidrag till vissa teater-, dans- och musikändamål"/>
    <n v="251614"/>
    <s v="17"/>
    <n v="2"/>
    <x v="1"/>
    <x v="16"/>
    <x v="41"/>
    <x v="0"/>
    <s v="Bidrag till vissa teater-, dans- och musikändamål"/>
    <n v="24.147216890595011"/>
    <n v="2.0122680742162511"/>
    <m/>
  </r>
  <r>
    <s v=""/>
    <s v="3 Statens musikverk"/>
    <n v="98521"/>
    <s v="17"/>
    <n v="3"/>
    <x v="1"/>
    <x v="16"/>
    <x v="41"/>
    <x v="0"/>
    <s v="Statens musikverk"/>
    <n v="9.454990403071017"/>
    <n v="0.78791586692258475"/>
    <m/>
  </r>
  <r>
    <s v=""/>
    <s v="3 Litteraturen, läsandet och språket"/>
    <n v="413099"/>
    <s v="17"/>
    <n v="3"/>
    <x v="0"/>
    <x v="16"/>
    <x v="42"/>
    <x v="0"/>
    <s v="Litteraturen, läsandet och språket"/>
    <n v="39.644817658349325"/>
    <n v="3.3037348048624438"/>
    <m/>
  </r>
  <r>
    <s v=""/>
    <s v="1 Bidrag till litteratur och kulturtidskrifter"/>
    <n v="205735"/>
    <s v="17"/>
    <n v="1"/>
    <x v="1"/>
    <x v="16"/>
    <x v="42"/>
    <x v="0"/>
    <s v="Bidrag till litteratur och kulturtidskrifter"/>
    <n v="19.744241842610364"/>
    <n v="1.645353486884197"/>
    <m/>
  </r>
  <r>
    <s v=""/>
    <s v="2 Myndigheten för tillgängliga medier"/>
    <n v="133363"/>
    <s v="17"/>
    <n v="2"/>
    <x v="1"/>
    <x v="16"/>
    <x v="42"/>
    <x v="0"/>
    <s v="Myndigheten för tillgängliga medier"/>
    <n v="12.798752399232246"/>
    <n v="1.0665626999360205"/>
    <m/>
  </r>
  <r>
    <s v=""/>
    <s v="3 Institutet för språk och folkminnen"/>
    <n v="74001"/>
    <s v="17"/>
    <n v="3"/>
    <x v="1"/>
    <x v="16"/>
    <x v="42"/>
    <x v="0"/>
    <s v="Institutet för språk och folkminnen"/>
    <n v="7.1018234165067176"/>
    <n v="0.59181861804222646"/>
    <m/>
  </r>
  <r>
    <s v=""/>
    <s v="4 Bildkonst, arkitektur, form och design"/>
    <n v="112207"/>
    <s v="17"/>
    <n v="4"/>
    <x v="0"/>
    <x v="16"/>
    <x v="43"/>
    <x v="0"/>
    <s v="Bildkonst, arkitektur, form och design"/>
    <n v="10.768426103646833"/>
    <n v="0.89736884197056943"/>
    <m/>
  </r>
  <r>
    <s v=""/>
    <s v="1 Statens konstråd"/>
    <n v="11347"/>
    <s v="17"/>
    <n v="1"/>
    <x v="1"/>
    <x v="16"/>
    <x v="43"/>
    <x v="0"/>
    <s v="Statens konstråd"/>
    <n v="1.0889635316698656"/>
    <n v="9.0746960972488799E-2"/>
    <m/>
  </r>
  <r>
    <s v=""/>
    <s v="2 Konstnärlig gestaltning av den gemensamma miljön"/>
    <n v="42947"/>
    <s v="17"/>
    <n v="2"/>
    <x v="1"/>
    <x v="16"/>
    <x v="43"/>
    <x v="0"/>
    <s v="Konstnärlig gestaltning av den gemensamma miljön"/>
    <n v="4.1215930902111326"/>
    <n v="0.34346609085092772"/>
    <m/>
  </r>
  <r>
    <s v=""/>
    <s v="3 Nämnden för hemslöjdsfrågor"/>
    <n v="11844"/>
    <s v="17"/>
    <n v="3"/>
    <x v="1"/>
    <x v="16"/>
    <x v="43"/>
    <x v="0"/>
    <s v="Nämnden för hemslöjdsfrågor"/>
    <n v="1.1366602687140115"/>
    <n v="9.4721689059500958E-2"/>
    <m/>
  </r>
  <r>
    <s v=""/>
    <s v="4 Bidrag till bild- och formområdet"/>
    <n v="46069"/>
    <s v="17"/>
    <n v="4"/>
    <x v="1"/>
    <x v="16"/>
    <x v="43"/>
    <x v="0"/>
    <s v="Bidrag till bild- och formområdet"/>
    <n v="4.4212092130518235"/>
    <n v="0.36843410108765196"/>
    <m/>
  </r>
  <r>
    <s v=""/>
    <s v="5 Konstnärernas villkor"/>
    <n v="592232"/>
    <s v="17"/>
    <n v="5"/>
    <x v="0"/>
    <x v="16"/>
    <x v="44"/>
    <x v="0"/>
    <s v="Konstnärernas villkor"/>
    <n v="56.836084452975051"/>
    <n v="4.7363403710812539"/>
    <m/>
  </r>
  <r>
    <s v=""/>
    <s v="1 Konstnärsnämnden"/>
    <n v="23702"/>
    <s v="17"/>
    <n v="1"/>
    <x v="1"/>
    <x v="16"/>
    <x v="44"/>
    <x v="0"/>
    <s v="Konstnärsnämnden"/>
    <n v="2.2746641074856044"/>
    <n v="0.18955534229046703"/>
    <m/>
  </r>
  <r>
    <s v=""/>
    <s v="2 Ersättningar och bidrag till konstnärer"/>
    <n v="568530"/>
    <s v="17"/>
    <n v="2"/>
    <x v="1"/>
    <x v="16"/>
    <x v="44"/>
    <x v="0"/>
    <s v="Ersättningar och bidrag till konstnärer"/>
    <n v="54.561420345489445"/>
    <n v="4.5467850287907874"/>
    <m/>
  </r>
  <r>
    <s v=""/>
    <s v="6 Arkiv"/>
    <n v="455002"/>
    <s v="17"/>
    <n v="6"/>
    <x v="0"/>
    <x v="16"/>
    <x v="45"/>
    <x v="0"/>
    <s v="Arkiv"/>
    <n v="43.666218809980805"/>
    <n v="3.6388515674984006"/>
    <m/>
  </r>
  <r>
    <s v=""/>
    <s v="1 Riksarkivet"/>
    <n v="455002"/>
    <s v="17"/>
    <n v="1"/>
    <x v="1"/>
    <x v="16"/>
    <x v="45"/>
    <x v="0"/>
    <s v="Riksarkivet"/>
    <n v="43.666218809980805"/>
    <n v="3.6388515674984006"/>
    <m/>
  </r>
  <r>
    <s v=""/>
    <s v="7 Kulturmiljö"/>
    <n v="1035877"/>
    <s v="17"/>
    <n v="7"/>
    <x v="0"/>
    <x v="16"/>
    <x v="46"/>
    <x v="0"/>
    <s v="Kulturmiljö"/>
    <n v="99.41238003838771"/>
    <n v="8.2843650031989764"/>
    <m/>
  </r>
  <r>
    <s v=""/>
    <s v="1 Riksantikvarieämbetet"/>
    <n v="291835"/>
    <s v="17"/>
    <n v="1"/>
    <x v="1"/>
    <x v="16"/>
    <x v="46"/>
    <x v="0"/>
    <s v="Riksantikvarieämbetet"/>
    <n v="28.007197696737045"/>
    <n v="2.3339331413947537"/>
    <m/>
  </r>
  <r>
    <s v=""/>
    <s v="2 Bidrag till kulturmiljövård"/>
    <n v="276042"/>
    <s v="17"/>
    <n v="2"/>
    <x v="1"/>
    <x v="16"/>
    <x v="46"/>
    <x v="0"/>
    <s v="Bidrag till kulturmiljövård"/>
    <n v="26.491554702495201"/>
    <n v="2.2076295585412669"/>
    <m/>
  </r>
  <r>
    <s v=""/>
    <s v="3 Kyrkoantikvarisk ersättning"/>
    <n v="460000"/>
    <s v="17"/>
    <n v="3"/>
    <x v="1"/>
    <x v="16"/>
    <x v="46"/>
    <x v="0"/>
    <s v="Kyrkoantikvarisk ersättning"/>
    <n v="44.145873320537426"/>
    <n v="3.6788227767114523"/>
    <m/>
  </r>
  <r>
    <s v=""/>
    <s v="4 Bidrag till arbetslivsmuseer"/>
    <n v="8000"/>
    <s v="17"/>
    <n v="4"/>
    <x v="1"/>
    <x v="16"/>
    <x v="46"/>
    <x v="0"/>
    <s v="Bidrag till arbetslivsmuseer"/>
    <n v="0.76775431861804222"/>
    <n v="6.3979526551503518E-2"/>
    <m/>
  </r>
  <r>
    <s v=""/>
    <s v="8 Museer och utställningar"/>
    <n v="1810273"/>
    <s v="17"/>
    <n v="8"/>
    <x v="0"/>
    <x v="16"/>
    <x v="47"/>
    <x v="0"/>
    <s v="Museer och utställningar"/>
    <n v="173.73061420345491"/>
    <n v="14.477551183621243"/>
    <m/>
  </r>
  <r>
    <s v=""/>
    <s v="1 Centrala museer: Myndigheter"/>
    <n v="1406004"/>
    <s v="17"/>
    <n v="1"/>
    <x v="1"/>
    <x v="16"/>
    <x v="47"/>
    <x v="0"/>
    <s v="Centrala museer: Myndigheter"/>
    <n v="134.93320537428022"/>
    <n v="11.244433781190018"/>
    <m/>
  </r>
  <r>
    <s v=""/>
    <s v="2 Centrala museer: Stiftelser"/>
    <n v="273714"/>
    <s v="17"/>
    <n v="2"/>
    <x v="1"/>
    <x v="16"/>
    <x v="47"/>
    <x v="0"/>
    <s v="Centrala museer: Stiftelser"/>
    <n v="26.26813819577735"/>
    <n v="2.1890115163147792"/>
    <m/>
  </r>
  <r>
    <s v=""/>
    <s v="3 Bidrag till vissa museer"/>
    <n v="79718"/>
    <s v="17"/>
    <n v="3"/>
    <x v="1"/>
    <x v="16"/>
    <x v="47"/>
    <x v="0"/>
    <s v="Bidrag till vissa museer"/>
    <n v="7.6504798464491364"/>
    <n v="0.63753998720409466"/>
    <m/>
  </r>
  <r>
    <s v=""/>
    <s v="4 Forum för levande historia"/>
    <n v="50757"/>
    <s v="17"/>
    <n v="4"/>
    <x v="1"/>
    <x v="16"/>
    <x v="47"/>
    <x v="0"/>
    <s v="Forum för levande historia"/>
    <n v="4.8711132437619957"/>
    <n v="0.40592610364683296"/>
    <m/>
  </r>
  <r>
    <s v=""/>
    <s v="5 Statliga utställningsgarantier och inköp av vissa kulturföremål"/>
    <n v="80"/>
    <s v="17"/>
    <n v="5"/>
    <x v="1"/>
    <x v="16"/>
    <x v="47"/>
    <x v="0"/>
    <s v="Statliga utställningsgarantier och inköp av vissa kulturföremål"/>
    <n v="7.677543186180422E-3"/>
    <n v="6.3979526551503517E-4"/>
    <m/>
  </r>
  <r>
    <s v=""/>
    <s v="9 Trossamfund"/>
    <n v="98519"/>
    <s v="17"/>
    <n v="9"/>
    <x v="0"/>
    <x v="16"/>
    <x v="48"/>
    <x v="0"/>
    <s v="Trossamfund"/>
    <n v="9.454798464491363"/>
    <n v="0.78789987204094691"/>
    <m/>
  </r>
  <r>
    <s v=""/>
    <s v="1 Myndigheten för stöd till trossamfund"/>
    <n v="16600"/>
    <s v="17"/>
    <n v="1"/>
    <x v="1"/>
    <x v="16"/>
    <x v="48"/>
    <x v="0"/>
    <s v="Myndigheten för stöd till trossamfund"/>
    <n v="1.5930902111324377"/>
    <n v="0.13275751759436979"/>
    <m/>
  </r>
  <r>
    <s v=""/>
    <s v="2 Stöd till trossamfund"/>
    <n v="81919"/>
    <s v="17"/>
    <n v="2"/>
    <x v="1"/>
    <x v="16"/>
    <x v="48"/>
    <x v="0"/>
    <s v="Stöd till trossamfund"/>
    <n v="7.8617082533589251"/>
    <n v="0.65514235444657709"/>
    <m/>
  </r>
  <r>
    <s v=""/>
    <s v="10 Film"/>
    <n v="553444"/>
    <s v="17"/>
    <n v="10"/>
    <x v="0"/>
    <x v="16"/>
    <x v="49"/>
    <x v="0"/>
    <s v="Film"/>
    <n v="53.113627639155467"/>
    <n v="4.4261356365962889"/>
    <m/>
  </r>
  <r>
    <s v=""/>
    <s v="1 Filmstöd"/>
    <n v="553444"/>
    <s v="17"/>
    <n v="1"/>
    <x v="1"/>
    <x v="16"/>
    <x v="49"/>
    <x v="0"/>
    <s v="Filmstöd"/>
    <n v="53.113627639155467"/>
    <n v="4.4261356365962889"/>
    <m/>
  </r>
  <r>
    <s v=""/>
    <s v="11 Medier"/>
    <n v="86549"/>
    <s v="17"/>
    <n v="11"/>
    <x v="0"/>
    <x v="16"/>
    <x v="50"/>
    <x v="0"/>
    <s v="Medier"/>
    <n v="8.3060460652591175"/>
    <n v="0.69217050543825975"/>
    <m/>
  </r>
  <r>
    <s v=""/>
    <s v="1 Sändningar av TV Finland"/>
    <n v="9671"/>
    <s v="17"/>
    <n v="1"/>
    <x v="1"/>
    <x v="16"/>
    <x v="50"/>
    <x v="0"/>
    <s v="Sändningar av TV Finland"/>
    <n v="0.92811900191938579"/>
    <n v="7.734325015994882E-2"/>
    <m/>
  </r>
  <r>
    <s v=""/>
    <s v="2 Forskning och dokumentation om medieutvecklingen"/>
    <n v="3488"/>
    <s v="17"/>
    <n v="2"/>
    <x v="1"/>
    <x v="16"/>
    <x v="50"/>
    <x v="0"/>
    <s v="Forskning och dokumentation om medieutvecklingen"/>
    <n v="0.3347408829174664"/>
    <n v="2.7895073576455532E-2"/>
    <m/>
  </r>
  <r>
    <s v=""/>
    <s v="3 Avgift till europeiska audiovisuella observatoriet"/>
    <n v="533"/>
    <s v="17"/>
    <n v="3"/>
    <x v="1"/>
    <x v="16"/>
    <x v="50"/>
    <x v="0"/>
    <s v="Avgift till europeiska audiovisuella observatoriet"/>
    <n v="5.1151631477927062E-2"/>
    <n v="4.2626359564939221E-3"/>
    <m/>
  </r>
  <r>
    <s v=""/>
    <s v="4 Statens medieråd"/>
    <n v="24401"/>
    <s v="17"/>
    <n v="4"/>
    <x v="1"/>
    <x v="16"/>
    <x v="50"/>
    <x v="0"/>
    <s v="Statens medieråd"/>
    <n v="2.341746641074856"/>
    <n v="0.19514555342290466"/>
    <m/>
  </r>
  <r>
    <s v=""/>
    <s v="5 Stöd till taltidningar"/>
    <n v="48456"/>
    <s v="17"/>
    <n v="5"/>
    <x v="1"/>
    <x v="16"/>
    <x v="50"/>
    <x v="0"/>
    <s v="Stöd till taltidningar"/>
    <n v="4.6502879078694814"/>
    <n v="0.38752399232245677"/>
    <m/>
  </r>
  <r>
    <s v=""/>
    <s v="12 Ungdomspolitik"/>
    <n v="372370"/>
    <s v="17"/>
    <n v="12"/>
    <x v="0"/>
    <x v="16"/>
    <x v="51"/>
    <x v="0"/>
    <s v="Ungdomspolitik"/>
    <n v="35.736084452975049"/>
    <n v="2.9780070377479206"/>
    <m/>
  </r>
  <r>
    <s v=""/>
    <s v="1 Myndigheten för ungdoms- och civilsamhällesfrågor"/>
    <n v="59690"/>
    <s v="17"/>
    <n v="1"/>
    <x v="1"/>
    <x v="16"/>
    <x v="51"/>
    <x v="0"/>
    <s v="Myndigheten för ungdoms- och civilsamhällesfrågor"/>
    <n v="5.7284069097888679"/>
    <n v="0.47736724248240564"/>
    <m/>
  </r>
  <r>
    <s v=""/>
    <s v="2 Bidrag till nationell och internationell ungdomsverksamhet"/>
    <n v="290680"/>
    <s v="17"/>
    <n v="2"/>
    <x v="1"/>
    <x v="16"/>
    <x v="51"/>
    <x v="0"/>
    <s v="Bidrag till nationell och internationell ungdomsverksamhet"/>
    <n v="27.896353166986565"/>
    <n v="2.3246960972488804"/>
    <m/>
  </r>
  <r>
    <s v=""/>
    <s v="3 Särskilda insatser inom ungdomspolitiken"/>
    <n v="22000"/>
    <s v="17"/>
    <n v="3"/>
    <x v="1"/>
    <x v="16"/>
    <x v="51"/>
    <x v="0"/>
    <s v="Särskilda insatser inom ungdomspolitiken"/>
    <n v="2.1113243761996161"/>
    <n v="0.17594369801663468"/>
    <m/>
  </r>
  <r>
    <s v=""/>
    <s v="13 Politik för det civila samhället"/>
    <n v="2380518"/>
    <s v="17"/>
    <n v="13"/>
    <x v="0"/>
    <x v="16"/>
    <x v="52"/>
    <x v="0"/>
    <s v="Politik för det civila samhället"/>
    <n v="228.45662188099809"/>
    <n v="19.038051823416506"/>
    <m/>
  </r>
  <r>
    <s v=""/>
    <s v="1 Stöd till idrotten"/>
    <n v="2091811"/>
    <s v="17"/>
    <n v="1"/>
    <x v="1"/>
    <x v="16"/>
    <x v="52"/>
    <x v="0"/>
    <s v="Stöd till idrotten"/>
    <n v="200.74961612284068"/>
    <n v="16.729134676903389"/>
    <m/>
  </r>
  <r>
    <s v=""/>
    <s v="2 Bidrag till allmänna samlingslokaler"/>
    <n v="52164"/>
    <s v="17"/>
    <n v="2"/>
    <x v="1"/>
    <x v="16"/>
    <x v="52"/>
    <x v="0"/>
    <s v="Bidrag till allmänna samlingslokaler"/>
    <n v="5.0061420345489447"/>
    <n v="0.41717850287907871"/>
    <m/>
  </r>
  <r>
    <s v=""/>
    <s v="3 Stöd till friluftsorganisationer"/>
    <n v="97785"/>
    <s v="17"/>
    <n v="3"/>
    <x v="1"/>
    <x v="16"/>
    <x v="52"/>
    <x v="0"/>
    <s v="Stöd till friluftsorganisationer"/>
    <n v="9.384357005758158"/>
    <n v="0.78202975047984646"/>
    <m/>
  </r>
  <r>
    <s v=""/>
    <s v="4 Bidrag till riksdagspartiers kvinnoorganisationer"/>
    <n v="15000"/>
    <s v="17"/>
    <n v="4"/>
    <x v="1"/>
    <x v="16"/>
    <x v="52"/>
    <x v="0"/>
    <s v="Bidrag till riksdagspartiers kvinnoorganisationer"/>
    <n v="1.4395393474088292"/>
    <n v="0.1199616122840691"/>
    <m/>
  </r>
  <r>
    <s v=""/>
    <s v="5 Insatser för den ideella sektorn"/>
    <n v="123758"/>
    <s v="17"/>
    <n v="5"/>
    <x v="1"/>
    <x v="16"/>
    <x v="52"/>
    <x v="0"/>
    <s v="Insatser för den ideella sektorn"/>
    <n v="11.876967370441459"/>
    <n v="0.98974728087012165"/>
    <m/>
  </r>
  <r>
    <s v=""/>
    <s v="14 Folkbildning"/>
    <n v="4618772"/>
    <s v="17"/>
    <n v="14"/>
    <x v="0"/>
    <x v="16"/>
    <x v="53"/>
    <x v="0"/>
    <s v="Folkbildning"/>
    <n v="443.26026871401149"/>
    <n v="36.938355726167622"/>
    <m/>
  </r>
  <r>
    <s v=""/>
    <s v="1 Bidrag till folkbildningen"/>
    <n v="4337783"/>
    <s v="17"/>
    <n v="1"/>
    <x v="1"/>
    <x v="16"/>
    <x v="53"/>
    <x v="0"/>
    <s v="Bidrag till folkbildningen"/>
    <n v="416.2939539347409"/>
    <n v="34.691162827895077"/>
    <m/>
  </r>
  <r>
    <s v=""/>
    <s v="2 Bidrag till tolkutbildning"/>
    <n v="48831"/>
    <s v="17"/>
    <n v="2"/>
    <x v="1"/>
    <x v="16"/>
    <x v="53"/>
    <x v="0"/>
    <s v="Bidrag till tolkutbildning"/>
    <n v="4.6862763915547028"/>
    <n v="0.39052303262955856"/>
    <m/>
  </r>
  <r>
    <s v=""/>
    <s v="3 Särskilda insatser inom folkbildningen"/>
    <n v="30000"/>
    <s v="17"/>
    <n v="3"/>
    <x v="1"/>
    <x v="16"/>
    <x v="53"/>
    <x v="0"/>
    <s v="Särskilda insatser inom folkbildningen"/>
    <n v="2.8790786948176583"/>
    <n v="0.23992322456813819"/>
    <m/>
  </r>
  <r>
    <s v=""/>
    <s v="4 Särskilt utbildningsstöd"/>
    <n v="202158"/>
    <s v="17"/>
    <n v="4"/>
    <x v="1"/>
    <x v="16"/>
    <x v="53"/>
    <x v="0"/>
    <s v="Särskilt utbildningsstöd"/>
    <n v="19.400959692898272"/>
    <n v="1.6167466410748561"/>
    <m/>
  </r>
  <r>
    <s v=""/>
    <s v="15 Tillsyn över spelmarknaden"/>
    <n v="78332"/>
    <s v="17"/>
    <n v="15"/>
    <x v="0"/>
    <x v="16"/>
    <x v="54"/>
    <x v="0"/>
    <s v="Tillsyn över spelmarknaden"/>
    <n v="7.5174664107485603"/>
    <n v="0.62645553422904665"/>
    <m/>
  </r>
  <r>
    <s v=""/>
    <s v="1 Spelinspektionen"/>
    <n v="78332"/>
    <s v="17"/>
    <n v="1"/>
    <x v="1"/>
    <x v="16"/>
    <x v="54"/>
    <x v="0"/>
    <s v="Spelinspektionen"/>
    <n v="7.5174664107485603"/>
    <n v="0.62645553422904665"/>
    <m/>
  </r>
  <r>
    <s v="18"/>
    <s v="Samhällsplanering, bostadsförsörjning och byggande samt konsumentpolitik"/>
    <n v="6099158"/>
    <s v="18"/>
    <s v=""/>
    <x v="0"/>
    <x v="17"/>
    <x v="0"/>
    <x v="0"/>
    <s v="bostadsförsörjning och byggande samt konsumentpolitik"/>
    <n v="585.33186180422263"/>
    <n v="48.777655150351883"/>
    <m/>
  </r>
  <r>
    <s v=""/>
    <s v="1 Samhällsplanering, bostadsmarknad, byggande och lantmäteriverksamhet"/>
    <n v="5824739"/>
    <s v="18"/>
    <n v="1"/>
    <x v="0"/>
    <x v="17"/>
    <x v="55"/>
    <x v="0"/>
    <s v="Samhällsplanering, bostadsmarknad, byggande och lantmäteriverksamhet"/>
    <n v="558.99606525911713"/>
    <n v="46.583005438259761"/>
    <m/>
  </r>
  <r>
    <s v=""/>
    <s v="1 Bostadspolitisk utveckling"/>
    <n v="35600"/>
    <s v="18"/>
    <n v="1"/>
    <x v="1"/>
    <x v="17"/>
    <x v="55"/>
    <x v="0"/>
    <s v="Bostadspolitisk utveckling"/>
    <n v="3.4165067178502877"/>
    <n v="0.28470889315419062"/>
    <m/>
  </r>
  <r>
    <s v=""/>
    <s v="2 Omstrukturering av kommunala bostadsföretag"/>
    <n v="12500"/>
    <s v="18"/>
    <n v="2"/>
    <x v="1"/>
    <x v="17"/>
    <x v="55"/>
    <x v="0"/>
    <s v="Omstrukturering av kommunala bostadsföretag"/>
    <n v="1.199616122840691"/>
    <n v="9.9968010236724247E-2"/>
    <m/>
  </r>
  <r>
    <s v=""/>
    <s v="3 Stöd för att underlätta för enskilda att ordna bostad"/>
    <n v="43000"/>
    <s v="18"/>
    <n v="3"/>
    <x v="1"/>
    <x v="17"/>
    <x v="55"/>
    <x v="0"/>
    <s v="Stöd för att underlätta för enskilda att ordna bostad"/>
    <n v="4.1266794625719774"/>
    <n v="0.34388995521433147"/>
    <m/>
  </r>
  <r>
    <s v=""/>
    <s v="4 Boverket"/>
    <n v="288029"/>
    <s v="18"/>
    <n v="4"/>
    <x v="1"/>
    <x v="17"/>
    <x v="55"/>
    <x v="0"/>
    <s v="Boverket"/>
    <n v="27.641938579654511"/>
    <n v="2.3034948816378757"/>
    <m/>
  </r>
  <r>
    <s v=""/>
    <s v="5 Statens geotekniska institut"/>
    <n v="54369"/>
    <s v="18"/>
    <n v="5"/>
    <x v="1"/>
    <x v="17"/>
    <x v="55"/>
    <x v="0"/>
    <s v="Statens geotekniska institut"/>
    <n v="5.2177543186180424"/>
    <n v="0.43481285988483687"/>
    <m/>
  </r>
  <r>
    <s v=""/>
    <s v="6 Lantmäteriet"/>
    <n v="721241"/>
    <s v="18"/>
    <n v="6"/>
    <x v="1"/>
    <x v="17"/>
    <x v="55"/>
    <x v="0"/>
    <s v="Lantmäteriet"/>
    <n v="69.216986564299418"/>
    <n v="5.7680822136916179"/>
    <m/>
  </r>
  <r>
    <s v=""/>
    <s v="7 Energieffektivisering av flerbostadshus"/>
    <n v="350000"/>
    <s v="18"/>
    <n v="7"/>
    <x v="1"/>
    <x v="17"/>
    <x v="55"/>
    <x v="0"/>
    <s v="Energieffektivisering av flerbostadshus"/>
    <n v="33.589251439539346"/>
    <n v="2.7991042866282787"/>
    <m/>
  </r>
  <r>
    <s v=""/>
    <s v="8 Investeringsstöd för anordnande av hyresbostäder och bostäder för studerande"/>
    <n v="4320000"/>
    <s v="18"/>
    <n v="8"/>
    <x v="1"/>
    <x v="17"/>
    <x v="55"/>
    <x v="0"/>
    <s v="Investeringsstöd för anordnande av hyresbostäder och bostäder för studerande"/>
    <n v="414.58733205374278"/>
    <n v="34.548944337811896"/>
    <m/>
  </r>
  <r>
    <s v=""/>
    <s v="2 Konsumentpolitik"/>
    <n v="274419"/>
    <s v="18"/>
    <n v="2"/>
    <x v="0"/>
    <x v="17"/>
    <x v="56"/>
    <x v="0"/>
    <s v="Konsumentpolitik"/>
    <n v="26.335796545105566"/>
    <n v="2.1946497120921307"/>
    <m/>
  </r>
  <r>
    <s v=""/>
    <s v="1 Konsumentverket"/>
    <n v="171338"/>
    <s v="18"/>
    <n v="1"/>
    <x v="1"/>
    <x v="17"/>
    <x v="56"/>
    <x v="0"/>
    <s v="Konsumentverket"/>
    <n v="16.443186180422266"/>
    <n v="1.3702655150351888"/>
    <m/>
  </r>
  <r>
    <s v=""/>
    <s v="2 Allmänna reklamationsnämnden"/>
    <n v="54447"/>
    <s v="18"/>
    <n v="2"/>
    <x v="1"/>
    <x v="17"/>
    <x v="56"/>
    <x v="0"/>
    <s v="Allmänna reklamationsnämnden"/>
    <n v="5.2252399232245681"/>
    <n v="0.43543666026871403"/>
    <m/>
  </r>
  <r>
    <s v=""/>
    <s v="3 Fastighetsmäklarinspektionen"/>
    <n v="31951"/>
    <s v="18"/>
    <n v="3"/>
    <x v="1"/>
    <x v="17"/>
    <x v="56"/>
    <x v="0"/>
    <s v="Fastighetsmäklarinspektionen"/>
    <n v="3.0663147792706336"/>
    <n v="0.25552623160588611"/>
    <m/>
  </r>
  <r>
    <s v=""/>
    <s v="4 Åtgärder på konsumentområdet"/>
    <n v="13559"/>
    <s v="18"/>
    <n v="4"/>
    <x v="1"/>
    <x v="17"/>
    <x v="56"/>
    <x v="0"/>
    <s v="Åtgärder på konsumentområdet"/>
    <n v="1.3012476007677543"/>
    <n v="0.10843730006397952"/>
    <m/>
  </r>
  <r>
    <s v=""/>
    <s v="5 Bidrag till miljömärkning av produkter"/>
    <n v="3124"/>
    <s v="18"/>
    <n v="5"/>
    <x v="1"/>
    <x v="17"/>
    <x v="56"/>
    <x v="0"/>
    <s v="Bidrag till miljömärkning av produkter"/>
    <n v="0.2998080614203455"/>
    <n v="2.4984005118362126E-2"/>
    <m/>
  </r>
  <r>
    <s v="19"/>
    <s v="Regional utveckling"/>
    <n v="4534201"/>
    <s v="19"/>
    <s v=""/>
    <x v="0"/>
    <x v="18"/>
    <x v="0"/>
    <x v="0"/>
    <s v="utveckling"/>
    <n v="435.14404990403074"/>
    <n v="36.262004158669228"/>
    <m/>
  </r>
  <r>
    <s v=""/>
    <s v="1 Regionala utvecklingsåtgärder"/>
    <n v="1993337"/>
    <s v="19"/>
    <n v="1"/>
    <x v="1"/>
    <x v="18"/>
    <x v="57"/>
    <x v="0"/>
    <s v="Regionala utvecklingsåtgärder"/>
    <n v="191.29913627639155"/>
    <n v="15.941594689699295"/>
    <m/>
  </r>
  <r>
    <s v=""/>
    <s v="2 Transportbidrag"/>
    <n v="450864"/>
    <s v="19"/>
    <n v="2"/>
    <x v="1"/>
    <x v="18"/>
    <x v="57"/>
    <x v="0"/>
    <s v="Transportbidrag"/>
    <n v="43.269097888675624"/>
    <n v="3.6057581573896353"/>
    <m/>
  </r>
  <r>
    <s v=""/>
    <s v="3 Europeiska regionala utvecklingsfonden perioden 2014-2020"/>
    <n v="1440000"/>
    <s v="19"/>
    <n v="3"/>
    <x v="1"/>
    <x v="18"/>
    <x v="57"/>
    <x v="0"/>
    <s v="Europeiska regionala utvecklingsfonden perioden 2014-2020"/>
    <n v="138.19577735124761"/>
    <n v="11.516314779270635"/>
    <m/>
  </r>
  <r>
    <s v=""/>
    <s v="4 Europeiska regionala utvecklingsfonden och Fonden för en rättvis omställning perioden 2021-2027"/>
    <n v="650000"/>
    <s v="19"/>
    <n v="4"/>
    <x v="1"/>
    <x v="18"/>
    <x v="57"/>
    <x v="0"/>
    <s v="Europeiska regionala utvecklingsfonden och Fonden för en rättvis omställning perioden 2021-2027"/>
    <n v="62.380038387715928"/>
    <n v="5.1983365323096606"/>
    <m/>
  </r>
  <r>
    <s v="20"/>
    <s v="Allmän miljö- och naturvård"/>
    <n v="19542691"/>
    <s v="20"/>
    <s v=""/>
    <x v="0"/>
    <x v="19"/>
    <x v="0"/>
    <x v="0"/>
    <s v="miljö- och naturvård"/>
    <n v="1875.4981765834932"/>
    <n v="156.2915147152911"/>
    <m/>
  </r>
  <r>
    <s v=""/>
    <s v="1 Miljöpolitik"/>
    <n v="18302894"/>
    <s v="20"/>
    <n v="1"/>
    <x v="0"/>
    <x v="19"/>
    <x v="58"/>
    <x v="0"/>
    <s v="Miljöpolitik"/>
    <n v="1756.5157389635317"/>
    <n v="146.3763115802943"/>
    <m/>
  </r>
  <r>
    <s v=""/>
    <s v="1 Naturvårdsverket"/>
    <n v="620648"/>
    <s v="20"/>
    <n v="1"/>
    <x v="1"/>
    <x v="19"/>
    <x v="58"/>
    <x v="0"/>
    <s v="Naturvårdsverket"/>
    <n v="59.563147792706332"/>
    <n v="4.963595649392194"/>
    <m/>
  </r>
  <r>
    <s v=""/>
    <s v="2 Miljöövervakning m.m."/>
    <n v="391714"/>
    <s v="20"/>
    <n v="2"/>
    <x v="1"/>
    <x v="19"/>
    <x v="58"/>
    <x v="0"/>
    <s v="Miljöövervakning m.m."/>
    <n v="37.592514395393472"/>
    <n v="3.1327095329494559"/>
    <m/>
  </r>
  <r>
    <s v=""/>
    <s v="3 Åtgärder för värdefull natur"/>
    <n v="1130035"/>
    <s v="20"/>
    <n v="3"/>
    <x v="1"/>
    <x v="19"/>
    <x v="58"/>
    <x v="0"/>
    <s v="Åtgärder för värdefull natur"/>
    <n v="108.44865642994242"/>
    <n v="9.0373880358285348"/>
    <m/>
  </r>
  <r>
    <s v=""/>
    <s v="4 Sanering och återställning av förorenade områden"/>
    <n v="1087568"/>
    <s v="20"/>
    <n v="4"/>
    <x v="1"/>
    <x v="19"/>
    <x v="58"/>
    <x v="0"/>
    <s v="Sanering och återställning av förorenade områden"/>
    <n v="104.37312859884837"/>
    <n v="8.6977607165706967"/>
    <m/>
  </r>
  <r>
    <s v=""/>
    <s v="5 Miljöforskning"/>
    <n v="96825"/>
    <s v="20"/>
    <n v="5"/>
    <x v="1"/>
    <x v="19"/>
    <x v="58"/>
    <x v="0"/>
    <s v="Miljöforskning"/>
    <n v="9.2922264875239922"/>
    <n v="0.77435220729366605"/>
    <m/>
  </r>
  <r>
    <s v=""/>
    <s v="6 Kemikalieinspektionen"/>
    <n v="311404"/>
    <s v="20"/>
    <n v="6"/>
    <x v="1"/>
    <x v="19"/>
    <x v="58"/>
    <x v="0"/>
    <s v="Kemikalieinspektionen"/>
    <n v="29.885220729366601"/>
    <n v="2.4904350607805501"/>
    <m/>
  </r>
  <r>
    <s v=""/>
    <s v="7 Avgifter till Internationella organisationer"/>
    <n v="285631"/>
    <s v="20"/>
    <n v="7"/>
    <x v="1"/>
    <x v="19"/>
    <x v="58"/>
    <x v="0"/>
    <s v="Avgifter till Internationella organisationer"/>
    <n v="27.411804222648751"/>
    <n v="2.2843170185540624"/>
    <m/>
  </r>
  <r>
    <s v=""/>
    <s v="8 Klimatbonus"/>
    <n v="5955000"/>
    <s v="20"/>
    <n v="8"/>
    <x v="1"/>
    <x v="19"/>
    <x v="58"/>
    <x v="0"/>
    <s v="Klimatbonus"/>
    <n v="571.49712092130517"/>
    <n v="47.624760076775431"/>
    <m/>
  </r>
  <r>
    <s v=""/>
    <s v="9 Sveriges meteorologiska och hydrologiska institut"/>
    <n v="283581"/>
    <s v="20"/>
    <n v="9"/>
    <x v="1"/>
    <x v="19"/>
    <x v="58"/>
    <x v="0"/>
    <s v="Sveriges meteorologiska och hydrologiska institut"/>
    <n v="27.215067178502878"/>
    <n v="2.26792226487524"/>
    <m/>
  </r>
  <r>
    <s v=""/>
    <s v="10 Klimatanpassning"/>
    <n v="140000"/>
    <s v="20"/>
    <n v="10"/>
    <x v="1"/>
    <x v="19"/>
    <x v="58"/>
    <x v="0"/>
    <s v="Klimatanpassning"/>
    <n v="13.435700575815739"/>
    <n v="1.1196417146513116"/>
    <m/>
  </r>
  <r>
    <s v=""/>
    <s v="11 Åtgärder för havs- och vattenmiljö"/>
    <n v="1244565"/>
    <s v="20"/>
    <n v="11"/>
    <x v="1"/>
    <x v="19"/>
    <x v="58"/>
    <x v="0"/>
    <s v="Åtgärder för havs- och vattenmiljö"/>
    <n v="119.44001919385796"/>
    <n v="9.9533349328214964"/>
    <m/>
  </r>
  <r>
    <s v=""/>
    <s v="12 Insatser för internationella klimatinvesteringar"/>
    <n v="169100"/>
    <s v="20"/>
    <n v="12"/>
    <x v="1"/>
    <x v="19"/>
    <x v="58"/>
    <x v="0"/>
    <s v="Insatser för internationella klimatinvesteringar"/>
    <n v="16.228406909788866"/>
    <n v="1.3523672424824056"/>
    <m/>
  </r>
  <r>
    <s v=""/>
    <s v="13 Internationellt miljösamarbete"/>
    <n v="37400"/>
    <s v="20"/>
    <n v="13"/>
    <x v="1"/>
    <x v="19"/>
    <x v="58"/>
    <x v="0"/>
    <s v="Internationellt miljösamarbete"/>
    <n v="3.5892514395393476"/>
    <n v="0.29910428662827898"/>
    <m/>
  </r>
  <r>
    <s v=""/>
    <s v="14 Skydd av värdefull natur"/>
    <n v="1170500"/>
    <s v="20"/>
    <n v="14"/>
    <x v="1"/>
    <x v="19"/>
    <x v="58"/>
    <x v="0"/>
    <s v="Skydd av värdefull natur"/>
    <n v="112.3320537428023"/>
    <n v="9.3610044785668585"/>
    <m/>
  </r>
  <r>
    <s v=""/>
    <s v="15 Havs- och vattenmyndigheten"/>
    <n v="317723"/>
    <s v="20"/>
    <n v="15"/>
    <x v="1"/>
    <x v="19"/>
    <x v="58"/>
    <x v="0"/>
    <s v="Havs- och vattenmyndigheten"/>
    <n v="30.491650671785028"/>
    <n v="2.5409708893154188"/>
    <m/>
  </r>
  <r>
    <s v=""/>
    <s v="16 Klimatinvesteringar"/>
    <n v="3055000"/>
    <s v="20"/>
    <n v="16"/>
    <x v="1"/>
    <x v="19"/>
    <x v="58"/>
    <x v="0"/>
    <s v="Klimatinvesteringar"/>
    <n v="293.1861804222649"/>
    <n v="24.432181701855409"/>
    <m/>
  </r>
  <r>
    <s v=""/>
    <s v="17 Klimatpremier"/>
    <n v="462000"/>
    <s v="20"/>
    <n v="17"/>
    <x v="1"/>
    <x v="19"/>
    <x v="58"/>
    <x v="0"/>
    <s v="Klimatpremier"/>
    <n v="44.337811900191937"/>
    <n v="3.694817658349328"/>
    <m/>
  </r>
  <r>
    <s v=""/>
    <s v="18 Industriklivet"/>
    <n v="1354000"/>
    <s v="20"/>
    <n v="18"/>
    <x v="1"/>
    <x v="19"/>
    <x v="58"/>
    <x v="0"/>
    <s v="Industriklivet"/>
    <n v="129.94241842610364"/>
    <n v="10.82853486884197"/>
    <m/>
  </r>
  <r>
    <s v=""/>
    <s v="19 Åtgärder för ras- och skredsäkring längs Göta älv"/>
    <n v="115000"/>
    <s v="20"/>
    <n v="19"/>
    <x v="1"/>
    <x v="19"/>
    <x v="58"/>
    <x v="0"/>
    <s v="Åtgärder för ras- och skredsäkring längs Göta älv"/>
    <n v="11.036468330134356"/>
    <n v="0.91970569417786308"/>
    <m/>
  </r>
  <r>
    <s v=""/>
    <s v="20 Driftstöd för bio-CCS"/>
    <n v="25000"/>
    <s v="20"/>
    <n v="20"/>
    <x v="1"/>
    <x v="19"/>
    <x v="58"/>
    <x v="0"/>
    <s v="Driftstöd för bio-CCS"/>
    <n v="2.3992322456813819"/>
    <n v="0.19993602047344849"/>
    <m/>
  </r>
  <r>
    <s v=""/>
    <s v="21 Kompetenslyft för klimatomställningen"/>
    <n v="50200"/>
    <s v="20"/>
    <n v="21"/>
    <x v="1"/>
    <x v="19"/>
    <x v="58"/>
    <x v="0"/>
    <s v="Kompetenslyft för klimatomställningen"/>
    <n v="4.817658349328215"/>
    <n v="0.40147152911068457"/>
    <m/>
  </r>
  <r>
    <s v=""/>
    <s v="2 Miljöforskning"/>
    <n v="1239797"/>
    <s v="20"/>
    <n v="2"/>
    <x v="0"/>
    <x v="19"/>
    <x v="59"/>
    <x v="0"/>
    <s v="Miljöforskning"/>
    <n v="118.98243761996162"/>
    <n v="9.9152031349968013"/>
    <m/>
  </r>
  <r>
    <s v=""/>
    <s v="1 Forskningsrådet för miljö, areella näringar och samhällsbyggande"/>
    <n v="132389"/>
    <s v="20"/>
    <n v="1"/>
    <x v="1"/>
    <x v="19"/>
    <x v="59"/>
    <x v="0"/>
    <s v="Forskningsrådet för miljö, areella näringar och samhällsbyggande"/>
    <n v="12.7052783109405"/>
    <n v="1.058773192578375"/>
    <m/>
  </r>
  <r>
    <s v=""/>
    <s v="2 Forskningsrådet för miljö, areella näringar och samhällsbyggande: Forskning"/>
    <n v="1107408"/>
    <s v="20"/>
    <n v="2"/>
    <x v="1"/>
    <x v="19"/>
    <x v="59"/>
    <x v="0"/>
    <s v="Forskningsrådet för miljö, areella näringar och samhällsbyggande: Forskning"/>
    <n v="106.27715930902112"/>
    <n v="8.8564299424184263"/>
    <m/>
  </r>
  <r>
    <s v="21"/>
    <s v="Energi"/>
    <n v="4944849"/>
    <s v="21"/>
    <s v=""/>
    <x v="0"/>
    <x v="20"/>
    <x v="0"/>
    <x v="0"/>
    <s v="Energi"/>
    <n v="474.55364683301343"/>
    <n v="39.546137236084455"/>
    <m/>
  </r>
  <r>
    <s v=""/>
    <s v="1 Statens energimyndighet"/>
    <n v="452970"/>
    <s v="21"/>
    <n v="1"/>
    <x v="1"/>
    <x v="20"/>
    <x v="60"/>
    <x v="0"/>
    <s v="Statens energimyndighet"/>
    <n v="43.471209213051822"/>
    <n v="3.6226007677543186"/>
    <m/>
  </r>
  <r>
    <s v=""/>
    <s v="2 Insatser för energieffektivisering"/>
    <n v="397000"/>
    <s v="21"/>
    <n v="2"/>
    <x v="1"/>
    <x v="20"/>
    <x v="60"/>
    <x v="0"/>
    <s v="Insatser för energieffektivisering"/>
    <n v="38.099808061420347"/>
    <n v="3.1749840051183624"/>
    <m/>
  </r>
  <r>
    <s v=""/>
    <s v="3 Insatser för fossilfri elproduktion"/>
    <n v="21000"/>
    <s v="21"/>
    <n v="3"/>
    <x v="1"/>
    <x v="20"/>
    <x v="60"/>
    <x v="0"/>
    <s v="Insatser för fossilfri elproduktion"/>
    <n v="2.0153550863723608"/>
    <n v="0.16794625719769674"/>
    <m/>
  </r>
  <r>
    <s v=""/>
    <s v="4 Energiforskning"/>
    <n v="1417723"/>
    <s v="21"/>
    <n v="4"/>
    <x v="1"/>
    <x v="20"/>
    <x v="60"/>
    <x v="0"/>
    <s v="Energiforskning"/>
    <n v="136.05786948176583"/>
    <n v="11.338155790147153"/>
    <m/>
  </r>
  <r>
    <s v=""/>
    <s v="5 Energimarknadsinspektionen"/>
    <n v="209401"/>
    <s v="21"/>
    <n v="5"/>
    <x v="1"/>
    <x v="20"/>
    <x v="60"/>
    <x v="0"/>
    <s v="Energimarknadsinspektionen"/>
    <n v="20.096065259117083"/>
    <n v="1.6746721049264235"/>
    <m/>
  </r>
  <r>
    <s v=""/>
    <s v="6 Elberedskap"/>
    <n v="453000"/>
    <s v="21"/>
    <n v="6"/>
    <x v="1"/>
    <x v="20"/>
    <x v="60"/>
    <x v="0"/>
    <s v="Elberedskap"/>
    <n v="43.474088291746639"/>
    <n v="3.6228406909788866"/>
    <m/>
  </r>
  <r>
    <s v=""/>
    <s v="7 Avgifter till internationella organisationer"/>
    <n v="25328"/>
    <s v="21"/>
    <n v="7"/>
    <x v="1"/>
    <x v="20"/>
    <x v="60"/>
    <x v="0"/>
    <s v="Avgifter till internationella organisationer"/>
    <n v="2.4307101727447216"/>
    <n v="0.20255918106206014"/>
    <m/>
  </r>
  <r>
    <s v=""/>
    <s v="8 Energi- och klimatomställning på lokal och regional nivå m.m"/>
    <n v="155000"/>
    <s v="21"/>
    <n v="8"/>
    <x v="1"/>
    <x v="20"/>
    <x v="60"/>
    <x v="0"/>
    <s v="Energi- och klimatomställning på lokal och regional nivå m.m"/>
    <n v="14.875239923224568"/>
    <n v="1.2396033269353806"/>
    <m/>
  </r>
  <r>
    <s v=""/>
    <s v="9 Elsäkerhetsverket"/>
    <n v="73427"/>
    <s v="21"/>
    <n v="9"/>
    <x v="1"/>
    <x v="20"/>
    <x v="60"/>
    <x v="0"/>
    <s v="Elsäkerhetsverket"/>
    <n v="7.046737044145873"/>
    <n v="0.58722808701215612"/>
    <m/>
  </r>
  <r>
    <s v=""/>
    <s v="10 Laddinfrastruktur"/>
    <n v="1090000"/>
    <s v="21"/>
    <n v="10"/>
    <x v="1"/>
    <x v="20"/>
    <x v="60"/>
    <x v="0"/>
    <s v="Laddinfrastruktur"/>
    <n v="104.60652591170826"/>
    <n v="8.717210492642355"/>
    <m/>
  </r>
  <r>
    <s v=""/>
    <s v="11 Biogasstöd"/>
    <n v="650000"/>
    <s v="21"/>
    <n v="11"/>
    <x v="1"/>
    <x v="20"/>
    <x v="60"/>
    <x v="0"/>
    <s v="Biogasstöd"/>
    <n v="62.380038387715928"/>
    <n v="5.1983365323096606"/>
    <m/>
  </r>
  <r>
    <s v="22"/>
    <s v="Kommunikationer"/>
    <n v="78952417"/>
    <s v="22"/>
    <s v=""/>
    <x v="0"/>
    <x v="21"/>
    <x v="0"/>
    <x v="0"/>
    <s v="Kommunikationer"/>
    <n v="7577.0073896353169"/>
    <n v="631.41728246960975"/>
    <m/>
  </r>
  <r>
    <s v=""/>
    <s v="1 Transportpolitik"/>
    <n v="76658228"/>
    <s v="22"/>
    <n v="1"/>
    <x v="0"/>
    <x v="21"/>
    <x v="61"/>
    <x v="0"/>
    <s v="Transportpolitik"/>
    <n v="7356.8357005758162"/>
    <n v="613.06964171465131"/>
    <m/>
  </r>
  <r>
    <s v=""/>
    <s v="1 Utveckling av statens transportinfrastruktur"/>
    <n v="34468391"/>
    <s v="22"/>
    <n v="1"/>
    <x v="1"/>
    <x v="21"/>
    <x v="61"/>
    <x v="0"/>
    <s v="Utveckling av statens transportinfrastruktur"/>
    <n v="3307.9070057581575"/>
    <n v="275.65891714651315"/>
    <m/>
  </r>
  <r>
    <s v=""/>
    <s v="2 Vidmakthållande av statens transportinfrastruktur"/>
    <n v="30950890"/>
    <s v="22"/>
    <n v="2"/>
    <x v="1"/>
    <x v="21"/>
    <x v="61"/>
    <x v="0"/>
    <s v="Vidmakthållande av statens transportinfrastruktur"/>
    <n v="2970.3349328214972"/>
    <n v="247.52791106845811"/>
    <m/>
  </r>
  <r>
    <s v=""/>
    <s v="3 Trafikverket"/>
    <n v="1455481"/>
    <s v="22"/>
    <n v="3"/>
    <x v="1"/>
    <x v="21"/>
    <x v="61"/>
    <x v="0"/>
    <s v="Trafikverket"/>
    <n v="139.68147792706333"/>
    <n v="11.64012316058861"/>
    <m/>
  </r>
  <r>
    <s v=""/>
    <s v="4 Ersättning för sjöräddning och fritidsbåtsändamål"/>
    <n v="533308"/>
    <s v="22"/>
    <n v="4"/>
    <x v="1"/>
    <x v="21"/>
    <x v="61"/>
    <x v="0"/>
    <s v="Ersättning för sjöräddning och fritidsbåtsändamål"/>
    <n v="51.181190019193856"/>
    <n v="4.265099168266155"/>
    <m/>
  </r>
  <r>
    <s v=""/>
    <s v="5 Ersättning för viss kanal- och slussinfrastruktur"/>
    <n v="62284"/>
    <s v="22"/>
    <n v="5"/>
    <x v="1"/>
    <x v="21"/>
    <x v="61"/>
    <x v="0"/>
    <s v="Ersättning för viss kanal- och slussinfrastruktur"/>
    <n v="5.977351247600768"/>
    <n v="0.49811260396673068"/>
    <m/>
  </r>
  <r>
    <s v=""/>
    <s v="6 Ersättning avseende icke statliga flygplatser"/>
    <n v="151013"/>
    <s v="22"/>
    <n v="6"/>
    <x v="1"/>
    <x v="21"/>
    <x v="61"/>
    <x v="0"/>
    <s v="Ersättning avseende icke statliga flygplatser"/>
    <n v="14.492610364683301"/>
    <n v="1.2077175303902752"/>
    <m/>
  </r>
  <r>
    <s v=""/>
    <s v="7 Trafikavtal"/>
    <n v="1098000"/>
    <s v="22"/>
    <n v="7"/>
    <x v="1"/>
    <x v="21"/>
    <x v="61"/>
    <x v="0"/>
    <s v="Trafikavtal"/>
    <n v="105.37428023032629"/>
    <n v="8.7811900191938577"/>
    <m/>
  </r>
  <r>
    <s v=""/>
    <s v="8 Viss internationell verksamhet"/>
    <n v="30557"/>
    <s v="22"/>
    <n v="8"/>
    <x v="1"/>
    <x v="21"/>
    <x v="61"/>
    <x v="0"/>
    <s v="Viss internationell verksamhet"/>
    <n v="2.9325335892514395"/>
    <n v="0.24437779910428661"/>
    <m/>
  </r>
  <r>
    <s v=""/>
    <s v="9 Statens väg- och transportforskningsinstitut"/>
    <n v="83179"/>
    <s v="22"/>
    <n v="9"/>
    <x v="1"/>
    <x v="21"/>
    <x v="61"/>
    <x v="0"/>
    <s v="Statens väg- och transportforskningsinstitut"/>
    <n v="7.9826295585412668"/>
    <n v="0.6652191298784389"/>
    <m/>
  </r>
  <r>
    <s v=""/>
    <s v="10 Från EU-budgeten finansierade stöd till Transeuropeiska nätverk"/>
    <n v="550000"/>
    <s v="22"/>
    <n v="10"/>
    <x v="1"/>
    <x v="21"/>
    <x v="61"/>
    <x v="0"/>
    <s v="Från EU-budgeten finansierade stöd till Transeuropeiska nätverk"/>
    <n v="52.783109404990405"/>
    <n v="4.3985924504158671"/>
    <m/>
  </r>
  <r>
    <s v=""/>
    <s v="11 Trängselskatt i Stockholm"/>
    <n v="1648987"/>
    <s v="22"/>
    <n v="11"/>
    <x v="1"/>
    <x v="21"/>
    <x v="61"/>
    <x v="0"/>
    <s v="Trängselskatt i Stockholm"/>
    <n v="158.25211132437619"/>
    <n v="13.187675943698016"/>
    <m/>
  </r>
  <r>
    <s v=""/>
    <s v="12 Transportstyrelsen"/>
    <n v="2407440"/>
    <s v="22"/>
    <n v="12"/>
    <x v="1"/>
    <x v="21"/>
    <x v="61"/>
    <x v="0"/>
    <s v="Transportstyrelsen"/>
    <n v="231.04030710172745"/>
    <n v="19.253358925143953"/>
    <m/>
  </r>
  <r>
    <s v=""/>
    <s v="13 Trafikanalys"/>
    <n v="70527"/>
    <s v="22"/>
    <n v="13"/>
    <x v="1"/>
    <x v="21"/>
    <x v="61"/>
    <x v="0"/>
    <s v="Trafikanalys"/>
    <n v="6.7684261036468332"/>
    <n v="0.56403550863723606"/>
    <m/>
  </r>
  <r>
    <s v=""/>
    <s v="14 Trängselskatt i Göteborg"/>
    <n v="920705"/>
    <s v="22"/>
    <n v="14"/>
    <x v="1"/>
    <x v="21"/>
    <x v="61"/>
    <x v="0"/>
    <s v="Trängselskatt i Göteborg"/>
    <n v="88.359404990403064"/>
    <n v="7.3632837492002556"/>
    <m/>
  </r>
  <r>
    <s v=""/>
    <s v="15 Sjöfartsstöd"/>
    <n v="1600000"/>
    <s v="22"/>
    <n v="15"/>
    <x v="1"/>
    <x v="21"/>
    <x v="61"/>
    <x v="0"/>
    <s v="Sjöfartsstöd"/>
    <n v="153.55086372360844"/>
    <n v="12.795905310300704"/>
    <m/>
  </r>
  <r>
    <s v=""/>
    <s v="16 Internationell tågtrafik"/>
    <n v="95000"/>
    <s v="22"/>
    <n v="16"/>
    <x v="1"/>
    <x v="21"/>
    <x v="61"/>
    <x v="0"/>
    <s v="Internationell tågtrafik"/>
    <n v="9.1170825335892509"/>
    <n v="0.75975687779910428"/>
    <m/>
  </r>
  <r>
    <s v=""/>
    <s v="17 Infrastruktur för flygtrafiktjänst"/>
    <n v="351000"/>
    <s v="22"/>
    <n v="17"/>
    <x v="1"/>
    <x v="21"/>
    <x v="61"/>
    <x v="0"/>
    <s v="Infrastruktur för flygtrafiktjänst"/>
    <n v="33.685220729366605"/>
    <n v="2.807101727447217"/>
    <m/>
  </r>
  <r>
    <s v=""/>
    <s v="18 Lån till körkort"/>
    <n v="151466"/>
    <s v="22"/>
    <n v="18"/>
    <x v="1"/>
    <x v="21"/>
    <x v="61"/>
    <x v="0"/>
    <s v="Lån till körkort"/>
    <n v="14.536084452975048"/>
    <n v="1.211340371081254"/>
    <m/>
  </r>
  <r>
    <s v=""/>
    <s v="19 Obemannad luftfart"/>
    <n v="30000"/>
    <s v="22"/>
    <n v="19"/>
    <x v="1"/>
    <x v="21"/>
    <x v="61"/>
    <x v="0"/>
    <s v="Obemannad luftfart"/>
    <n v="2.8790786948176583"/>
    <n v="0.23992322456813819"/>
    <m/>
  </r>
  <r>
    <s v=""/>
    <s v="2 Politiken för informationssamhället"/>
    <n v="2294189"/>
    <s v="22"/>
    <n v="2"/>
    <x v="0"/>
    <x v="21"/>
    <x v="62"/>
    <x v="0"/>
    <s v="Politiken för informationssamhället"/>
    <n v="220.17168905950095"/>
    <n v="18.347640754958412"/>
    <m/>
  </r>
  <r>
    <s v=""/>
    <s v="1 Post- och telestyrelsen"/>
    <n v="119862"/>
    <s v="22"/>
    <n v="1"/>
    <x v="1"/>
    <x v="21"/>
    <x v="62"/>
    <x v="0"/>
    <s v="Post- och telestyrelsen"/>
    <n v="11.503071017274472"/>
    <n v="0.95858925143953932"/>
    <m/>
  </r>
  <r>
    <s v=""/>
    <s v="2 Ersättning för särskilda tjänster för personer med funktionsnedsättning"/>
    <n v="131278"/>
    <s v="22"/>
    <n v="2"/>
    <x v="1"/>
    <x v="21"/>
    <x v="62"/>
    <x v="0"/>
    <s v="Ersättning för särskilda tjänster för personer med funktionsnedsättning"/>
    <n v="12.598656429942418"/>
    <n v="1.0498880358285347"/>
    <m/>
  </r>
  <r>
    <s v=""/>
    <s v="3 Grundläggande betaltjänster"/>
    <n v="25037"/>
    <s v="22"/>
    <n v="3"/>
    <x v="1"/>
    <x v="21"/>
    <x v="62"/>
    <x v="0"/>
    <s v="Grundläggande betaltjänster"/>
    <n v="2.4027831094049903"/>
    <n v="0.20023192578374918"/>
    <m/>
  </r>
  <r>
    <s v=""/>
    <s v="4 Informationsteknik och telekommunikation"/>
    <n v="90844"/>
    <s v="22"/>
    <n v="4"/>
    <x v="1"/>
    <x v="21"/>
    <x v="62"/>
    <x v="0"/>
    <s v="Informationsteknik och telekommunikation"/>
    <n v="8.7182341650671784"/>
    <n v="0.7265195137555982"/>
    <m/>
  </r>
  <r>
    <s v=""/>
    <s v="5 Driftsäker och tillgänglig elektronisk kommunikation"/>
    <n v="1549014"/>
    <s v="22"/>
    <n v="5"/>
    <x v="1"/>
    <x v="21"/>
    <x v="62"/>
    <x v="0"/>
    <s v="Driftsäker och tillgänglig elektronisk kommunikation"/>
    <n v="148.65777351247601"/>
    <n v="12.388147792706334"/>
    <m/>
  </r>
  <r>
    <s v=""/>
    <s v="6 Myndigheten för digital förvaltning"/>
    <n v="162410"/>
    <s v="22"/>
    <n v="6"/>
    <x v="1"/>
    <x v="21"/>
    <x v="62"/>
    <x v="0"/>
    <s v="Myndigheten för digital förvaltning"/>
    <n v="15.58637236084453"/>
    <n v="1.2988643634037109"/>
    <m/>
  </r>
  <r>
    <s v=""/>
    <s v="7 Digital förvaltning"/>
    <n v="215744"/>
    <s v="22"/>
    <n v="7"/>
    <x v="1"/>
    <x v="21"/>
    <x v="62"/>
    <x v="0"/>
    <s v="Digital förvaltning"/>
    <n v="20.704798464491361"/>
    <n v="1.7253998720409467"/>
    <m/>
  </r>
  <r>
    <s v="23"/>
    <s v="Areella näringar, landsbygd och livsmedel"/>
    <n v="19373352"/>
    <s v="23"/>
    <s v=""/>
    <x v="0"/>
    <x v="22"/>
    <x v="0"/>
    <x v="0"/>
    <s v="näringar, landsbygd och livsmedel"/>
    <n v="1859.2468330134357"/>
    <n v="154.93723608445296"/>
    <m/>
  </r>
  <r>
    <s v=""/>
    <s v="1 Skogsstyrelsen"/>
    <n v="533764"/>
    <s v="23"/>
    <n v="1"/>
    <x v="1"/>
    <x v="22"/>
    <x v="63"/>
    <x v="0"/>
    <s v="Skogsstyrelsen"/>
    <n v="51.224952015355086"/>
    <n v="4.2687460012795908"/>
    <m/>
  </r>
  <r>
    <s v=""/>
    <s v="2 Insatser för skogsbruket"/>
    <n v="594373"/>
    <s v="23"/>
    <n v="2"/>
    <x v="1"/>
    <x v="22"/>
    <x v="63"/>
    <x v="0"/>
    <s v="Insatser för skogsbruket"/>
    <n v="57.041554702495205"/>
    <n v="4.7534628918746007"/>
    <m/>
  </r>
  <r>
    <s v=""/>
    <s v="3 Statens veterinärmedicinska anstalt"/>
    <n v="171348"/>
    <s v="23"/>
    <n v="3"/>
    <x v="1"/>
    <x v="22"/>
    <x v="63"/>
    <x v="0"/>
    <s v="Statens veterinärmedicinska anstalt"/>
    <n v="16.444145873320537"/>
    <n v="1.370345489443378"/>
    <m/>
  </r>
  <r>
    <s v=""/>
    <s v="4 Bidrag till veterinär fältverksamhet"/>
    <n v="116041"/>
    <s v="23"/>
    <n v="4"/>
    <x v="1"/>
    <x v="22"/>
    <x v="63"/>
    <x v="0"/>
    <s v="Bidrag till veterinär fältverksamhet"/>
    <n v="11.136372360844529"/>
    <n v="0.92803103007037746"/>
    <m/>
  </r>
  <r>
    <s v=""/>
    <s v="5 Djurhälsovård och djurskyddsfrämjande åtgärder"/>
    <n v="9933"/>
    <s v="23"/>
    <n v="5"/>
    <x v="1"/>
    <x v="22"/>
    <x v="63"/>
    <x v="0"/>
    <s v="Djurhälsovård och djurskyddsfrämjande åtgärder"/>
    <n v="0.95326295585412668"/>
    <n v="7.9438579654510552E-2"/>
    <m/>
  </r>
  <r>
    <s v=""/>
    <s v="6 Bekämpning av smittsamma djursjukdomar"/>
    <n v="133349"/>
    <s v="23"/>
    <n v="6"/>
    <x v="1"/>
    <x v="22"/>
    <x v="63"/>
    <x v="0"/>
    <s v="Bekämpning av smittsamma djursjukdomar"/>
    <n v="12.797408829174664"/>
    <n v="1.0664507357645554"/>
    <m/>
  </r>
  <r>
    <s v=""/>
    <s v="7 Ersättningar för viltskador m.m."/>
    <n v="67778"/>
    <s v="23"/>
    <n v="7"/>
    <x v="1"/>
    <x v="22"/>
    <x v="63"/>
    <x v="0"/>
    <s v="Ersättningar för viltskador m.m."/>
    <n v="6.5046065259117078"/>
    <n v="0.54205054382597562"/>
    <m/>
  </r>
  <r>
    <s v=""/>
    <s v="8 Statens jordbruksverk"/>
    <n v="740665"/>
    <s v="23"/>
    <n v="8"/>
    <x v="1"/>
    <x v="22"/>
    <x v="63"/>
    <x v="0"/>
    <s v="Statens jordbruksverk"/>
    <n v="71.081094049904024"/>
    <n v="5.9234245041586684"/>
    <m/>
  </r>
  <r>
    <s v=""/>
    <s v="9 Bekämpning av växtskadegörare"/>
    <n v="15000"/>
    <s v="23"/>
    <n v="9"/>
    <x v="1"/>
    <x v="22"/>
    <x v="63"/>
    <x v="0"/>
    <s v="Bekämpning av växtskadegörare"/>
    <n v="1.4395393474088292"/>
    <n v="0.1199616122840691"/>
    <m/>
  </r>
  <r>
    <s v=""/>
    <s v="10 Gårdsstöd m.m."/>
    <n v="5637032"/>
    <s v="23"/>
    <n v="10"/>
    <x v="1"/>
    <x v="22"/>
    <x v="63"/>
    <x v="0"/>
    <s v="Gårdsstöd m.m."/>
    <n v="540.98195777351248"/>
    <n v="45.081829814459375"/>
    <m/>
  </r>
  <r>
    <s v=""/>
    <s v="11 Intervention för jordbruksprodukter m.m."/>
    <n v="149000"/>
    <s v="23"/>
    <n v="11"/>
    <x v="1"/>
    <x v="22"/>
    <x v="63"/>
    <x v="0"/>
    <s v="Intervention för jordbruksprodukter m.m."/>
    <n v="14.299424184261037"/>
    <n v="1.1916186820217531"/>
    <m/>
  </r>
  <r>
    <s v=""/>
    <s v="12 Stödåtgärder för fiske och vattenbruk"/>
    <n v="27200"/>
    <s v="23"/>
    <n v="12"/>
    <x v="1"/>
    <x v="22"/>
    <x v="63"/>
    <x v="0"/>
    <s v="Stödåtgärder för fiske och vattenbruk"/>
    <n v="2.6103646833013436"/>
    <n v="0.21753039027511198"/>
    <m/>
  </r>
  <r>
    <s v=""/>
    <s v="13 Från EU-budgeten finansierade stödåtgärder för fiske och vattenbruk"/>
    <n v="109000"/>
    <s v="23"/>
    <n v="13"/>
    <x v="1"/>
    <x v="22"/>
    <x v="63"/>
    <x v="0"/>
    <s v="Från EU-budgeten finansierade stödåtgärder för fiske och vattenbruk"/>
    <n v="10.460652591170826"/>
    <n v="0.87172104926423544"/>
    <m/>
  </r>
  <r>
    <s v=""/>
    <s v="14 Livsmedelsverket"/>
    <n v="327670"/>
    <s v="23"/>
    <n v="14"/>
    <x v="1"/>
    <x v="22"/>
    <x v="63"/>
    <x v="0"/>
    <s v="Livsmedelsverket"/>
    <n v="31.446257197696738"/>
    <n v="2.6205214331413949"/>
    <m/>
  </r>
  <r>
    <s v=""/>
    <s v="15 Konkurrenskraftig livsmedelssektor"/>
    <n v="204160"/>
    <s v="23"/>
    <n v="15"/>
    <x v="1"/>
    <x v="22"/>
    <x v="63"/>
    <x v="0"/>
    <s v="Konkurrenskraftig livsmedelssektor"/>
    <n v="19.593090211132438"/>
    <n v="1.6327575175943698"/>
    <m/>
  </r>
  <r>
    <s v=""/>
    <s v="16 Bidrag till vissa internationella organisationer m.m."/>
    <n v="46913"/>
    <s v="23"/>
    <n v="16"/>
    <x v="1"/>
    <x v="22"/>
    <x v="63"/>
    <x v="0"/>
    <s v="Bidrag till vissa internationella organisationer m.m."/>
    <n v="4.5022072936660269"/>
    <n v="0.37518394113883557"/>
    <m/>
  </r>
  <r>
    <s v=""/>
    <s v="17 Åtgärder för landsbygdens miljö och struktur"/>
    <n v="2068306"/>
    <s v="23"/>
    <n v="17"/>
    <x v="1"/>
    <x v="22"/>
    <x v="63"/>
    <x v="0"/>
    <s v="Åtgärder för landsbygdens miljö och struktur"/>
    <n v="198.49385796545104"/>
    <n v="16.541154830454253"/>
    <m/>
  </r>
  <r>
    <s v=""/>
    <s v="18 Från EU-budgeten finansierade åtgärder för landsbygdens miljö och struktur"/>
    <n v="1468013"/>
    <s v="23"/>
    <n v="18"/>
    <x v="1"/>
    <x v="22"/>
    <x v="63"/>
    <x v="0"/>
    <s v="Från EU-budgeten finansierade åtgärder för landsbygdens miljö och struktur"/>
    <n v="140.88416506717851"/>
    <n v="11.740347088931543"/>
    <m/>
  </r>
  <r>
    <s v=""/>
    <s v="19 Miljöförbättrande åtgärder i jordbruket"/>
    <n v="92330"/>
    <s v="23"/>
    <n v="19"/>
    <x v="1"/>
    <x v="22"/>
    <x v="63"/>
    <x v="0"/>
    <s v="Miljöförbättrande åtgärder i jordbruket"/>
    <n v="8.8608445297504801"/>
    <n v="0.73840371081253997"/>
    <m/>
  </r>
  <r>
    <s v=""/>
    <s v="20 Stöd till jordbrukets rationalisering m.m."/>
    <n v="24116"/>
    <s v="23"/>
    <n v="20"/>
    <x v="1"/>
    <x v="22"/>
    <x v="63"/>
    <x v="0"/>
    <s v="Stöd till jordbrukets rationalisering m.m."/>
    <n v="2.3143953934740882"/>
    <n v="0.19286628278950735"/>
    <m/>
  </r>
  <r>
    <s v=""/>
    <s v="21 Åtgärder på fjällägenheter"/>
    <n v="1529"/>
    <s v="23"/>
    <n v="21"/>
    <x v="1"/>
    <x v="22"/>
    <x v="63"/>
    <x v="0"/>
    <s v="Åtgärder på fjällägenheter"/>
    <n v="0.14673704414587332"/>
    <n v="1.222808701215611E-2"/>
    <m/>
  </r>
  <r>
    <s v=""/>
    <s v="22 Främjande av rennäringen m.m."/>
    <n v="125915"/>
    <s v="23"/>
    <n v="22"/>
    <x v="1"/>
    <x v="22"/>
    <x v="63"/>
    <x v="0"/>
    <s v="Främjande av rennäringen m.m."/>
    <n v="12.083973128598849"/>
    <n v="1.0069977607165708"/>
    <m/>
  </r>
  <r>
    <s v=""/>
    <s v="23 Sveriges lantbruksuniversitet"/>
    <n v="2160339"/>
    <s v="23"/>
    <n v="23"/>
    <x v="1"/>
    <x v="22"/>
    <x v="63"/>
    <x v="0"/>
    <s v="Sveriges lantbruksuniversitet"/>
    <n v="207.32619961612284"/>
    <n v="17.27718330134357"/>
    <m/>
  </r>
  <r>
    <s v=""/>
    <s v="24 Forskningsrådet för miljö, areella näringar och samhällsbyggande: Forskning och samfinansierad forskning"/>
    <n v="738664"/>
    <s v="23"/>
    <n v="24"/>
    <x v="1"/>
    <x v="22"/>
    <x v="63"/>
    <x v="0"/>
    <s v="Forskningsrådet för miljö, areella näringar och samhällsbyggande: Forskning och samfinansierad forskning"/>
    <n v="70.889059500959689"/>
    <n v="5.9074216250799738"/>
    <m/>
  </r>
  <r>
    <s v=""/>
    <s v="25 Bidrag till Skogs- och lantbruksakademien"/>
    <n v="1177"/>
    <s v="23"/>
    <n v="25"/>
    <x v="1"/>
    <x v="22"/>
    <x v="63"/>
    <x v="0"/>
    <s v="Bidrag till Skogs- och lantbruksakademien"/>
    <n v="0.11295585412667947"/>
    <n v="9.4129878438899556E-3"/>
    <m/>
  </r>
  <r>
    <s v=""/>
    <s v="26 Nedsättning av slakteriavgifter"/>
    <n v="81837"/>
    <s v="23"/>
    <n v="26"/>
    <x v="1"/>
    <x v="22"/>
    <x v="63"/>
    <x v="0"/>
    <s v="Nedsättning av slakteriavgifter"/>
    <n v="7.8538387715930904"/>
    <n v="0.6544865642994242"/>
    <m/>
  </r>
  <r>
    <s v=""/>
    <s v="27 Åtgärder för beredskap inom livsmedels- och dricksvattenområdet"/>
    <n v="21000"/>
    <s v="23"/>
    <n v="27"/>
    <x v="1"/>
    <x v="22"/>
    <x v="63"/>
    <x v="0"/>
    <s v="Åtgärder för beredskap inom livsmedels- och dricksvattenområdet"/>
    <n v="2.0153550863723608"/>
    <n v="0.16794625719769674"/>
    <m/>
  </r>
  <r>
    <s v=""/>
    <s v="28 Stödåtgärder för fiske och vattenbruk 2021–2027"/>
    <n v="53000"/>
    <s v="23"/>
    <n v="28"/>
    <x v="1"/>
    <x v="22"/>
    <x v="63"/>
    <x v="0"/>
    <s v="Stödåtgärder för fiske och vattenbruk 2021–2027"/>
    <n v="5.0863723608445301"/>
    <n v="0.42386436340371086"/>
    <m/>
  </r>
  <r>
    <s v=""/>
    <s v="29 Från EU-budgeten finansierade stödåtgärder för fiske och vattenbruk 2021–2027"/>
    <n v="115000"/>
    <s v="23"/>
    <n v="29"/>
    <x v="1"/>
    <x v="22"/>
    <x v="63"/>
    <x v="0"/>
    <s v="Från EU-budgeten finansierade stödåtgärder för fiske och vattenbruk 2021–2027"/>
    <n v="11.036468330134356"/>
    <n v="0.91970569417786308"/>
    <m/>
  </r>
  <r>
    <s v=""/>
    <s v="30 Nationell medfinansiering till den gemensamma jordbrukspolitiken 2023-2027"/>
    <n v="2000000"/>
    <s v="23"/>
    <n v="30"/>
    <x v="1"/>
    <x v="22"/>
    <x v="63"/>
    <x v="0"/>
    <s v="Nationell medfinansiering till den gemensamma jordbrukspolitiken 2023-2027"/>
    <n v="191.93857965451056"/>
    <n v="15.99488163787588"/>
    <m/>
  </r>
  <r>
    <s v=""/>
    <s v="31 Finansiering från EU-budgeten till den gemensamma jordbrukspolitikens andra pelare 2023-2027"/>
    <n v="1538900"/>
    <s v="23"/>
    <n v="31"/>
    <x v="1"/>
    <x v="22"/>
    <x v="63"/>
    <x v="0"/>
    <s v="Finansiering från EU-budgeten till den gemensamma jordbrukspolitikens andra pelare 2023-2027"/>
    <n v="147.68714011516315"/>
    <n v="12.307261676263595"/>
    <m/>
  </r>
  <r>
    <s v="24"/>
    <s v="Näringsliv"/>
    <n v="11407773"/>
    <s v="24"/>
    <s v=""/>
    <x v="0"/>
    <x v="23"/>
    <x v="0"/>
    <x v="0"/>
    <s v="Näringsliv"/>
    <n v="1094.7958733205373"/>
    <n v="91.232989443378116"/>
    <m/>
  </r>
  <r>
    <s v=""/>
    <s v="1 Näringspolitik"/>
    <n v="10754218"/>
    <s v="24"/>
    <n v="1"/>
    <x v="0"/>
    <x v="23"/>
    <x v="64"/>
    <x v="0"/>
    <s v="Näringspolitik"/>
    <n v="1032.0746641074857"/>
    <n v="86.006222008957138"/>
    <m/>
  </r>
  <r>
    <s v=""/>
    <s v="1 Verket för innovationssystem"/>
    <n v="281929"/>
    <s v="24"/>
    <n v="1"/>
    <x v="1"/>
    <x v="23"/>
    <x v="64"/>
    <x v="0"/>
    <s v="Verket för innovationssystem"/>
    <n v="27.056525911708253"/>
    <n v="2.2547104926423542"/>
    <m/>
  </r>
  <r>
    <s v=""/>
    <s v="2 Verket för innovationssystem: Forskning och utveckling"/>
    <n v="3439755"/>
    <s v="24"/>
    <n v="2"/>
    <x v="1"/>
    <x v="23"/>
    <x v="64"/>
    <x v="0"/>
    <s v="Verket för innovationssystem: Forskning och utveckling"/>
    <n v="330.11084452975047"/>
    <n v="27.509237044145873"/>
    <m/>
  </r>
  <r>
    <s v=""/>
    <s v="3 Institutens strategiska kompetensmedel"/>
    <n v="834268"/>
    <s v="24"/>
    <n v="3"/>
    <x v="1"/>
    <x v="23"/>
    <x v="64"/>
    <x v="0"/>
    <s v="Institutens strategiska kompetensmedel"/>
    <n v="80.064107485604609"/>
    <n v="6.6720089571337171"/>
    <m/>
  </r>
  <r>
    <s v=""/>
    <s v="4 Tillväxtverket"/>
    <n v="490399"/>
    <s v="24"/>
    <n v="4"/>
    <x v="1"/>
    <x v="23"/>
    <x v="64"/>
    <x v="0"/>
    <s v="Tillväxtverket"/>
    <n v="47.063243761996162"/>
    <n v="3.9219369801663468"/>
    <m/>
  </r>
  <r>
    <s v=""/>
    <s v="5 Näringslivsutveckling"/>
    <n v="357442"/>
    <s v="24"/>
    <n v="5"/>
    <x v="1"/>
    <x v="23"/>
    <x v="64"/>
    <x v="0"/>
    <s v="Näringslivsutveckling"/>
    <n v="34.303454894433784"/>
    <n v="2.8586212412028154"/>
    <m/>
  </r>
  <r>
    <s v=""/>
    <s v="6 Myndigheten för tillväxtpolitiska utvärderingar och analyser"/>
    <n v="69351"/>
    <s v="24"/>
    <n v="6"/>
    <x v="1"/>
    <x v="23"/>
    <x v="64"/>
    <x v="0"/>
    <s v="Myndigheten för tillväxtpolitiska utvärderingar och analyser"/>
    <n v="6.6555662188099811"/>
    <n v="0.55463051823416509"/>
    <m/>
  </r>
  <r>
    <s v=""/>
    <s v="7 Turismfrämjande"/>
    <n v="104613"/>
    <s v="24"/>
    <n v="7"/>
    <x v="1"/>
    <x v="23"/>
    <x v="64"/>
    <x v="0"/>
    <s v="Turismfrämjande"/>
    <n v="10.039635316698657"/>
    <n v="0.8366362763915548"/>
    <m/>
  </r>
  <r>
    <s v=""/>
    <s v="8 Sveriges geologiska undersökning"/>
    <n v="304249"/>
    <s v="24"/>
    <n v="8"/>
    <x v="1"/>
    <x v="23"/>
    <x v="64"/>
    <x v="0"/>
    <s v="Sveriges geologiska undersökning"/>
    <n v="29.19856046065259"/>
    <n v="2.4332133717210493"/>
    <m/>
  </r>
  <r>
    <s v=""/>
    <s v="9 Geovetenskaplig forskning"/>
    <n v="5923"/>
    <s v="24"/>
    <n v="9"/>
    <x v="1"/>
    <x v="23"/>
    <x v="64"/>
    <x v="0"/>
    <s v="Geovetenskaplig forskning"/>
    <n v="0.56842610364683299"/>
    <n v="4.7368841970569418E-2"/>
    <m/>
  </r>
  <r>
    <s v=""/>
    <s v="10 Miljösäkring av oljelagringsanläggningar"/>
    <n v="14000"/>
    <s v="24"/>
    <n v="10"/>
    <x v="1"/>
    <x v="23"/>
    <x v="64"/>
    <x v="0"/>
    <s v="Miljösäkring av oljelagringsanläggningar"/>
    <n v="1.3435700575815739"/>
    <n v="0.11196417146513116"/>
    <m/>
  </r>
  <r>
    <s v=""/>
    <s v="11 Bolagsverket"/>
    <n v="68140"/>
    <s v="24"/>
    <n v="11"/>
    <x v="1"/>
    <x v="23"/>
    <x v="64"/>
    <x v="0"/>
    <s v="Bolagsverket"/>
    <n v="6.5393474088291743"/>
    <n v="0.54494561740243119"/>
    <m/>
  </r>
  <r>
    <s v=""/>
    <s v="12 Bidrag till Kungl. Ingenjörsvetenskapsakademien"/>
    <n v="8327"/>
    <s v="24"/>
    <n v="12"/>
    <x v="1"/>
    <x v="23"/>
    <x v="64"/>
    <x v="0"/>
    <s v="Bidrag till Kungl. Ingenjörsvetenskapsakademien"/>
    <n v="0.79913627639155471"/>
    <n v="6.6594689699296231E-2"/>
    <m/>
  </r>
  <r>
    <s v=""/>
    <s v="13 Konkurrensverket"/>
    <n v="175846"/>
    <s v="24"/>
    <n v="13"/>
    <x v="1"/>
    <x v="23"/>
    <x v="64"/>
    <x v="0"/>
    <s v="Konkurrensverket"/>
    <n v="16.875815738963531"/>
    <n v="1.406317978246961"/>
    <m/>
  </r>
  <r>
    <s v=""/>
    <s v="14 Konkurrensforskning"/>
    <n v="10804"/>
    <s v="24"/>
    <n v="14"/>
    <x v="1"/>
    <x v="23"/>
    <x v="64"/>
    <x v="0"/>
    <s v="Konkurrensforskning"/>
    <n v="1.0368522072936661"/>
    <n v="8.6404350607805505E-2"/>
    <m/>
  </r>
  <r>
    <s v=""/>
    <s v="15 Upprustning och drift av Göta kanal"/>
    <n v="39910"/>
    <s v="24"/>
    <n v="15"/>
    <x v="1"/>
    <x v="23"/>
    <x v="64"/>
    <x v="0"/>
    <s v="Upprustning och drift av Göta kanal"/>
    <n v="3.830134357005758"/>
    <n v="0.31917786308381318"/>
    <m/>
  </r>
  <r>
    <s v=""/>
    <s v="16 Omstrukturering och genomlysning av statligt ägda företag"/>
    <n v="27850"/>
    <s v="24"/>
    <n v="16"/>
    <x v="1"/>
    <x v="23"/>
    <x v="64"/>
    <x v="0"/>
    <s v="Omstrukturering och genomlysning av statligt ägda företag"/>
    <n v="2.6727447216890594"/>
    <n v="0.22272872680742162"/>
    <m/>
  </r>
  <r>
    <s v=""/>
    <s v="17 Kapitalinsatser i statligt ägda företag"/>
    <n v="363000"/>
    <s v="24"/>
    <n v="17"/>
    <x v="1"/>
    <x v="23"/>
    <x v="64"/>
    <x v="0"/>
    <s v="Kapitalinsatser i statligt ägda företag"/>
    <n v="34.836852207293667"/>
    <n v="2.9030710172744723"/>
    <m/>
  </r>
  <r>
    <s v=""/>
    <s v="18 Avgifter till vissa internationella organisationer"/>
    <n v="16860"/>
    <s v="24"/>
    <n v="18"/>
    <x v="1"/>
    <x v="23"/>
    <x v="64"/>
    <x v="0"/>
    <s v="Avgifter till vissa internationella organisationer"/>
    <n v="1.618042226487524"/>
    <n v="0.13483685220729366"/>
    <m/>
  </r>
  <r>
    <s v=""/>
    <s v="19 Finansiering av rättegångskostnader"/>
    <n v="18000"/>
    <s v="24"/>
    <n v="19"/>
    <x v="1"/>
    <x v="23"/>
    <x v="64"/>
    <x v="0"/>
    <s v="Finansiering av rättegångskostnader"/>
    <n v="1.727447216890595"/>
    <n v="0.14395393474088292"/>
    <m/>
  </r>
  <r>
    <s v=""/>
    <s v="20 Bidrag till företagsutveckling och innovation"/>
    <n v="269472"/>
    <s v="24"/>
    <n v="20"/>
    <x v="1"/>
    <x v="23"/>
    <x v="64"/>
    <x v="0"/>
    <s v="Bidrag till företagsutveckling och innovation"/>
    <n v="25.861036468330134"/>
    <n v="2.1550863723608447"/>
    <m/>
  </r>
  <r>
    <s v=""/>
    <s v="21 Patent- och registreringsverket"/>
    <n v="339080"/>
    <s v="24"/>
    <n v="21"/>
    <x v="1"/>
    <x v="23"/>
    <x v="64"/>
    <x v="0"/>
    <s v="Patent- och registreringsverket"/>
    <n v="32.54126679462572"/>
    <n v="2.7117722328854765"/>
    <m/>
  </r>
  <r>
    <s v=""/>
    <s v="22 Stöd vid korttidsarbete"/>
    <n v="365000"/>
    <s v="24"/>
    <n v="22"/>
    <x v="1"/>
    <x v="23"/>
    <x v="64"/>
    <x v="0"/>
    <s v="Stöd vid korttidsarbete"/>
    <n v="35.028790786948178"/>
    <n v="2.9190658989123484"/>
    <m/>
  </r>
  <r>
    <s v=""/>
    <s v="23 Brexitjusteringsreserven"/>
    <n v="750000"/>
    <s v="24"/>
    <n v="23"/>
    <x v="1"/>
    <x v="23"/>
    <x v="64"/>
    <x v="0"/>
    <s v="Brexitjusteringsreserven"/>
    <n v="71.976967370441457"/>
    <n v="5.9980806142034551"/>
    <m/>
  </r>
  <r>
    <s v=""/>
    <s v="24 Elstöd"/>
    <n v="2400000"/>
    <s v="24"/>
    <n v="24"/>
    <x v="1"/>
    <x v="23"/>
    <x v="64"/>
    <x v="0"/>
    <s v="Elstöd"/>
    <n v="230.32629558541268"/>
    <n v="19.193857965451055"/>
    <m/>
  </r>
  <r>
    <s v=""/>
    <s v="2 Utrikeshandel, export- och investeringsfrämjande"/>
    <n v="653555"/>
    <s v="24"/>
    <n v="2"/>
    <x v="0"/>
    <x v="23"/>
    <x v="65"/>
    <x v="0"/>
    <s v="Utrikeshandel, export- och investeringsfrämjande"/>
    <n v="62.721209213051822"/>
    <n v="5.2267674344209851"/>
    <m/>
  </r>
  <r>
    <s v=""/>
    <s v="1 Styrelsen för ackreditering och teknisk kontroll: Myndighetsverksamhet"/>
    <n v="26298"/>
    <s v="24"/>
    <n v="1"/>
    <x v="1"/>
    <x v="23"/>
    <x v="65"/>
    <x v="0"/>
    <s v="Styrelsen för ackreditering och teknisk kontroll: Myndighetsverksamhet"/>
    <n v="2.5238003838771594"/>
    <n v="0.21031669865642996"/>
    <m/>
  </r>
  <r>
    <s v=""/>
    <s v="2 Kommerskollegium"/>
    <n v="94265"/>
    <s v="24"/>
    <n v="2"/>
    <x v="1"/>
    <x v="23"/>
    <x v="65"/>
    <x v="0"/>
    <s v="Kommerskollegium"/>
    <n v="9.0465451055662189"/>
    <n v="0.75387875879718491"/>
    <m/>
  </r>
  <r>
    <s v=""/>
    <s v="3 Exportfrämjande verksamhet"/>
    <n v="313367"/>
    <s v="24"/>
    <n v="3"/>
    <x v="1"/>
    <x v="23"/>
    <x v="65"/>
    <x v="0"/>
    <s v="Exportfrämjande verksamhet"/>
    <n v="30.073608445297506"/>
    <n v="2.5061340371081253"/>
    <m/>
  </r>
  <r>
    <s v=""/>
    <s v="4 Investeringsfrämjande"/>
    <n v="67772"/>
    <s v="24"/>
    <n v="4"/>
    <x v="1"/>
    <x v="23"/>
    <x v="65"/>
    <x v="0"/>
    <s v="Investeringsfrämjande"/>
    <n v="6.5040307101727448"/>
    <n v="0.5420025591810621"/>
    <m/>
  </r>
  <r>
    <s v=""/>
    <s v="5 Avgifter till internationella handelsorganisationer"/>
    <n v="20517"/>
    <s v="24"/>
    <n v="5"/>
    <x v="1"/>
    <x v="23"/>
    <x v="65"/>
    <x v="0"/>
    <s v="Avgifter till internationella handelsorganisationer"/>
    <n v="1.9690019193857966"/>
    <n v="0.16408349328214972"/>
    <m/>
  </r>
  <r>
    <s v=""/>
    <s v="6 Bidrag till standardiseringen"/>
    <n v="31336"/>
    <s v="24"/>
    <n v="6"/>
    <x v="1"/>
    <x v="23"/>
    <x v="65"/>
    <x v="0"/>
    <s v="Bidrag till standardiseringen"/>
    <n v="3.0072936660268712"/>
    <n v="0.25060780550223927"/>
    <m/>
  </r>
  <r>
    <s v=""/>
    <s v="7 AB Svensk Exportkredits statsstödda exportkreditgivning"/>
    <n v="100000"/>
    <s v="24"/>
    <n v="7"/>
    <x v="1"/>
    <x v="23"/>
    <x v="65"/>
    <x v="0"/>
    <s v="AB Svensk Exportkredits statsstödda exportkreditgivning"/>
    <n v="9.5969289827255277"/>
    <n v="0.79974408189379398"/>
    <m/>
  </r>
  <r>
    <s v="25"/>
    <s v="Allmänna bidrag till kommuner"/>
    <n v="157545359"/>
    <s v="25"/>
    <s v=""/>
    <x v="0"/>
    <x v="24"/>
    <x v="0"/>
    <x v="0"/>
    <s v="bidrag till kommuner"/>
    <n v="15119.51621880998"/>
    <n v="1259.9596849008317"/>
    <m/>
  </r>
  <r>
    <s v=""/>
    <s v="1 Kommunalekonomisk utjämning"/>
    <n v="151878432"/>
    <s v="25"/>
    <n v="1"/>
    <x v="1"/>
    <x v="24"/>
    <x v="66"/>
    <x v="0"/>
    <s v="Kommunalekonomisk utjämning"/>
    <n v="14575.665259117082"/>
    <n v="1214.6387715930903"/>
    <m/>
  </r>
  <r>
    <s v=""/>
    <s v="2 Utjämningsbidrag för LSS-kostnader"/>
    <n v="5358777"/>
    <s v="25"/>
    <n v="2"/>
    <x v="1"/>
    <x v="24"/>
    <x v="66"/>
    <x v="0"/>
    <s v="Utjämningsbidrag för LSS-kostnader"/>
    <n v="514.27802303262956"/>
    <n v="42.856501919385799"/>
    <m/>
  </r>
  <r>
    <s v=""/>
    <s v="3 Bidrag till kommunalekonomiska organisationer"/>
    <n v="7150"/>
    <s v="25"/>
    <n v="3"/>
    <x v="1"/>
    <x v="24"/>
    <x v="66"/>
    <x v="0"/>
    <s v="Bidrag till kommunalekonomiska organisationer"/>
    <n v="0.68618042226487519"/>
    <n v="5.7181701855406268E-2"/>
    <m/>
  </r>
  <r>
    <s v=""/>
    <s v="4 Tillfälligt stöd till enskilda kommuner och regioner"/>
    <n v="1000"/>
    <s v="25"/>
    <n v="4"/>
    <x v="1"/>
    <x v="24"/>
    <x v="66"/>
    <x v="0"/>
    <s v="Tillfälligt stöd till enskilda kommuner och regioner"/>
    <n v="9.5969289827255277E-2"/>
    <n v="7.9974408189379398E-3"/>
    <m/>
  </r>
  <r>
    <s v=""/>
    <s v="5 Medel till befolkningsmässigt mindre kommuner"/>
    <n v="300000"/>
    <s v="25"/>
    <n v="5"/>
    <x v="1"/>
    <x v="24"/>
    <x v="66"/>
    <x v="0"/>
    <s v="Medel till befolkningsmässigt mindre kommuner"/>
    <n v="28.790786948176585"/>
    <n v="2.3992322456813819"/>
    <m/>
  </r>
  <r>
    <s v="26"/>
    <s v="Statsskuldsräntor m.m."/>
    <n v="13155200"/>
    <s v="26"/>
    <s v=""/>
    <x v="0"/>
    <x v="25"/>
    <x v="0"/>
    <x v="0"/>
    <s v="m.m."/>
    <n v="1262.4952015355086"/>
    <n v="105.20793346129238"/>
    <m/>
  </r>
  <r>
    <s v=""/>
    <s v="1 Räntor på statsskulden"/>
    <n v="13000000"/>
    <s v="26"/>
    <n v="1"/>
    <x v="1"/>
    <x v="25"/>
    <x v="67"/>
    <x v="0"/>
    <s v="Räntor på statsskulden"/>
    <n v="1247.6007677543187"/>
    <n v="103.96673064619323"/>
    <m/>
  </r>
  <r>
    <s v=""/>
    <s v="2 Oförutsedda utgifter"/>
    <n v="10000"/>
    <s v="26"/>
    <n v="2"/>
    <x v="1"/>
    <x v="25"/>
    <x v="67"/>
    <x v="0"/>
    <s v="Oförutsedda utgifter"/>
    <n v="0.95969289827255277"/>
    <n v="7.9974408189379398E-2"/>
    <m/>
  </r>
  <r>
    <s v=""/>
    <s v="3 Riksgäldskontorets provisionsutgifter"/>
    <n v="145200"/>
    <s v="26"/>
    <n v="3"/>
    <x v="1"/>
    <x v="25"/>
    <x v="67"/>
    <x v="0"/>
    <s v="Riksgäldskontorets provisionsutgifter"/>
    <n v="13.934740882917467"/>
    <n v="1.1612284069097889"/>
    <m/>
  </r>
  <r>
    <s v="27"/>
    <s v="Avgiften till Europeiska unionen"/>
    <n v="45869852"/>
    <s v="27"/>
    <s v=""/>
    <x v="0"/>
    <x v="26"/>
    <x v="0"/>
    <x v="0"/>
    <s v="till Europeiska unionen"/>
    <n v="4402.0971209213048"/>
    <n v="366.84142674344207"/>
    <m/>
  </r>
  <r>
    <s v=""/>
    <s v="1 Avgiften till Europeiska unionen"/>
    <n v="45869852"/>
    <s v="27"/>
    <n v="1"/>
    <x v="1"/>
    <x v="26"/>
    <x v="68"/>
    <x v="0"/>
    <s v="Avgiften till Europeiska unionen"/>
    <n v="4402.0971209213048"/>
    <n v="366.84142674344207"/>
    <m/>
  </r>
  <r>
    <s v=""/>
    <s v="Summa anslag"/>
    <n v="1251870933"/>
    <s v="27"/>
    <s v=""/>
    <x v="0"/>
    <x v="26"/>
    <x v="69"/>
    <x v="0"/>
    <s v="anslag"/>
    <n v="120141.16439539347"/>
    <n v="10011.76369961612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1A849D2-3893-46DC-B818-8DB8CBCA8987}" name="PivotTable1" cacheId="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8">
  <location ref="D9:F37" firstHeaderRow="1" firstDataRow="1" firstDataCol="2"/>
  <pivotFields count="13">
    <pivotField compact="0" outline="0" showAll="0"/>
    <pivotField compact="0" outline="0" showAll="0"/>
    <pivotField compact="0" outline="0" showAll="0"/>
    <pivotField compact="0" outline="0" showAll="0"/>
    <pivotField compact="0" outline="0" showAll="0"/>
    <pivotField compact="0" outline="0" showAll="0">
      <items count="3">
        <item h="1" x="0"/>
        <item x="1"/>
        <item t="default"/>
      </items>
    </pivotField>
    <pivotField axis="axisRow" compact="0" outline="0" showAll="0" sortType="descending" defaultSubtotal="0">
      <items count="27">
        <item sd="0" x="15"/>
        <item sd="0" x="14"/>
        <item sd="0" x="25"/>
        <item sd="0" x="2"/>
        <item sd="0" x="17"/>
        <item sd="0" x="1"/>
        <item sd="0" x="3"/>
        <item sd="0" x="0"/>
        <item sd="0" x="18"/>
        <item sd="0" x="23"/>
        <item sd="0" x="7"/>
        <item sd="0" x="16"/>
        <item sd="0" x="21"/>
        <item sd="0" x="12"/>
        <item sd="0" x="6"/>
        <item sd="0" x="4"/>
        <item sd="0" x="8"/>
        <item sd="0" x="5"/>
        <item sd="0" x="20"/>
        <item sd="0" x="10"/>
        <item sd="0" x="9"/>
        <item sd="0" x="11"/>
        <item sd="0" x="26"/>
        <item sd="0" x="22"/>
        <item sd="0" x="13"/>
        <item sd="0" x="24"/>
        <item sd="0" x="19"/>
      </items>
      <autoSortScope>
        <pivotArea dataOnly="0" outline="0" fieldPosition="0">
          <references count="1">
            <reference field="4294967294" count="1" selected="0">
              <x v="0"/>
            </reference>
          </references>
        </pivotArea>
      </autoSortScope>
    </pivotField>
    <pivotField axis="axisRow" compact="0" outline="0" showAll="0">
      <items count="71">
        <item x="0"/>
        <item x="33"/>
        <item x="36"/>
        <item x="25"/>
        <item x="27"/>
        <item x="14"/>
        <item x="19"/>
        <item x="17"/>
        <item x="40"/>
        <item x="58"/>
        <item x="29"/>
        <item x="64"/>
        <item x="55"/>
        <item x="1"/>
        <item x="61"/>
        <item x="49"/>
        <item x="50"/>
        <item x="51"/>
        <item x="52"/>
        <item x="53"/>
        <item x="54"/>
        <item x="34"/>
        <item x="30"/>
        <item x="20"/>
        <item x="56"/>
        <item x="59"/>
        <item x="26"/>
        <item x="62"/>
        <item x="2"/>
        <item x="15"/>
        <item x="41"/>
        <item x="37"/>
        <item x="65"/>
        <item x="38"/>
        <item x="21"/>
        <item x="31"/>
        <item x="42"/>
        <item x="3"/>
        <item x="16"/>
        <item x="43"/>
        <item x="22"/>
        <item x="4"/>
        <item x="32"/>
        <item x="39"/>
        <item x="23"/>
        <item x="44"/>
        <item x="5"/>
        <item x="45"/>
        <item x="6"/>
        <item x="24"/>
        <item x="46"/>
        <item x="7"/>
        <item x="8"/>
        <item x="47"/>
        <item x="9"/>
        <item x="48"/>
        <item x="66"/>
        <item x="63"/>
        <item x="68"/>
        <item x="28"/>
        <item x="60"/>
        <item x="13"/>
        <item x="18"/>
        <item x="57"/>
        <item x="12"/>
        <item x="10"/>
        <item x="11"/>
        <item x="67"/>
        <item x="35"/>
        <item x="69"/>
        <item t="default"/>
      </items>
    </pivotField>
    <pivotField compact="0" outline="0" showAll="0">
      <items count="2">
        <item x="0"/>
        <item t="default"/>
      </items>
    </pivotField>
    <pivotField compact="0" outline="0" showAll="0"/>
    <pivotField compact="0" outline="0" showAll="0"/>
    <pivotField dataField="1" compact="0" outline="0" showAll="0"/>
    <pivotField compact="0" outline="0" showAll="0"/>
  </pivotFields>
  <rowFields count="2">
    <field x="6"/>
    <field x="7"/>
  </rowFields>
  <rowItems count="28">
    <i>
      <x v="25"/>
    </i>
    <i>
      <x v="16"/>
    </i>
    <i>
      <x v="20"/>
    </i>
    <i>
      <x v="21"/>
    </i>
    <i>
      <x/>
    </i>
    <i>
      <x v="17"/>
    </i>
    <i>
      <x v="24"/>
    </i>
    <i>
      <x v="12"/>
    </i>
    <i>
      <x v="6"/>
    </i>
    <i>
      <x v="19"/>
    </i>
    <i>
      <x v="14"/>
    </i>
    <i>
      <x v="22"/>
    </i>
    <i>
      <x v="1"/>
    </i>
    <i>
      <x v="26"/>
    </i>
    <i>
      <x v="23"/>
    </i>
    <i>
      <x v="5"/>
    </i>
    <i>
      <x v="7"/>
    </i>
    <i>
      <x v="11"/>
    </i>
    <i>
      <x v="10"/>
    </i>
    <i>
      <x v="2"/>
    </i>
    <i>
      <x v="3"/>
    </i>
    <i>
      <x v="9"/>
    </i>
    <i>
      <x v="4"/>
    </i>
    <i>
      <x v="13"/>
    </i>
    <i>
      <x v="18"/>
    </i>
    <i>
      <x v="8"/>
    </i>
    <i>
      <x v="15"/>
    </i>
    <i t="grand">
      <x/>
    </i>
  </rowItems>
  <colItems count="1">
    <i/>
  </colItems>
  <dataFields count="1">
    <dataField name="Sum of MedborgarKronorMånad" fld="11" baseField="0" baseItem="0"/>
  </dataFields>
  <formats count="1">
    <format dxfId="6">
      <pivotArea outline="0" collapsedLevelsAreSubtotals="1" fieldPosition="0"/>
    </format>
  </formats>
  <chartFormats count="2">
    <chartFormat chart="0" format="0" series="1">
      <pivotArea type="data" outline="0" fieldPosition="0">
        <references count="1">
          <reference field="4294967294" count="1" selected="0">
            <x v="0"/>
          </reference>
        </references>
      </pivotArea>
    </chartFormat>
    <chartFormat chart="7"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lcIsSum" xr10:uid="{D713B5BD-E649-4672-AF91-C7F2F08D4AE0}" sourceName="CalcIsSum">
  <pivotTables>
    <pivotTable tabId="9" name="PivotTable1"/>
  </pivotTables>
  <data>
    <tabular pivotCacheId="1720612938">
      <items count="2">
        <i x="0"/>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lcIsSum" xr10:uid="{69F0EB6A-99CD-4D9C-90DC-822DE2A112A4}" cache="Slicer_CalcIsSum" caption="CalcIsSum"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5107B-A83E-4C8B-967E-415AD4389B35}">
  <sheetPr>
    <tabColor theme="0" tint="-0.14999847407452621"/>
  </sheetPr>
  <dimension ref="B3:G14"/>
  <sheetViews>
    <sheetView workbookViewId="0">
      <selection activeCell="E48" sqref="E48"/>
    </sheetView>
  </sheetViews>
  <sheetFormatPr defaultRowHeight="14.5" x14ac:dyDescent="0.35"/>
  <cols>
    <col min="4" max="4" width="17.81640625" customWidth="1"/>
    <col min="5" max="5" width="14.26953125" customWidth="1"/>
    <col min="6" max="6" width="13" customWidth="1"/>
    <col min="7" max="7" width="15" customWidth="1"/>
  </cols>
  <sheetData>
    <row r="3" spans="2:7" x14ac:dyDescent="0.35">
      <c r="B3" s="99" t="s">
        <v>1527</v>
      </c>
    </row>
    <row r="4" spans="2:7" x14ac:dyDescent="0.35">
      <c r="B4" s="2"/>
      <c r="C4" s="2"/>
      <c r="D4" s="2"/>
      <c r="E4" s="2"/>
      <c r="F4" s="2"/>
      <c r="G4" s="2"/>
    </row>
    <row r="5" spans="2:7" x14ac:dyDescent="0.35">
      <c r="B5" s="100" t="s">
        <v>1</v>
      </c>
      <c r="C5" s="101"/>
      <c r="D5" s="101"/>
      <c r="E5" s="101"/>
      <c r="F5" s="101"/>
      <c r="G5" s="101"/>
    </row>
    <row r="6" spans="2:7" ht="20" thickBot="1" x14ac:dyDescent="0.4">
      <c r="B6" s="102" t="s">
        <v>2</v>
      </c>
      <c r="C6" s="102" t="s">
        <v>3</v>
      </c>
      <c r="D6" s="102" t="s">
        <v>4</v>
      </c>
      <c r="E6" s="103" t="s">
        <v>5</v>
      </c>
      <c r="F6" s="103" t="s">
        <v>6</v>
      </c>
      <c r="G6" s="103" t="s">
        <v>7</v>
      </c>
    </row>
    <row r="7" spans="2:7" ht="22" x14ac:dyDescent="0.35">
      <c r="B7" s="93" t="s">
        <v>36</v>
      </c>
      <c r="C7" s="93" t="s">
        <v>4</v>
      </c>
      <c r="D7" s="93" t="s">
        <v>37</v>
      </c>
      <c r="E7" s="94">
        <v>93952930</v>
      </c>
      <c r="F7" s="94">
        <v>1687100</v>
      </c>
      <c r="G7" s="94">
        <v>95640030</v>
      </c>
    </row>
    <row r="8" spans="2:7" ht="21.5" x14ac:dyDescent="0.35">
      <c r="B8" s="95" t="s">
        <v>4</v>
      </c>
      <c r="C8" s="95" t="s">
        <v>16</v>
      </c>
      <c r="D8" s="95" t="s">
        <v>38</v>
      </c>
      <c r="E8" s="96">
        <v>51453048</v>
      </c>
      <c r="F8" s="96">
        <v>349500</v>
      </c>
      <c r="G8" s="96">
        <v>51802548</v>
      </c>
    </row>
    <row r="9" spans="2:7" ht="21.5" x14ac:dyDescent="0.35">
      <c r="B9" s="95" t="s">
        <v>4</v>
      </c>
      <c r="C9" s="95" t="s">
        <v>40</v>
      </c>
      <c r="D9" s="95" t="s">
        <v>41</v>
      </c>
      <c r="E9" s="96">
        <v>27949405</v>
      </c>
      <c r="F9" s="96">
        <v>1337600</v>
      </c>
      <c r="G9" s="96">
        <v>29287005</v>
      </c>
    </row>
    <row r="10" spans="2:7" x14ac:dyDescent="0.35">
      <c r="B10" s="93" t="s">
        <v>126</v>
      </c>
      <c r="C10" s="93" t="s">
        <v>4</v>
      </c>
      <c r="D10" s="93" t="s">
        <v>127</v>
      </c>
      <c r="E10" s="94">
        <v>4944849</v>
      </c>
      <c r="F10" s="94">
        <v>150000</v>
      </c>
      <c r="G10" s="94">
        <v>5094849</v>
      </c>
    </row>
    <row r="11" spans="2:7" x14ac:dyDescent="0.35">
      <c r="B11" s="95" t="s">
        <v>4</v>
      </c>
      <c r="C11" s="95" t="s">
        <v>128</v>
      </c>
      <c r="D11" s="95" t="s">
        <v>129</v>
      </c>
      <c r="E11" s="96">
        <v>0</v>
      </c>
      <c r="F11" s="96">
        <v>150000</v>
      </c>
      <c r="G11" s="96">
        <v>150000</v>
      </c>
    </row>
    <row r="12" spans="2:7" x14ac:dyDescent="0.35">
      <c r="B12" s="93" t="s">
        <v>141</v>
      </c>
      <c r="C12" s="93" t="s">
        <v>4</v>
      </c>
      <c r="D12" s="93" t="s">
        <v>142</v>
      </c>
      <c r="E12" s="94">
        <v>11407773</v>
      </c>
      <c r="F12" s="94">
        <v>-50000</v>
      </c>
      <c r="G12" s="94">
        <v>11357773</v>
      </c>
    </row>
    <row r="13" spans="2:7" ht="31.5" x14ac:dyDescent="0.35">
      <c r="B13" s="95" t="s">
        <v>4</v>
      </c>
      <c r="C13" s="95" t="s">
        <v>18</v>
      </c>
      <c r="D13" s="95" t="s">
        <v>143</v>
      </c>
      <c r="E13" s="96">
        <v>3439755</v>
      </c>
      <c r="F13" s="96">
        <v>-50000</v>
      </c>
      <c r="G13" s="96">
        <v>3389755</v>
      </c>
    </row>
    <row r="14" spans="2:7" ht="33" thickBot="1" x14ac:dyDescent="0.4">
      <c r="B14" s="97" t="s">
        <v>4</v>
      </c>
      <c r="C14" s="97" t="s">
        <v>4</v>
      </c>
      <c r="D14" s="97" t="s">
        <v>156</v>
      </c>
      <c r="E14" s="97" t="s">
        <v>4</v>
      </c>
      <c r="F14" s="98">
        <v>1787100</v>
      </c>
      <c r="G14" s="10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43DE-06F9-42AE-A4F1-A22CE56B3C7A}">
  <sheetPr>
    <tabColor theme="0" tint="-0.14999847407452621"/>
  </sheetPr>
  <dimension ref="B3:G10"/>
  <sheetViews>
    <sheetView workbookViewId="0">
      <selection activeCell="E48" sqref="E48"/>
    </sheetView>
  </sheetViews>
  <sheetFormatPr defaultRowHeight="14.5" x14ac:dyDescent="0.35"/>
  <cols>
    <col min="4" max="4" width="20.81640625" customWidth="1"/>
    <col min="5" max="5" width="12.453125" customWidth="1"/>
    <col min="6" max="6" width="11.7265625" customWidth="1"/>
    <col min="7" max="7" width="11.26953125" customWidth="1"/>
  </cols>
  <sheetData>
    <row r="3" spans="2:7" x14ac:dyDescent="0.35">
      <c r="B3" s="99" t="s">
        <v>0</v>
      </c>
    </row>
    <row r="4" spans="2:7" x14ac:dyDescent="0.35">
      <c r="B4" s="2"/>
      <c r="C4" s="2"/>
      <c r="D4" s="2"/>
      <c r="E4" s="2"/>
      <c r="F4" s="2"/>
      <c r="G4" s="2"/>
    </row>
    <row r="5" spans="2:7" x14ac:dyDescent="0.35">
      <c r="B5" s="100" t="s">
        <v>1</v>
      </c>
      <c r="C5" s="101"/>
      <c r="D5" s="101"/>
      <c r="E5" s="101"/>
      <c r="F5" s="101"/>
      <c r="G5" s="101"/>
    </row>
    <row r="6" spans="2:7" ht="20" thickBot="1" x14ac:dyDescent="0.4">
      <c r="B6" s="102" t="s">
        <v>2</v>
      </c>
      <c r="C6" s="102" t="s">
        <v>3</v>
      </c>
      <c r="D6" s="102" t="s">
        <v>4</v>
      </c>
      <c r="E6" s="103" t="s">
        <v>5</v>
      </c>
      <c r="F6" s="103" t="s">
        <v>6</v>
      </c>
      <c r="G6" s="103" t="s">
        <v>7</v>
      </c>
    </row>
    <row r="7" spans="2:7" ht="22" x14ac:dyDescent="0.35">
      <c r="B7" s="93" t="s">
        <v>36</v>
      </c>
      <c r="C7" s="93" t="s">
        <v>4</v>
      </c>
      <c r="D7" s="93" t="s">
        <v>37</v>
      </c>
      <c r="E7" s="94">
        <v>95640030</v>
      </c>
      <c r="F7" s="94">
        <v>729500</v>
      </c>
      <c r="G7" s="94">
        <v>96369530</v>
      </c>
    </row>
    <row r="8" spans="2:7" ht="21.5" x14ac:dyDescent="0.35">
      <c r="B8" s="95" t="s">
        <v>4</v>
      </c>
      <c r="C8" s="95" t="s">
        <v>16</v>
      </c>
      <c r="D8" s="95" t="s">
        <v>38</v>
      </c>
      <c r="E8" s="96">
        <v>51802548</v>
      </c>
      <c r="F8" s="96">
        <v>524500</v>
      </c>
      <c r="G8" s="96">
        <v>52327048</v>
      </c>
    </row>
    <row r="9" spans="2:7" ht="21.5" x14ac:dyDescent="0.35">
      <c r="B9" s="95" t="s">
        <v>4</v>
      </c>
      <c r="C9" s="95" t="s">
        <v>40</v>
      </c>
      <c r="D9" s="95" t="s">
        <v>41</v>
      </c>
      <c r="E9" s="96">
        <v>29287005</v>
      </c>
      <c r="F9" s="96">
        <v>205000</v>
      </c>
      <c r="G9" s="96">
        <v>29492005</v>
      </c>
    </row>
    <row r="10" spans="2:7" ht="22.5" thickBot="1" x14ac:dyDescent="0.4">
      <c r="B10" s="97" t="s">
        <v>4</v>
      </c>
      <c r="C10" s="97" t="s">
        <v>4</v>
      </c>
      <c r="D10" s="97" t="s">
        <v>156</v>
      </c>
      <c r="E10" s="97" t="s">
        <v>4</v>
      </c>
      <c r="F10" s="98">
        <v>729500</v>
      </c>
      <c r="G10" s="10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087F-DC0C-489B-94E4-BF4F416337D7}">
  <sheetPr>
    <tabColor theme="0" tint="-0.14999847407452621"/>
  </sheetPr>
  <dimension ref="A4:H123"/>
  <sheetViews>
    <sheetView workbookViewId="0">
      <selection activeCell="E48" sqref="E48"/>
    </sheetView>
  </sheetViews>
  <sheetFormatPr defaultRowHeight="14.5" x14ac:dyDescent="0.35"/>
  <cols>
    <col min="2" max="2" width="14" customWidth="1"/>
    <col min="3" max="3" width="11" customWidth="1"/>
    <col min="4" max="4" width="47.81640625" customWidth="1"/>
    <col min="5" max="5" width="12" customWidth="1"/>
    <col min="6" max="6" width="17.453125" customWidth="1"/>
    <col min="7" max="7" width="12" customWidth="1"/>
  </cols>
  <sheetData>
    <row r="4" spans="1:8" x14ac:dyDescent="0.35">
      <c r="B4" s="1" t="s">
        <v>0</v>
      </c>
    </row>
    <row r="5" spans="1:8" x14ac:dyDescent="0.35">
      <c r="B5" s="2"/>
      <c r="C5" s="2"/>
      <c r="D5" s="2"/>
      <c r="E5" s="2"/>
      <c r="F5" s="2"/>
      <c r="G5" s="2"/>
    </row>
    <row r="6" spans="1:8" x14ac:dyDescent="0.35">
      <c r="B6" s="3" t="s">
        <v>1</v>
      </c>
      <c r="C6" s="4"/>
      <c r="D6" s="4"/>
      <c r="E6" s="4"/>
      <c r="F6" s="4"/>
      <c r="G6" s="4"/>
    </row>
    <row r="7" spans="1:8" ht="36" customHeight="1" thickBot="1" x14ac:dyDescent="0.4">
      <c r="A7" t="s">
        <v>1528</v>
      </c>
      <c r="B7" s="5" t="s">
        <v>2</v>
      </c>
      <c r="C7" s="5" t="s">
        <v>3</v>
      </c>
      <c r="D7" s="5" t="s">
        <v>4</v>
      </c>
      <c r="E7" s="106" t="s">
        <v>5</v>
      </c>
      <c r="F7" s="106" t="s">
        <v>6</v>
      </c>
      <c r="G7" s="106" t="s">
        <v>7</v>
      </c>
      <c r="H7" s="105" t="s">
        <v>1529</v>
      </c>
    </row>
    <row r="8" spans="1:8" x14ac:dyDescent="0.35">
      <c r="A8">
        <v>1</v>
      </c>
      <c r="B8" s="6" t="s">
        <v>8</v>
      </c>
      <c r="C8" s="6" t="s">
        <v>4</v>
      </c>
      <c r="D8" s="6" t="s">
        <v>9</v>
      </c>
      <c r="E8" s="7">
        <v>18270004</v>
      </c>
      <c r="F8" s="7">
        <v>-58600</v>
      </c>
      <c r="G8" s="7">
        <v>18211404</v>
      </c>
      <c r="H8" t="str">
        <f>IF(B8="",H7,B8)</f>
        <v>1</v>
      </c>
    </row>
    <row r="9" spans="1:8" x14ac:dyDescent="0.35">
      <c r="A9">
        <v>1</v>
      </c>
      <c r="B9" s="8" t="s">
        <v>4</v>
      </c>
      <c r="C9" s="8" t="s">
        <v>10</v>
      </c>
      <c r="D9" s="8" t="s">
        <v>11</v>
      </c>
      <c r="E9" s="9">
        <v>3760438</v>
      </c>
      <c r="F9" s="9">
        <v>-61500</v>
      </c>
      <c r="G9" s="9">
        <v>3698938</v>
      </c>
      <c r="H9" t="str">
        <f t="shared" ref="H9:H72" si="0">IF(B9="",H8,B9)</f>
        <v>1</v>
      </c>
    </row>
    <row r="10" spans="1:8" x14ac:dyDescent="0.35">
      <c r="A10">
        <v>1</v>
      </c>
      <c r="B10" s="8" t="s">
        <v>4</v>
      </c>
      <c r="C10" s="8" t="s">
        <v>12</v>
      </c>
      <c r="D10" s="8" t="s">
        <v>13</v>
      </c>
      <c r="E10" s="9">
        <v>149840</v>
      </c>
      <c r="F10" s="9">
        <v>2900</v>
      </c>
      <c r="G10" s="9">
        <v>152740</v>
      </c>
      <c r="H10" t="str">
        <f t="shared" si="0"/>
        <v>1</v>
      </c>
    </row>
    <row r="11" spans="1:8" x14ac:dyDescent="0.35">
      <c r="A11">
        <v>1</v>
      </c>
      <c r="B11" s="6" t="s">
        <v>14</v>
      </c>
      <c r="C11" s="6" t="s">
        <v>4</v>
      </c>
      <c r="D11" s="6" t="s">
        <v>15</v>
      </c>
      <c r="E11" s="7">
        <v>19021399</v>
      </c>
      <c r="F11" s="7">
        <v>22100</v>
      </c>
      <c r="G11" s="7">
        <v>19043499</v>
      </c>
      <c r="H11" t="str">
        <f t="shared" si="0"/>
        <v>2</v>
      </c>
    </row>
    <row r="12" spans="1:8" x14ac:dyDescent="0.35">
      <c r="A12">
        <v>1</v>
      </c>
      <c r="B12" s="8" t="s">
        <v>4</v>
      </c>
      <c r="C12" s="8" t="s">
        <v>16</v>
      </c>
      <c r="D12" s="8" t="s">
        <v>17</v>
      </c>
      <c r="E12" s="9">
        <v>108272</v>
      </c>
      <c r="F12" s="9">
        <v>-500</v>
      </c>
      <c r="G12" s="9">
        <v>107772</v>
      </c>
      <c r="H12" t="str">
        <f t="shared" si="0"/>
        <v>2</v>
      </c>
    </row>
    <row r="13" spans="1:8" x14ac:dyDescent="0.35">
      <c r="A13">
        <v>1</v>
      </c>
      <c r="B13" s="8" t="s">
        <v>4</v>
      </c>
      <c r="C13" s="8" t="s">
        <v>18</v>
      </c>
      <c r="D13" s="8" t="s">
        <v>19</v>
      </c>
      <c r="E13" s="9">
        <v>118318</v>
      </c>
      <c r="F13" s="9">
        <v>21600</v>
      </c>
      <c r="G13" s="9">
        <v>139918</v>
      </c>
      <c r="H13" t="str">
        <f t="shared" si="0"/>
        <v>2</v>
      </c>
    </row>
    <row r="14" spans="1:8" x14ac:dyDescent="0.35">
      <c r="A14">
        <v>1</v>
      </c>
      <c r="B14" s="8" t="s">
        <v>4</v>
      </c>
      <c r="C14" s="8" t="s">
        <v>20</v>
      </c>
      <c r="D14" s="8" t="s">
        <v>21</v>
      </c>
      <c r="E14" s="9">
        <v>78255</v>
      </c>
      <c r="F14" s="9">
        <v>1000</v>
      </c>
      <c r="G14" s="9">
        <v>79255</v>
      </c>
      <c r="H14" t="str">
        <f t="shared" si="0"/>
        <v>2</v>
      </c>
    </row>
    <row r="15" spans="1:8" x14ac:dyDescent="0.35">
      <c r="A15">
        <v>1</v>
      </c>
      <c r="B15" s="6" t="s">
        <v>22</v>
      </c>
      <c r="C15" s="6" t="s">
        <v>4</v>
      </c>
      <c r="D15" s="6" t="s">
        <v>23</v>
      </c>
      <c r="E15" s="7">
        <v>12923291</v>
      </c>
      <c r="F15" s="7">
        <v>-25000</v>
      </c>
      <c r="G15" s="7">
        <v>12898291</v>
      </c>
      <c r="H15" t="str">
        <f t="shared" si="0"/>
        <v>3</v>
      </c>
    </row>
    <row r="16" spans="1:8" x14ac:dyDescent="0.35">
      <c r="A16">
        <v>1</v>
      </c>
      <c r="B16" s="8" t="s">
        <v>4</v>
      </c>
      <c r="C16" s="8" t="s">
        <v>16</v>
      </c>
      <c r="D16" s="8" t="s">
        <v>24</v>
      </c>
      <c r="E16" s="9">
        <v>8199362</v>
      </c>
      <c r="F16" s="9">
        <v>-25000</v>
      </c>
      <c r="G16" s="9">
        <v>8174362</v>
      </c>
      <c r="H16" t="str">
        <f t="shared" si="0"/>
        <v>3</v>
      </c>
    </row>
    <row r="17" spans="1:8" x14ac:dyDescent="0.35">
      <c r="A17">
        <v>1</v>
      </c>
      <c r="B17" s="6" t="s">
        <v>25</v>
      </c>
      <c r="C17" s="6" t="s">
        <v>4</v>
      </c>
      <c r="D17" s="6" t="s">
        <v>26</v>
      </c>
      <c r="E17" s="7">
        <v>68305854</v>
      </c>
      <c r="F17" s="7">
        <v>300000</v>
      </c>
      <c r="G17" s="7">
        <v>68605854</v>
      </c>
      <c r="H17" t="str">
        <f t="shared" si="0"/>
        <v>4</v>
      </c>
    </row>
    <row r="18" spans="1:8" x14ac:dyDescent="0.35">
      <c r="A18">
        <v>1</v>
      </c>
      <c r="B18" s="8" t="s">
        <v>4</v>
      </c>
      <c r="C18" s="8" t="s">
        <v>18</v>
      </c>
      <c r="D18" s="8" t="s">
        <v>27</v>
      </c>
      <c r="E18" s="9">
        <v>2060983</v>
      </c>
      <c r="F18" s="9">
        <v>50000</v>
      </c>
      <c r="G18" s="9">
        <v>2110983</v>
      </c>
      <c r="H18" t="str">
        <f t="shared" si="0"/>
        <v>4</v>
      </c>
    </row>
    <row r="19" spans="1:8" x14ac:dyDescent="0.35">
      <c r="A19">
        <v>1</v>
      </c>
      <c r="B19" s="8" t="s">
        <v>4</v>
      </c>
      <c r="C19" s="8" t="s">
        <v>28</v>
      </c>
      <c r="D19" s="8" t="s">
        <v>29</v>
      </c>
      <c r="E19" s="9">
        <v>13383310</v>
      </c>
      <c r="F19" s="9">
        <v>300000</v>
      </c>
      <c r="G19" s="9">
        <v>13683310</v>
      </c>
      <c r="H19" t="str">
        <f t="shared" si="0"/>
        <v>4</v>
      </c>
    </row>
    <row r="20" spans="1:8" x14ac:dyDescent="0.35">
      <c r="A20">
        <v>1</v>
      </c>
      <c r="B20" s="8" t="s">
        <v>4</v>
      </c>
      <c r="C20" s="8" t="s">
        <v>30</v>
      </c>
      <c r="D20" s="8" t="s">
        <v>31</v>
      </c>
      <c r="E20" s="9">
        <v>3961357</v>
      </c>
      <c r="F20" s="9">
        <v>-50000</v>
      </c>
      <c r="G20" s="9">
        <v>3911357</v>
      </c>
      <c r="H20" t="str">
        <f t="shared" si="0"/>
        <v>4</v>
      </c>
    </row>
    <row r="21" spans="1:8" x14ac:dyDescent="0.35">
      <c r="A21">
        <v>1</v>
      </c>
      <c r="B21" s="6" t="s">
        <v>32</v>
      </c>
      <c r="C21" s="6" t="s">
        <v>4</v>
      </c>
      <c r="D21" s="6" t="s">
        <v>33</v>
      </c>
      <c r="E21" s="7">
        <v>2094669</v>
      </c>
      <c r="F21" s="7">
        <v>286000</v>
      </c>
      <c r="G21" s="7">
        <v>2380669</v>
      </c>
      <c r="H21" t="str">
        <f t="shared" si="0"/>
        <v>5</v>
      </c>
    </row>
    <row r="22" spans="1:8" x14ac:dyDescent="0.35">
      <c r="A22">
        <v>1</v>
      </c>
      <c r="B22" s="8" t="s">
        <v>4</v>
      </c>
      <c r="C22" s="8" t="s">
        <v>16</v>
      </c>
      <c r="D22" s="8" t="s">
        <v>34</v>
      </c>
      <c r="E22" s="9">
        <v>1333554</v>
      </c>
      <c r="F22" s="9">
        <v>291000</v>
      </c>
      <c r="G22" s="9">
        <v>1624554</v>
      </c>
      <c r="H22" t="str">
        <f t="shared" si="0"/>
        <v>5</v>
      </c>
    </row>
    <row r="23" spans="1:8" x14ac:dyDescent="0.35">
      <c r="A23">
        <v>1</v>
      </c>
      <c r="B23" s="8" t="s">
        <v>4</v>
      </c>
      <c r="C23" s="8" t="s">
        <v>18</v>
      </c>
      <c r="D23" s="8" t="s">
        <v>35</v>
      </c>
      <c r="E23" s="9">
        <v>183294</v>
      </c>
      <c r="F23" s="9">
        <v>-5000</v>
      </c>
      <c r="G23" s="9">
        <v>178294</v>
      </c>
      <c r="H23" t="str">
        <f t="shared" si="0"/>
        <v>5</v>
      </c>
    </row>
    <row r="24" spans="1:8" x14ac:dyDescent="0.35">
      <c r="A24">
        <v>1</v>
      </c>
      <c r="B24" s="6" t="s">
        <v>36</v>
      </c>
      <c r="C24" s="6" t="s">
        <v>4</v>
      </c>
      <c r="D24" s="6" t="s">
        <v>37</v>
      </c>
      <c r="E24" s="7">
        <v>96369530</v>
      </c>
      <c r="F24" s="7">
        <v>660000</v>
      </c>
      <c r="G24" s="7">
        <v>97029530</v>
      </c>
      <c r="H24" t="str">
        <f t="shared" si="0"/>
        <v>6</v>
      </c>
    </row>
    <row r="25" spans="1:8" x14ac:dyDescent="0.35">
      <c r="A25">
        <v>1</v>
      </c>
      <c r="B25" s="8" t="s">
        <v>4</v>
      </c>
      <c r="C25" s="8" t="s">
        <v>16</v>
      </c>
      <c r="D25" s="8" t="s">
        <v>38</v>
      </c>
      <c r="E25" s="9">
        <v>52327048</v>
      </c>
      <c r="F25" s="9">
        <v>-976000</v>
      </c>
      <c r="G25" s="9">
        <v>51351048</v>
      </c>
      <c r="H25" t="str">
        <f t="shared" si="0"/>
        <v>6</v>
      </c>
    </row>
    <row r="26" spans="1:8" x14ac:dyDescent="0.35">
      <c r="A26">
        <v>1</v>
      </c>
      <c r="B26" s="8" t="s">
        <v>4</v>
      </c>
      <c r="C26" s="8" t="s">
        <v>18</v>
      </c>
      <c r="D26" s="8" t="s">
        <v>39</v>
      </c>
      <c r="E26" s="9">
        <v>1501512</v>
      </c>
      <c r="F26" s="9">
        <v>302000</v>
      </c>
      <c r="G26" s="9">
        <v>1803512</v>
      </c>
      <c r="H26" t="str">
        <f t="shared" si="0"/>
        <v>6</v>
      </c>
    </row>
    <row r="27" spans="1:8" x14ac:dyDescent="0.35">
      <c r="A27">
        <v>1</v>
      </c>
      <c r="B27" s="8" t="s">
        <v>4</v>
      </c>
      <c r="C27" s="8" t="s">
        <v>40</v>
      </c>
      <c r="D27" s="8" t="s">
        <v>41</v>
      </c>
      <c r="E27" s="9">
        <v>29492005</v>
      </c>
      <c r="F27" s="9">
        <v>1334000</v>
      </c>
      <c r="G27" s="9">
        <v>30826005</v>
      </c>
      <c r="H27" t="str">
        <f t="shared" si="0"/>
        <v>6</v>
      </c>
    </row>
    <row r="28" spans="1:8" x14ac:dyDescent="0.35">
      <c r="A28">
        <v>1</v>
      </c>
      <c r="B28" s="8" t="s">
        <v>4</v>
      </c>
      <c r="C28" s="8" t="s">
        <v>42</v>
      </c>
      <c r="D28" s="8" t="s">
        <v>43</v>
      </c>
      <c r="E28" s="9">
        <v>506850</v>
      </c>
      <c r="F28" s="9">
        <v>-25000</v>
      </c>
      <c r="G28" s="9">
        <v>481850</v>
      </c>
      <c r="H28" t="str">
        <f t="shared" si="0"/>
        <v>6</v>
      </c>
    </row>
    <row r="29" spans="1:8" x14ac:dyDescent="0.35">
      <c r="A29">
        <v>1</v>
      </c>
      <c r="B29" s="8" t="s">
        <v>4</v>
      </c>
      <c r="C29" s="8" t="s">
        <v>44</v>
      </c>
      <c r="D29" s="8" t="s">
        <v>45</v>
      </c>
      <c r="E29" s="9">
        <v>49611</v>
      </c>
      <c r="F29" s="9">
        <v>25000</v>
      </c>
      <c r="G29" s="9">
        <v>74611</v>
      </c>
      <c r="H29" t="str">
        <f t="shared" si="0"/>
        <v>6</v>
      </c>
    </row>
    <row r="30" spans="1:8" x14ac:dyDescent="0.35">
      <c r="A30">
        <v>1</v>
      </c>
      <c r="B30" s="6" t="s">
        <v>46</v>
      </c>
      <c r="C30" s="6" t="s">
        <v>4</v>
      </c>
      <c r="D30" s="6" t="s">
        <v>47</v>
      </c>
      <c r="E30" s="7">
        <v>110429732</v>
      </c>
      <c r="F30" s="7">
        <v>89700</v>
      </c>
      <c r="G30" s="7">
        <v>110519432</v>
      </c>
      <c r="H30" t="str">
        <f t="shared" si="0"/>
        <v>9</v>
      </c>
    </row>
    <row r="31" spans="1:8" x14ac:dyDescent="0.35">
      <c r="A31">
        <v>1</v>
      </c>
      <c r="B31" s="8" t="s">
        <v>4</v>
      </c>
      <c r="C31" s="8" t="s">
        <v>28</v>
      </c>
      <c r="D31" s="8" t="s">
        <v>48</v>
      </c>
      <c r="E31" s="9">
        <v>18128486</v>
      </c>
      <c r="F31" s="9">
        <v>-300</v>
      </c>
      <c r="G31" s="9">
        <v>18128186</v>
      </c>
      <c r="H31" t="str">
        <f t="shared" si="0"/>
        <v>9</v>
      </c>
    </row>
    <row r="32" spans="1:8" x14ac:dyDescent="0.35">
      <c r="A32">
        <v>1</v>
      </c>
      <c r="B32" s="8" t="s">
        <v>4</v>
      </c>
      <c r="C32" s="8" t="s">
        <v>20</v>
      </c>
      <c r="D32" s="8" t="s">
        <v>49</v>
      </c>
      <c r="E32" s="9">
        <v>511409</v>
      </c>
      <c r="F32" s="9">
        <v>40000</v>
      </c>
      <c r="G32" s="9">
        <v>551409</v>
      </c>
      <c r="H32" t="str">
        <f t="shared" si="0"/>
        <v>9</v>
      </c>
    </row>
    <row r="33" spans="1:8" x14ac:dyDescent="0.35">
      <c r="A33">
        <v>1</v>
      </c>
      <c r="B33" s="8" t="s">
        <v>4</v>
      </c>
      <c r="C33" s="8" t="s">
        <v>50</v>
      </c>
      <c r="D33" s="8" t="s">
        <v>51</v>
      </c>
      <c r="E33" s="9">
        <v>1257451</v>
      </c>
      <c r="F33" s="9">
        <v>50000</v>
      </c>
      <c r="G33" s="9">
        <v>1307451</v>
      </c>
      <c r="H33" t="str">
        <f t="shared" si="0"/>
        <v>9</v>
      </c>
    </row>
    <row r="34" spans="1:8" x14ac:dyDescent="0.35">
      <c r="A34">
        <v>1</v>
      </c>
      <c r="B34" s="6" t="s">
        <v>52</v>
      </c>
      <c r="C34" s="6" t="s">
        <v>4</v>
      </c>
      <c r="D34" s="6" t="s">
        <v>53</v>
      </c>
      <c r="E34" s="7">
        <v>106427304</v>
      </c>
      <c r="F34" s="7">
        <v>800000</v>
      </c>
      <c r="G34" s="7">
        <v>107227304</v>
      </c>
      <c r="H34" t="str">
        <f t="shared" si="0"/>
        <v>10</v>
      </c>
    </row>
    <row r="35" spans="1:8" x14ac:dyDescent="0.35">
      <c r="A35">
        <v>1</v>
      </c>
      <c r="B35" s="8" t="s">
        <v>4</v>
      </c>
      <c r="C35" s="8" t="s">
        <v>20</v>
      </c>
      <c r="D35" s="8" t="s">
        <v>54</v>
      </c>
      <c r="E35" s="9">
        <v>809604</v>
      </c>
      <c r="F35" s="9">
        <v>800000</v>
      </c>
      <c r="G35" s="9">
        <v>1609604</v>
      </c>
      <c r="H35" t="str">
        <f t="shared" si="0"/>
        <v>10</v>
      </c>
    </row>
    <row r="36" spans="1:8" x14ac:dyDescent="0.35">
      <c r="A36">
        <v>1</v>
      </c>
      <c r="B36" s="6" t="s">
        <v>55</v>
      </c>
      <c r="C36" s="6" t="s">
        <v>4</v>
      </c>
      <c r="D36" s="6" t="s">
        <v>56</v>
      </c>
      <c r="E36" s="7">
        <v>55394136</v>
      </c>
      <c r="F36" s="7">
        <v>204000</v>
      </c>
      <c r="G36" s="7">
        <v>55598136</v>
      </c>
      <c r="H36" t="str">
        <f t="shared" si="0"/>
        <v>11</v>
      </c>
    </row>
    <row r="37" spans="1:8" x14ac:dyDescent="0.35">
      <c r="A37">
        <v>1</v>
      </c>
      <c r="B37" s="8" t="s">
        <v>4</v>
      </c>
      <c r="C37" s="8" t="s">
        <v>57</v>
      </c>
      <c r="D37" s="8" t="s">
        <v>58</v>
      </c>
      <c r="E37" s="9">
        <v>1105400</v>
      </c>
      <c r="F37" s="9">
        <v>204000</v>
      </c>
      <c r="G37" s="9">
        <v>1309400</v>
      </c>
      <c r="H37" t="str">
        <f t="shared" si="0"/>
        <v>11</v>
      </c>
    </row>
    <row r="38" spans="1:8" x14ac:dyDescent="0.35">
      <c r="A38">
        <v>1</v>
      </c>
      <c r="B38" s="6" t="s">
        <v>59</v>
      </c>
      <c r="C38" s="6" t="s">
        <v>4</v>
      </c>
      <c r="D38" s="6" t="s">
        <v>60</v>
      </c>
      <c r="E38" s="7">
        <v>105159584</v>
      </c>
      <c r="F38" s="7">
        <v>720000</v>
      </c>
      <c r="G38" s="7">
        <v>105879584</v>
      </c>
      <c r="H38" t="str">
        <f t="shared" si="0"/>
        <v>12</v>
      </c>
    </row>
    <row r="39" spans="1:8" x14ac:dyDescent="0.35">
      <c r="A39">
        <v>1</v>
      </c>
      <c r="B39" s="8" t="s">
        <v>4</v>
      </c>
      <c r="C39" s="8" t="s">
        <v>61</v>
      </c>
      <c r="D39" s="8" t="s">
        <v>62</v>
      </c>
      <c r="E39" s="9">
        <v>4564633</v>
      </c>
      <c r="F39" s="9">
        <v>720000</v>
      </c>
      <c r="G39" s="9">
        <v>5284633</v>
      </c>
      <c r="H39" t="str">
        <f t="shared" si="0"/>
        <v>12</v>
      </c>
    </row>
    <row r="40" spans="1:8" x14ac:dyDescent="0.35">
      <c r="A40">
        <v>1</v>
      </c>
      <c r="B40" s="6" t="s">
        <v>63</v>
      </c>
      <c r="C40" s="6" t="s">
        <v>4</v>
      </c>
      <c r="D40" s="6" t="s">
        <v>64</v>
      </c>
      <c r="E40" s="7">
        <v>5565206</v>
      </c>
      <c r="F40" s="7">
        <v>-100000</v>
      </c>
      <c r="G40" s="7">
        <v>5465206</v>
      </c>
      <c r="H40" t="str">
        <f t="shared" si="0"/>
        <v>13</v>
      </c>
    </row>
    <row r="41" spans="1:8" x14ac:dyDescent="0.35">
      <c r="A41">
        <v>1</v>
      </c>
      <c r="B41" s="8" t="s">
        <v>4</v>
      </c>
      <c r="C41" s="8" t="s">
        <v>18</v>
      </c>
      <c r="D41" s="8" t="s">
        <v>65</v>
      </c>
      <c r="E41" s="9">
        <v>4132083</v>
      </c>
      <c r="F41" s="9">
        <v>-100000</v>
      </c>
      <c r="G41" s="9">
        <v>4032083</v>
      </c>
      <c r="H41" t="str">
        <f t="shared" si="0"/>
        <v>13</v>
      </c>
    </row>
    <row r="42" spans="1:8" x14ac:dyDescent="0.35">
      <c r="A42">
        <v>1</v>
      </c>
      <c r="B42" s="6" t="s">
        <v>66</v>
      </c>
      <c r="C42" s="6" t="s">
        <v>4</v>
      </c>
      <c r="D42" s="6" t="s">
        <v>67</v>
      </c>
      <c r="E42" s="7">
        <v>90103686</v>
      </c>
      <c r="F42" s="7">
        <v>-19100</v>
      </c>
      <c r="G42" s="7">
        <v>90084586</v>
      </c>
      <c r="H42" t="str">
        <f t="shared" si="0"/>
        <v>14</v>
      </c>
    </row>
    <row r="43" spans="1:8" x14ac:dyDescent="0.35">
      <c r="A43">
        <v>1</v>
      </c>
      <c r="B43" s="8" t="s">
        <v>4</v>
      </c>
      <c r="C43" s="8" t="s">
        <v>16</v>
      </c>
      <c r="D43" s="8" t="s">
        <v>68</v>
      </c>
      <c r="E43" s="9">
        <v>7591264</v>
      </c>
      <c r="F43" s="9">
        <v>50000</v>
      </c>
      <c r="G43" s="9">
        <v>7641264</v>
      </c>
      <c r="H43" t="str">
        <f t="shared" si="0"/>
        <v>14</v>
      </c>
    </row>
    <row r="44" spans="1:8" x14ac:dyDescent="0.35">
      <c r="A44">
        <v>1</v>
      </c>
      <c r="B44" s="8" t="s">
        <v>4</v>
      </c>
      <c r="C44" s="8" t="s">
        <v>40</v>
      </c>
      <c r="D44" s="8" t="s">
        <v>69</v>
      </c>
      <c r="E44" s="9">
        <v>6926037</v>
      </c>
      <c r="F44" s="9">
        <v>-50000</v>
      </c>
      <c r="G44" s="9">
        <v>6876037</v>
      </c>
      <c r="H44" t="str">
        <f t="shared" si="0"/>
        <v>14</v>
      </c>
    </row>
    <row r="45" spans="1:8" ht="21.5" x14ac:dyDescent="0.35">
      <c r="A45">
        <v>1</v>
      </c>
      <c r="B45" s="8" t="s">
        <v>4</v>
      </c>
      <c r="C45" s="8" t="s">
        <v>70</v>
      </c>
      <c r="D45" s="8" t="s">
        <v>71</v>
      </c>
      <c r="E45" s="9">
        <v>1000000</v>
      </c>
      <c r="F45" s="9">
        <v>-21600</v>
      </c>
      <c r="G45" s="9">
        <v>978400</v>
      </c>
      <c r="H45" t="str">
        <f t="shared" si="0"/>
        <v>14</v>
      </c>
    </row>
    <row r="46" spans="1:8" x14ac:dyDescent="0.35">
      <c r="A46">
        <v>1</v>
      </c>
      <c r="B46" s="8" t="s">
        <v>4</v>
      </c>
      <c r="C46" s="8" t="s">
        <v>72</v>
      </c>
      <c r="D46" s="8" t="s">
        <v>73</v>
      </c>
      <c r="E46" s="9">
        <v>819020</v>
      </c>
      <c r="F46" s="9">
        <v>-2500</v>
      </c>
      <c r="G46" s="9">
        <v>816520</v>
      </c>
      <c r="H46" t="str">
        <f t="shared" si="0"/>
        <v>14</v>
      </c>
    </row>
    <row r="47" spans="1:8" x14ac:dyDescent="0.35">
      <c r="A47">
        <v>1</v>
      </c>
      <c r="B47" s="8" t="s">
        <v>4</v>
      </c>
      <c r="C47" s="8" t="s">
        <v>74</v>
      </c>
      <c r="D47" s="8" t="s">
        <v>75</v>
      </c>
      <c r="E47" s="9">
        <v>33722</v>
      </c>
      <c r="F47" s="9">
        <v>5000</v>
      </c>
      <c r="G47" s="9">
        <v>38722</v>
      </c>
      <c r="H47" t="str">
        <f t="shared" si="0"/>
        <v>14</v>
      </c>
    </row>
    <row r="48" spans="1:8" x14ac:dyDescent="0.35">
      <c r="A48">
        <v>1</v>
      </c>
      <c r="B48" s="6" t="s">
        <v>76</v>
      </c>
      <c r="C48" s="6" t="s">
        <v>4</v>
      </c>
      <c r="D48" s="6" t="s">
        <v>77</v>
      </c>
      <c r="E48" s="7">
        <v>27912395</v>
      </c>
      <c r="F48" s="7">
        <v>249000</v>
      </c>
      <c r="G48" s="7">
        <v>28161395</v>
      </c>
      <c r="H48" t="str">
        <f t="shared" si="0"/>
        <v>15</v>
      </c>
    </row>
    <row r="49" spans="1:8" x14ac:dyDescent="0.35">
      <c r="A49">
        <v>1</v>
      </c>
      <c r="B49" s="8" t="s">
        <v>4</v>
      </c>
      <c r="C49" s="8" t="s">
        <v>18</v>
      </c>
      <c r="D49" s="8" t="s">
        <v>78</v>
      </c>
      <c r="E49" s="9">
        <v>19738606</v>
      </c>
      <c r="F49" s="9">
        <v>247000</v>
      </c>
      <c r="G49" s="9">
        <v>19985606</v>
      </c>
      <c r="H49" t="str">
        <f t="shared" si="0"/>
        <v>15</v>
      </c>
    </row>
    <row r="50" spans="1:8" x14ac:dyDescent="0.35">
      <c r="A50">
        <v>1</v>
      </c>
      <c r="B50" s="8" t="s">
        <v>4</v>
      </c>
      <c r="C50" s="8" t="s">
        <v>57</v>
      </c>
      <c r="D50" s="8" t="s">
        <v>79</v>
      </c>
      <c r="E50" s="9">
        <v>734890</v>
      </c>
      <c r="F50" s="9">
        <v>2000</v>
      </c>
      <c r="G50" s="9">
        <v>736890</v>
      </c>
      <c r="H50" t="str">
        <f t="shared" si="0"/>
        <v>15</v>
      </c>
    </row>
    <row r="51" spans="1:8" x14ac:dyDescent="0.35">
      <c r="A51">
        <v>1</v>
      </c>
      <c r="B51" s="6" t="s">
        <v>80</v>
      </c>
      <c r="C51" s="6" t="s">
        <v>4</v>
      </c>
      <c r="D51" s="6" t="s">
        <v>81</v>
      </c>
      <c r="E51" s="7">
        <v>94991971</v>
      </c>
      <c r="F51" s="7">
        <v>617800</v>
      </c>
      <c r="G51" s="7">
        <v>95609771</v>
      </c>
      <c r="H51" t="str">
        <f t="shared" si="0"/>
        <v>16</v>
      </c>
    </row>
    <row r="52" spans="1:8" x14ac:dyDescent="0.35">
      <c r="A52">
        <v>1</v>
      </c>
      <c r="B52" s="8" t="s">
        <v>4</v>
      </c>
      <c r="C52" s="8" t="s">
        <v>16</v>
      </c>
      <c r="D52" s="8" t="s">
        <v>82</v>
      </c>
      <c r="E52" s="9">
        <v>1319762</v>
      </c>
      <c r="F52" s="9">
        <v>32500</v>
      </c>
      <c r="G52" s="9">
        <v>1352262</v>
      </c>
      <c r="H52" t="str">
        <f t="shared" si="0"/>
        <v>16</v>
      </c>
    </row>
    <row r="53" spans="1:8" x14ac:dyDescent="0.35">
      <c r="A53">
        <v>1</v>
      </c>
      <c r="B53" s="8" t="s">
        <v>4</v>
      </c>
      <c r="C53" s="8" t="s">
        <v>40</v>
      </c>
      <c r="D53" s="8" t="s">
        <v>83</v>
      </c>
      <c r="E53" s="9">
        <v>803307</v>
      </c>
      <c r="F53" s="9">
        <v>2500</v>
      </c>
      <c r="G53" s="9">
        <v>805807</v>
      </c>
      <c r="H53" t="str">
        <f t="shared" si="0"/>
        <v>16</v>
      </c>
    </row>
    <row r="54" spans="1:8" x14ac:dyDescent="0.35">
      <c r="A54">
        <v>1</v>
      </c>
      <c r="B54" s="8" t="s">
        <v>4</v>
      </c>
      <c r="C54" s="8" t="s">
        <v>84</v>
      </c>
      <c r="D54" s="8" t="s">
        <v>85</v>
      </c>
      <c r="E54" s="9">
        <v>3906193</v>
      </c>
      <c r="F54" s="9">
        <v>-27500</v>
      </c>
      <c r="G54" s="9">
        <v>3878693</v>
      </c>
      <c r="H54" t="str">
        <f t="shared" si="0"/>
        <v>16</v>
      </c>
    </row>
    <row r="55" spans="1:8" x14ac:dyDescent="0.35">
      <c r="A55">
        <v>1</v>
      </c>
      <c r="B55" s="8" t="s">
        <v>4</v>
      </c>
      <c r="C55" s="8" t="s">
        <v>86</v>
      </c>
      <c r="D55" s="8" t="s">
        <v>87</v>
      </c>
      <c r="E55" s="9">
        <v>203418</v>
      </c>
      <c r="F55" s="9">
        <v>20000</v>
      </c>
      <c r="G55" s="9">
        <v>223418</v>
      </c>
      <c r="H55" t="str">
        <f t="shared" si="0"/>
        <v>16</v>
      </c>
    </row>
    <row r="56" spans="1:8" x14ac:dyDescent="0.35">
      <c r="A56">
        <v>1</v>
      </c>
      <c r="B56" s="8" t="s">
        <v>4</v>
      </c>
      <c r="C56" s="8" t="s">
        <v>88</v>
      </c>
      <c r="D56" s="8" t="s">
        <v>89</v>
      </c>
      <c r="E56" s="9">
        <v>3994422</v>
      </c>
      <c r="F56" s="9">
        <v>500000</v>
      </c>
      <c r="G56" s="9">
        <v>4494422</v>
      </c>
      <c r="H56" t="str">
        <f t="shared" si="0"/>
        <v>16</v>
      </c>
    </row>
    <row r="57" spans="1:8" x14ac:dyDescent="0.35">
      <c r="A57">
        <v>1</v>
      </c>
      <c r="B57" s="8" t="s">
        <v>4</v>
      </c>
      <c r="C57" s="8" t="s">
        <v>90</v>
      </c>
      <c r="D57" s="8" t="s">
        <v>91</v>
      </c>
      <c r="E57" s="9">
        <v>3754236</v>
      </c>
      <c r="F57" s="9">
        <v>70000</v>
      </c>
      <c r="G57" s="9">
        <v>3824236</v>
      </c>
      <c r="H57" t="str">
        <f t="shared" si="0"/>
        <v>16</v>
      </c>
    </row>
    <row r="58" spans="1:8" x14ac:dyDescent="0.35">
      <c r="A58">
        <v>1</v>
      </c>
      <c r="B58" s="8" t="s">
        <v>4</v>
      </c>
      <c r="C58" s="8" t="s">
        <v>92</v>
      </c>
      <c r="D58" s="8" t="s">
        <v>93</v>
      </c>
      <c r="E58" s="9">
        <v>1869222</v>
      </c>
      <c r="F58" s="9">
        <v>10000</v>
      </c>
      <c r="G58" s="9">
        <v>1879222</v>
      </c>
      <c r="H58" t="str">
        <f t="shared" si="0"/>
        <v>16</v>
      </c>
    </row>
    <row r="59" spans="1:8" x14ac:dyDescent="0.35">
      <c r="A59">
        <v>1</v>
      </c>
      <c r="B59" s="8" t="s">
        <v>4</v>
      </c>
      <c r="C59" s="8" t="s">
        <v>94</v>
      </c>
      <c r="D59" s="8" t="s">
        <v>95</v>
      </c>
      <c r="E59" s="9">
        <v>1003999</v>
      </c>
      <c r="F59" s="9">
        <v>-4000</v>
      </c>
      <c r="G59" s="9">
        <v>999999</v>
      </c>
      <c r="H59" t="str">
        <f t="shared" si="0"/>
        <v>16</v>
      </c>
    </row>
    <row r="60" spans="1:8" x14ac:dyDescent="0.35">
      <c r="A60">
        <v>1</v>
      </c>
      <c r="B60" s="8" t="s">
        <v>4</v>
      </c>
      <c r="C60" s="8" t="s">
        <v>96</v>
      </c>
      <c r="D60" s="8" t="s">
        <v>97</v>
      </c>
      <c r="E60" s="9">
        <v>578029</v>
      </c>
      <c r="F60" s="9">
        <v>300</v>
      </c>
      <c r="G60" s="9">
        <v>578329</v>
      </c>
      <c r="H60" t="str">
        <f t="shared" si="0"/>
        <v>16</v>
      </c>
    </row>
    <row r="61" spans="1:8" x14ac:dyDescent="0.35">
      <c r="A61">
        <v>1</v>
      </c>
      <c r="B61" s="8" t="s">
        <v>4</v>
      </c>
      <c r="C61" s="8" t="s">
        <v>98</v>
      </c>
      <c r="D61" s="8" t="s">
        <v>99</v>
      </c>
      <c r="E61" s="9">
        <v>7380846</v>
      </c>
      <c r="F61" s="9">
        <v>-14000</v>
      </c>
      <c r="G61" s="9">
        <v>7366846</v>
      </c>
      <c r="H61" t="str">
        <f t="shared" si="0"/>
        <v>16</v>
      </c>
    </row>
    <row r="62" spans="1:8" x14ac:dyDescent="0.35">
      <c r="A62">
        <v>1</v>
      </c>
      <c r="B62" s="8" t="s">
        <v>4</v>
      </c>
      <c r="C62" s="8" t="s">
        <v>100</v>
      </c>
      <c r="D62" s="8" t="s">
        <v>101</v>
      </c>
      <c r="E62" s="9">
        <v>420061</v>
      </c>
      <c r="F62" s="9">
        <v>28000</v>
      </c>
      <c r="G62" s="9">
        <v>448061</v>
      </c>
      <c r="H62" t="str">
        <f t="shared" si="0"/>
        <v>16</v>
      </c>
    </row>
    <row r="63" spans="1:8" x14ac:dyDescent="0.35">
      <c r="A63">
        <v>1</v>
      </c>
      <c r="B63" s="6" t="s">
        <v>102</v>
      </c>
      <c r="C63" s="6" t="s">
        <v>4</v>
      </c>
      <c r="D63" s="6" t="s">
        <v>103</v>
      </c>
      <c r="E63" s="7">
        <v>16667948</v>
      </c>
      <c r="F63" s="7">
        <v>52400</v>
      </c>
      <c r="G63" s="7">
        <v>16720348</v>
      </c>
      <c r="H63" t="str">
        <f t="shared" si="0"/>
        <v>17</v>
      </c>
    </row>
    <row r="64" spans="1:8" x14ac:dyDescent="0.35">
      <c r="A64">
        <v>1</v>
      </c>
      <c r="B64" s="8" t="s">
        <v>4</v>
      </c>
      <c r="C64" s="8" t="s">
        <v>104</v>
      </c>
      <c r="D64" s="8" t="s">
        <v>105</v>
      </c>
      <c r="E64" s="9">
        <v>123758</v>
      </c>
      <c r="F64" s="9">
        <v>50000</v>
      </c>
      <c r="G64" s="9">
        <v>173758</v>
      </c>
      <c r="H64" t="str">
        <f t="shared" si="0"/>
        <v>17</v>
      </c>
    </row>
    <row r="65" spans="1:8" x14ac:dyDescent="0.35">
      <c r="A65">
        <v>1</v>
      </c>
      <c r="B65" s="8" t="s">
        <v>4</v>
      </c>
      <c r="C65" s="8" t="s">
        <v>106</v>
      </c>
      <c r="D65" s="8" t="s">
        <v>107</v>
      </c>
      <c r="E65" s="9">
        <v>78332</v>
      </c>
      <c r="F65" s="9">
        <v>2400</v>
      </c>
      <c r="G65" s="9">
        <v>80732</v>
      </c>
      <c r="H65" t="str">
        <f t="shared" si="0"/>
        <v>17</v>
      </c>
    </row>
    <row r="66" spans="1:8" ht="22" x14ac:dyDescent="0.35">
      <c r="A66">
        <v>1</v>
      </c>
      <c r="B66" s="6" t="s">
        <v>108</v>
      </c>
      <c r="C66" s="6" t="s">
        <v>4</v>
      </c>
      <c r="D66" s="6" t="s">
        <v>109</v>
      </c>
      <c r="E66" s="7">
        <v>6099158</v>
      </c>
      <c r="F66" s="7">
        <v>5500</v>
      </c>
      <c r="G66" s="7">
        <v>6104658</v>
      </c>
      <c r="H66" t="str">
        <f t="shared" si="0"/>
        <v>18</v>
      </c>
    </row>
    <row r="67" spans="1:8" x14ac:dyDescent="0.35">
      <c r="A67">
        <v>1</v>
      </c>
      <c r="B67" s="8" t="s">
        <v>4</v>
      </c>
      <c r="C67" s="8" t="s">
        <v>18</v>
      </c>
      <c r="D67" s="8" t="s">
        <v>110</v>
      </c>
      <c r="E67" s="9">
        <v>12500</v>
      </c>
      <c r="F67" s="9">
        <v>-6000</v>
      </c>
      <c r="G67" s="9">
        <v>6500</v>
      </c>
      <c r="H67" t="str">
        <f t="shared" si="0"/>
        <v>18</v>
      </c>
    </row>
    <row r="68" spans="1:8" x14ac:dyDescent="0.35">
      <c r="A68">
        <v>1</v>
      </c>
      <c r="B68" s="8" t="s">
        <v>4</v>
      </c>
      <c r="C68" s="8" t="s">
        <v>40</v>
      </c>
      <c r="D68" s="8" t="s">
        <v>111</v>
      </c>
      <c r="E68" s="9">
        <v>43000</v>
      </c>
      <c r="F68" s="9">
        <v>-14000</v>
      </c>
      <c r="G68" s="9">
        <v>29000</v>
      </c>
      <c r="H68" t="str">
        <f t="shared" si="0"/>
        <v>18</v>
      </c>
    </row>
    <row r="69" spans="1:8" x14ac:dyDescent="0.35">
      <c r="A69">
        <v>1</v>
      </c>
      <c r="B69" s="8" t="s">
        <v>4</v>
      </c>
      <c r="C69" s="8" t="s">
        <v>28</v>
      </c>
      <c r="D69" s="8" t="s">
        <v>112</v>
      </c>
      <c r="E69" s="9">
        <v>721241</v>
      </c>
      <c r="F69" s="9">
        <v>20000</v>
      </c>
      <c r="G69" s="9">
        <v>741241</v>
      </c>
      <c r="H69" t="str">
        <f t="shared" si="0"/>
        <v>18</v>
      </c>
    </row>
    <row r="70" spans="1:8" x14ac:dyDescent="0.35">
      <c r="A70">
        <v>1</v>
      </c>
      <c r="B70" s="8" t="s">
        <v>4</v>
      </c>
      <c r="C70" s="8" t="s">
        <v>72</v>
      </c>
      <c r="D70" s="8" t="s">
        <v>113</v>
      </c>
      <c r="E70" s="9">
        <v>171338</v>
      </c>
      <c r="F70" s="9">
        <v>-2000</v>
      </c>
      <c r="G70" s="9">
        <v>169338</v>
      </c>
      <c r="H70" t="str">
        <f t="shared" si="0"/>
        <v>18</v>
      </c>
    </row>
    <row r="71" spans="1:8" x14ac:dyDescent="0.35">
      <c r="A71">
        <v>1</v>
      </c>
      <c r="B71" s="8" t="s">
        <v>4</v>
      </c>
      <c r="C71" s="8" t="s">
        <v>42</v>
      </c>
      <c r="D71" s="8" t="s">
        <v>114</v>
      </c>
      <c r="E71" s="9">
        <v>54447</v>
      </c>
      <c r="F71" s="9">
        <v>6500</v>
      </c>
      <c r="G71" s="9">
        <v>60947</v>
      </c>
      <c r="H71" t="str">
        <f t="shared" si="0"/>
        <v>18</v>
      </c>
    </row>
    <row r="72" spans="1:8" x14ac:dyDescent="0.35">
      <c r="A72">
        <v>1</v>
      </c>
      <c r="B72" s="8" t="s">
        <v>4</v>
      </c>
      <c r="C72" s="8" t="s">
        <v>115</v>
      </c>
      <c r="D72" s="8" t="s">
        <v>116</v>
      </c>
      <c r="E72" s="9">
        <v>13559</v>
      </c>
      <c r="F72" s="9">
        <v>1000</v>
      </c>
      <c r="G72" s="9">
        <v>14559</v>
      </c>
      <c r="H72" t="str">
        <f t="shared" si="0"/>
        <v>18</v>
      </c>
    </row>
    <row r="73" spans="1:8" x14ac:dyDescent="0.35">
      <c r="A73">
        <v>1</v>
      </c>
      <c r="B73" s="6" t="s">
        <v>117</v>
      </c>
      <c r="C73" s="6" t="s">
        <v>4</v>
      </c>
      <c r="D73" s="6" t="s">
        <v>118</v>
      </c>
      <c r="E73" s="7">
        <v>19542691</v>
      </c>
      <c r="F73" s="7">
        <v>9000</v>
      </c>
      <c r="G73" s="7">
        <v>19551691</v>
      </c>
      <c r="H73" t="str">
        <f t="shared" ref="H73:H119" si="1">IF(B73="",H72,B73)</f>
        <v>20</v>
      </c>
    </row>
    <row r="74" spans="1:8" x14ac:dyDescent="0.35">
      <c r="A74">
        <v>1</v>
      </c>
      <c r="B74" s="8" t="s">
        <v>4</v>
      </c>
      <c r="C74" s="8" t="s">
        <v>16</v>
      </c>
      <c r="D74" s="8" t="s">
        <v>119</v>
      </c>
      <c r="E74" s="9">
        <v>620648</v>
      </c>
      <c r="F74" s="9">
        <v>9000</v>
      </c>
      <c r="G74" s="9">
        <v>629648</v>
      </c>
      <c r="H74" t="str">
        <f t="shared" si="1"/>
        <v>20</v>
      </c>
    </row>
    <row r="75" spans="1:8" x14ac:dyDescent="0.35">
      <c r="A75">
        <v>1</v>
      </c>
      <c r="B75" s="8" t="s">
        <v>4</v>
      </c>
      <c r="C75" s="8" t="s">
        <v>57</v>
      </c>
      <c r="D75" s="8" t="s">
        <v>120</v>
      </c>
      <c r="E75" s="9">
        <v>1087568</v>
      </c>
      <c r="F75" s="9">
        <v>-9000</v>
      </c>
      <c r="G75" s="9">
        <v>1078568</v>
      </c>
      <c r="H75" t="str">
        <f t="shared" si="1"/>
        <v>20</v>
      </c>
    </row>
    <row r="76" spans="1:8" x14ac:dyDescent="0.35">
      <c r="A76">
        <v>1</v>
      </c>
      <c r="B76" s="8" t="s">
        <v>4</v>
      </c>
      <c r="C76" s="8" t="s">
        <v>30</v>
      </c>
      <c r="D76" s="8" t="s">
        <v>121</v>
      </c>
      <c r="E76" s="9">
        <v>1244565</v>
      </c>
      <c r="F76" s="9">
        <v>25000</v>
      </c>
      <c r="G76" s="9">
        <v>1269565</v>
      </c>
      <c r="H76" t="str">
        <f t="shared" si="1"/>
        <v>20</v>
      </c>
    </row>
    <row r="77" spans="1:8" x14ac:dyDescent="0.35">
      <c r="A77">
        <v>1</v>
      </c>
      <c r="B77" s="8" t="s">
        <v>4</v>
      </c>
      <c r="C77" s="8" t="s">
        <v>86</v>
      </c>
      <c r="D77" s="8" t="s">
        <v>122</v>
      </c>
      <c r="E77" s="9">
        <v>1170500</v>
      </c>
      <c r="F77" s="9">
        <v>40000</v>
      </c>
      <c r="G77" s="9">
        <v>1210500</v>
      </c>
      <c r="H77" t="str">
        <f t="shared" si="1"/>
        <v>20</v>
      </c>
    </row>
    <row r="78" spans="1:8" x14ac:dyDescent="0.35">
      <c r="A78">
        <v>1</v>
      </c>
      <c r="B78" s="8" t="s">
        <v>4</v>
      </c>
      <c r="C78" s="8" t="s">
        <v>70</v>
      </c>
      <c r="D78" s="8" t="s">
        <v>123</v>
      </c>
      <c r="E78" s="9">
        <v>317723</v>
      </c>
      <c r="F78" s="9">
        <v>-6000</v>
      </c>
      <c r="G78" s="9">
        <v>311723</v>
      </c>
      <c r="H78" t="str">
        <f t="shared" si="1"/>
        <v>20</v>
      </c>
    </row>
    <row r="79" spans="1:8" x14ac:dyDescent="0.35">
      <c r="A79">
        <v>1</v>
      </c>
      <c r="B79" s="8" t="s">
        <v>4</v>
      </c>
      <c r="C79" s="8" t="s">
        <v>124</v>
      </c>
      <c r="D79" s="8" t="s">
        <v>125</v>
      </c>
      <c r="E79" s="9">
        <v>50200</v>
      </c>
      <c r="F79" s="9">
        <v>-50000</v>
      </c>
      <c r="G79" s="9">
        <v>200</v>
      </c>
      <c r="H79" t="str">
        <f t="shared" si="1"/>
        <v>20</v>
      </c>
    </row>
    <row r="80" spans="1:8" x14ac:dyDescent="0.35">
      <c r="A80">
        <v>1</v>
      </c>
      <c r="B80" s="6" t="s">
        <v>126</v>
      </c>
      <c r="C80" s="6" t="s">
        <v>4</v>
      </c>
      <c r="D80" s="6" t="s">
        <v>127</v>
      </c>
      <c r="E80" s="7">
        <v>5094849</v>
      </c>
      <c r="F80" s="7">
        <v>15000</v>
      </c>
      <c r="G80" s="7">
        <v>5109849</v>
      </c>
      <c r="H80" t="str">
        <f t="shared" si="1"/>
        <v>21</v>
      </c>
    </row>
    <row r="81" spans="1:8" x14ac:dyDescent="0.35">
      <c r="A81">
        <v>1</v>
      </c>
      <c r="B81" s="8" t="s">
        <v>4</v>
      </c>
      <c r="C81" s="8" t="s">
        <v>128</v>
      </c>
      <c r="D81" s="8" t="s">
        <v>129</v>
      </c>
      <c r="E81" s="9">
        <v>150000</v>
      </c>
      <c r="F81" s="9">
        <v>15000</v>
      </c>
      <c r="G81" s="9">
        <v>165000</v>
      </c>
      <c r="H81" t="str">
        <f t="shared" si="1"/>
        <v>21</v>
      </c>
    </row>
    <row r="82" spans="1:8" x14ac:dyDescent="0.35">
      <c r="A82">
        <v>1</v>
      </c>
      <c r="B82" s="6" t="s">
        <v>130</v>
      </c>
      <c r="C82" s="6" t="s">
        <v>4</v>
      </c>
      <c r="D82" s="6" t="s">
        <v>131</v>
      </c>
      <c r="E82" s="7">
        <v>78952417</v>
      </c>
      <c r="F82" s="7">
        <v>-1000</v>
      </c>
      <c r="G82" s="7">
        <v>78951417</v>
      </c>
      <c r="H82" t="str">
        <f t="shared" si="1"/>
        <v>22</v>
      </c>
    </row>
    <row r="83" spans="1:8" x14ac:dyDescent="0.35">
      <c r="A83">
        <v>1</v>
      </c>
      <c r="B83" s="8" t="s">
        <v>4</v>
      </c>
      <c r="C83" s="8" t="s">
        <v>72</v>
      </c>
      <c r="D83" s="8" t="s">
        <v>132</v>
      </c>
      <c r="E83" s="9">
        <v>119862</v>
      </c>
      <c r="F83" s="9">
        <v>-500</v>
      </c>
      <c r="G83" s="9">
        <v>119362</v>
      </c>
      <c r="H83" t="str">
        <f t="shared" si="1"/>
        <v>22</v>
      </c>
    </row>
    <row r="84" spans="1:8" x14ac:dyDescent="0.35">
      <c r="A84">
        <v>1</v>
      </c>
      <c r="B84" s="8" t="s">
        <v>4</v>
      </c>
      <c r="C84" s="8" t="s">
        <v>133</v>
      </c>
      <c r="D84" s="8" t="s">
        <v>134</v>
      </c>
      <c r="E84" s="9">
        <v>162410</v>
      </c>
      <c r="F84" s="9">
        <v>-500</v>
      </c>
      <c r="G84" s="9">
        <v>161910</v>
      </c>
      <c r="H84" t="str">
        <f t="shared" si="1"/>
        <v>22</v>
      </c>
    </row>
    <row r="85" spans="1:8" x14ac:dyDescent="0.35">
      <c r="A85">
        <v>1</v>
      </c>
      <c r="B85" s="6" t="s">
        <v>135</v>
      </c>
      <c r="C85" s="6" t="s">
        <v>4</v>
      </c>
      <c r="D85" s="6" t="s">
        <v>136</v>
      </c>
      <c r="E85" s="7">
        <v>19373352</v>
      </c>
      <c r="F85" s="7">
        <v>109500</v>
      </c>
      <c r="G85" s="7">
        <v>19482852</v>
      </c>
      <c r="H85" t="str">
        <f t="shared" si="1"/>
        <v>23</v>
      </c>
    </row>
    <row r="86" spans="1:8" x14ac:dyDescent="0.35">
      <c r="A86">
        <v>1</v>
      </c>
      <c r="B86" s="8" t="s">
        <v>4</v>
      </c>
      <c r="C86" s="8" t="s">
        <v>40</v>
      </c>
      <c r="D86" s="8" t="s">
        <v>137</v>
      </c>
      <c r="E86" s="9">
        <v>171348</v>
      </c>
      <c r="F86" s="9">
        <v>3000</v>
      </c>
      <c r="G86" s="9">
        <v>174348</v>
      </c>
      <c r="H86" t="str">
        <f t="shared" si="1"/>
        <v>23</v>
      </c>
    </row>
    <row r="87" spans="1:8" x14ac:dyDescent="0.35">
      <c r="A87">
        <v>1</v>
      </c>
      <c r="B87" s="8" t="s">
        <v>4</v>
      </c>
      <c r="C87" s="8" t="s">
        <v>28</v>
      </c>
      <c r="D87" s="8" t="s">
        <v>138</v>
      </c>
      <c r="E87" s="9">
        <v>133349</v>
      </c>
      <c r="F87" s="9">
        <v>70500</v>
      </c>
      <c r="G87" s="9">
        <v>203849</v>
      </c>
      <c r="H87" t="str">
        <f t="shared" si="1"/>
        <v>23</v>
      </c>
    </row>
    <row r="88" spans="1:8" x14ac:dyDescent="0.35">
      <c r="A88">
        <v>1</v>
      </c>
      <c r="B88" s="8" t="s">
        <v>4</v>
      </c>
      <c r="C88" s="8" t="s">
        <v>61</v>
      </c>
      <c r="D88" s="8" t="s">
        <v>139</v>
      </c>
      <c r="E88" s="9">
        <v>740665</v>
      </c>
      <c r="F88" s="9">
        <v>16000</v>
      </c>
      <c r="G88" s="9">
        <v>756665</v>
      </c>
      <c r="H88" t="str">
        <f t="shared" si="1"/>
        <v>23</v>
      </c>
    </row>
    <row r="89" spans="1:8" x14ac:dyDescent="0.35">
      <c r="A89">
        <v>1</v>
      </c>
      <c r="B89" s="8" t="s">
        <v>4</v>
      </c>
      <c r="C89" s="8" t="s">
        <v>86</v>
      </c>
      <c r="D89" s="8" t="s">
        <v>140</v>
      </c>
      <c r="E89" s="9">
        <v>327670</v>
      </c>
      <c r="F89" s="9">
        <v>20000</v>
      </c>
      <c r="G89" s="9">
        <v>347670</v>
      </c>
      <c r="H89" t="str">
        <f t="shared" si="1"/>
        <v>23</v>
      </c>
    </row>
    <row r="90" spans="1:8" x14ac:dyDescent="0.35">
      <c r="A90">
        <v>1</v>
      </c>
      <c r="B90" s="6" t="s">
        <v>141</v>
      </c>
      <c r="C90" s="6" t="s">
        <v>4</v>
      </c>
      <c r="D90" s="6" t="s">
        <v>142</v>
      </c>
      <c r="E90" s="7">
        <v>11357773</v>
      </c>
      <c r="F90" s="7">
        <v>38750</v>
      </c>
      <c r="G90" s="7">
        <v>11396523</v>
      </c>
      <c r="H90" t="str">
        <f t="shared" si="1"/>
        <v>24</v>
      </c>
    </row>
    <row r="91" spans="1:8" x14ac:dyDescent="0.35">
      <c r="A91">
        <v>1</v>
      </c>
      <c r="B91" s="8" t="s">
        <v>4</v>
      </c>
      <c r="C91" s="8" t="s">
        <v>18</v>
      </c>
      <c r="D91" s="8" t="s">
        <v>143</v>
      </c>
      <c r="E91" s="9">
        <v>3389755</v>
      </c>
      <c r="F91" s="9">
        <v>-25500</v>
      </c>
      <c r="G91" s="9">
        <v>3364255</v>
      </c>
      <c r="H91" t="str">
        <f t="shared" si="1"/>
        <v>24</v>
      </c>
    </row>
    <row r="92" spans="1:8" x14ac:dyDescent="0.35">
      <c r="A92">
        <v>1</v>
      </c>
      <c r="B92" s="8" t="s">
        <v>4</v>
      </c>
      <c r="C92" s="8" t="s">
        <v>57</v>
      </c>
      <c r="D92" s="8" t="s">
        <v>144</v>
      </c>
      <c r="E92" s="9">
        <v>490399</v>
      </c>
      <c r="F92" s="9">
        <v>5500</v>
      </c>
      <c r="G92" s="9">
        <v>495899</v>
      </c>
      <c r="H92" t="str">
        <f t="shared" si="1"/>
        <v>24</v>
      </c>
    </row>
    <row r="93" spans="1:8" x14ac:dyDescent="0.35">
      <c r="A93">
        <v>1</v>
      </c>
      <c r="B93" s="8" t="s">
        <v>4</v>
      </c>
      <c r="C93" s="8" t="s">
        <v>84</v>
      </c>
      <c r="D93" s="8" t="s">
        <v>145</v>
      </c>
      <c r="E93" s="9">
        <v>357442</v>
      </c>
      <c r="F93" s="9">
        <v>11000</v>
      </c>
      <c r="G93" s="9">
        <v>368442</v>
      </c>
      <c r="H93" t="str">
        <f t="shared" si="1"/>
        <v>24</v>
      </c>
    </row>
    <row r="94" spans="1:8" x14ac:dyDescent="0.35">
      <c r="A94">
        <v>1</v>
      </c>
      <c r="B94" s="8" t="s">
        <v>4</v>
      </c>
      <c r="C94" s="8" t="s">
        <v>61</v>
      </c>
      <c r="D94" s="8" t="s">
        <v>146</v>
      </c>
      <c r="E94" s="9">
        <v>304249</v>
      </c>
      <c r="F94" s="9">
        <v>-1000</v>
      </c>
      <c r="G94" s="9">
        <v>303249</v>
      </c>
      <c r="H94" t="str">
        <f t="shared" si="1"/>
        <v>24</v>
      </c>
    </row>
    <row r="95" spans="1:8" x14ac:dyDescent="0.35">
      <c r="A95">
        <v>1</v>
      </c>
      <c r="B95" s="8" t="s">
        <v>4</v>
      </c>
      <c r="C95" s="8" t="s">
        <v>30</v>
      </c>
      <c r="D95" s="8" t="s">
        <v>147</v>
      </c>
      <c r="E95" s="9">
        <v>68140</v>
      </c>
      <c r="F95" s="9">
        <v>10000</v>
      </c>
      <c r="G95" s="9">
        <v>78140</v>
      </c>
      <c r="H95" t="str">
        <f t="shared" si="1"/>
        <v>24</v>
      </c>
    </row>
    <row r="96" spans="1:8" x14ac:dyDescent="0.35">
      <c r="A96">
        <v>1</v>
      </c>
      <c r="B96" s="8" t="s">
        <v>4</v>
      </c>
      <c r="C96" s="8" t="s">
        <v>148</v>
      </c>
      <c r="D96" s="8" t="s">
        <v>149</v>
      </c>
      <c r="E96" s="9">
        <v>175846</v>
      </c>
      <c r="F96" s="9">
        <v>11000</v>
      </c>
      <c r="G96" s="9">
        <v>186846</v>
      </c>
      <c r="H96" t="str">
        <f t="shared" si="1"/>
        <v>24</v>
      </c>
    </row>
    <row r="97" spans="1:8" x14ac:dyDescent="0.35">
      <c r="A97">
        <v>1</v>
      </c>
      <c r="B97" s="8" t="s">
        <v>4</v>
      </c>
      <c r="C97" s="8" t="s">
        <v>150</v>
      </c>
      <c r="D97" s="8" t="s">
        <v>151</v>
      </c>
      <c r="E97" s="9">
        <v>27850</v>
      </c>
      <c r="F97" s="9">
        <v>25000</v>
      </c>
      <c r="G97" s="9">
        <v>52850</v>
      </c>
      <c r="H97" t="str">
        <f t="shared" si="1"/>
        <v>24</v>
      </c>
    </row>
    <row r="98" spans="1:8" x14ac:dyDescent="0.35">
      <c r="A98">
        <v>1</v>
      </c>
      <c r="B98" s="8" t="s">
        <v>4</v>
      </c>
      <c r="C98" s="8" t="s">
        <v>74</v>
      </c>
      <c r="D98" s="8" t="s">
        <v>152</v>
      </c>
      <c r="E98" s="9">
        <v>313367</v>
      </c>
      <c r="F98" s="9">
        <v>9750</v>
      </c>
      <c r="G98" s="9">
        <v>323117</v>
      </c>
      <c r="H98" t="str">
        <f t="shared" si="1"/>
        <v>24</v>
      </c>
    </row>
    <row r="99" spans="1:8" x14ac:dyDescent="0.35">
      <c r="A99">
        <v>1</v>
      </c>
      <c r="B99" s="8" t="s">
        <v>4</v>
      </c>
      <c r="C99" s="8" t="s">
        <v>153</v>
      </c>
      <c r="D99" s="8" t="s">
        <v>154</v>
      </c>
      <c r="E99" s="9">
        <v>20517</v>
      </c>
      <c r="F99" s="9">
        <v>5500</v>
      </c>
      <c r="G99" s="9">
        <v>26017</v>
      </c>
      <c r="H99" t="str">
        <f t="shared" si="1"/>
        <v>24</v>
      </c>
    </row>
    <row r="100" spans="1:8" x14ac:dyDescent="0.35">
      <c r="A100">
        <v>1</v>
      </c>
      <c r="B100" s="8" t="s">
        <v>4</v>
      </c>
      <c r="C100" s="8" t="s">
        <v>44</v>
      </c>
      <c r="D100" s="8" t="s">
        <v>155</v>
      </c>
      <c r="E100" s="9">
        <v>100000</v>
      </c>
      <c r="F100" s="9">
        <v>-12500</v>
      </c>
      <c r="G100" s="9">
        <v>87500</v>
      </c>
      <c r="H100" t="str">
        <f t="shared" si="1"/>
        <v>24</v>
      </c>
    </row>
    <row r="101" spans="1:8" ht="15" thickBot="1" x14ac:dyDescent="0.4">
      <c r="A101">
        <v>1</v>
      </c>
      <c r="B101" s="10" t="s">
        <v>4</v>
      </c>
      <c r="C101" s="10" t="s">
        <v>4</v>
      </c>
      <c r="D101" s="10" t="s">
        <v>156</v>
      </c>
      <c r="E101" s="10" t="s">
        <v>4</v>
      </c>
      <c r="F101" s="11">
        <v>3975050</v>
      </c>
      <c r="G101" s="12"/>
      <c r="H101" t="str">
        <f t="shared" si="1"/>
        <v>24</v>
      </c>
    </row>
    <row r="102" spans="1:8" x14ac:dyDescent="0.35">
      <c r="H102" t="str">
        <f t="shared" si="1"/>
        <v>24</v>
      </c>
    </row>
    <row r="103" spans="1:8" x14ac:dyDescent="0.35">
      <c r="B103" s="100" t="s">
        <v>1</v>
      </c>
      <c r="C103" s="101"/>
      <c r="D103" s="101"/>
      <c r="E103" s="101"/>
      <c r="F103" s="101"/>
      <c r="G103" s="101"/>
      <c r="H103" t="str">
        <f t="shared" si="1"/>
        <v>Tusental kronor</v>
      </c>
    </row>
    <row r="104" spans="1:8" ht="20" thickBot="1" x14ac:dyDescent="0.4">
      <c r="B104" s="102" t="s">
        <v>2</v>
      </c>
      <c r="C104" s="102" t="s">
        <v>3</v>
      </c>
      <c r="D104" s="102" t="s">
        <v>4</v>
      </c>
      <c r="E104" s="103" t="s">
        <v>5</v>
      </c>
      <c r="F104" s="103" t="s">
        <v>6</v>
      </c>
      <c r="G104" s="103" t="s">
        <v>7</v>
      </c>
      <c r="H104" t="str">
        <f t="shared" si="1"/>
        <v>Utgiftsområde</v>
      </c>
    </row>
    <row r="105" spans="1:8" x14ac:dyDescent="0.35">
      <c r="A105">
        <v>2</v>
      </c>
      <c r="B105" s="93" t="s">
        <v>36</v>
      </c>
      <c r="C105" s="93" t="s">
        <v>4</v>
      </c>
      <c r="D105" s="93" t="s">
        <v>37</v>
      </c>
      <c r="E105" s="94">
        <v>95640030</v>
      </c>
      <c r="F105" s="94">
        <v>729500</v>
      </c>
      <c r="G105" s="94">
        <v>96369530</v>
      </c>
      <c r="H105" t="str">
        <f t="shared" si="1"/>
        <v>6</v>
      </c>
    </row>
    <row r="106" spans="1:8" x14ac:dyDescent="0.35">
      <c r="A106">
        <v>2</v>
      </c>
      <c r="B106" s="95" t="s">
        <v>4</v>
      </c>
      <c r="C106" s="95" t="s">
        <v>16</v>
      </c>
      <c r="D106" s="95" t="s">
        <v>38</v>
      </c>
      <c r="E106" s="96">
        <v>51802548</v>
      </c>
      <c r="F106" s="96">
        <v>524500</v>
      </c>
      <c r="G106" s="96">
        <v>52327048</v>
      </c>
      <c r="H106" t="str">
        <f t="shared" si="1"/>
        <v>6</v>
      </c>
    </row>
    <row r="107" spans="1:8" x14ac:dyDescent="0.35">
      <c r="A107">
        <v>2</v>
      </c>
      <c r="B107" s="95" t="s">
        <v>4</v>
      </c>
      <c r="C107" s="95" t="s">
        <v>40</v>
      </c>
      <c r="D107" s="95" t="s">
        <v>41</v>
      </c>
      <c r="E107" s="96">
        <v>29287005</v>
      </c>
      <c r="F107" s="96">
        <v>205000</v>
      </c>
      <c r="G107" s="96">
        <v>29492005</v>
      </c>
      <c r="H107" t="str">
        <f t="shared" si="1"/>
        <v>6</v>
      </c>
    </row>
    <row r="108" spans="1:8" ht="15" thickBot="1" x14ac:dyDescent="0.4">
      <c r="A108">
        <v>2</v>
      </c>
      <c r="B108" s="97" t="s">
        <v>4</v>
      </c>
      <c r="C108" s="97" t="s">
        <v>4</v>
      </c>
      <c r="D108" s="97" t="s">
        <v>156</v>
      </c>
      <c r="E108" s="97" t="s">
        <v>4</v>
      </c>
      <c r="F108" s="98">
        <v>729500</v>
      </c>
      <c r="G108" s="104"/>
      <c r="H108" t="str">
        <f t="shared" si="1"/>
        <v>6</v>
      </c>
    </row>
    <row r="109" spans="1:8" x14ac:dyDescent="0.35">
      <c r="H109" t="str">
        <f t="shared" si="1"/>
        <v>6</v>
      </c>
    </row>
    <row r="110" spans="1:8" x14ac:dyDescent="0.35">
      <c r="H110" t="str">
        <f t="shared" si="1"/>
        <v>6</v>
      </c>
    </row>
    <row r="111" spans="1:8" x14ac:dyDescent="0.35">
      <c r="B111" s="100" t="s">
        <v>1</v>
      </c>
      <c r="C111" s="101"/>
      <c r="D111" s="101"/>
      <c r="E111" s="101"/>
      <c r="F111" s="101"/>
      <c r="G111" s="101"/>
      <c r="H111" t="str">
        <f t="shared" si="1"/>
        <v>Tusental kronor</v>
      </c>
    </row>
    <row r="112" spans="1:8" ht="20" thickBot="1" x14ac:dyDescent="0.4">
      <c r="B112" s="102" t="s">
        <v>2</v>
      </c>
      <c r="C112" s="102" t="s">
        <v>3</v>
      </c>
      <c r="D112" s="102" t="s">
        <v>4</v>
      </c>
      <c r="E112" s="103" t="s">
        <v>5</v>
      </c>
      <c r="F112" s="103" t="s">
        <v>6</v>
      </c>
      <c r="G112" s="103" t="s">
        <v>7</v>
      </c>
      <c r="H112" t="str">
        <f t="shared" si="1"/>
        <v>Utgiftsområde</v>
      </c>
    </row>
    <row r="113" spans="1:8" x14ac:dyDescent="0.35">
      <c r="B113" s="93" t="s">
        <v>36</v>
      </c>
      <c r="C113" s="93" t="s">
        <v>4</v>
      </c>
      <c r="D113" s="93" t="s">
        <v>37</v>
      </c>
      <c r="E113" s="94">
        <v>93952930</v>
      </c>
      <c r="F113" s="94">
        <v>1687100</v>
      </c>
      <c r="G113" s="94">
        <v>95640030</v>
      </c>
      <c r="H113" t="str">
        <f t="shared" si="1"/>
        <v>6</v>
      </c>
    </row>
    <row r="114" spans="1:8" x14ac:dyDescent="0.35">
      <c r="A114">
        <v>3</v>
      </c>
      <c r="B114" s="95" t="s">
        <v>4</v>
      </c>
      <c r="C114" s="95" t="s">
        <v>16</v>
      </c>
      <c r="D114" s="95" t="s">
        <v>38</v>
      </c>
      <c r="E114" s="96">
        <v>51453048</v>
      </c>
      <c r="F114" s="96">
        <v>349500</v>
      </c>
      <c r="G114" s="96">
        <v>51802548</v>
      </c>
      <c r="H114" t="str">
        <f t="shared" si="1"/>
        <v>6</v>
      </c>
    </row>
    <row r="115" spans="1:8" x14ac:dyDescent="0.35">
      <c r="A115">
        <v>3</v>
      </c>
      <c r="B115" s="95" t="s">
        <v>4</v>
      </c>
      <c r="C115" s="95" t="s">
        <v>40</v>
      </c>
      <c r="D115" s="95" t="s">
        <v>41</v>
      </c>
      <c r="E115" s="96">
        <v>27949405</v>
      </c>
      <c r="F115" s="96">
        <v>1337600</v>
      </c>
      <c r="G115" s="96">
        <v>29287005</v>
      </c>
      <c r="H115" t="str">
        <f t="shared" si="1"/>
        <v>6</v>
      </c>
    </row>
    <row r="116" spans="1:8" x14ac:dyDescent="0.35">
      <c r="A116">
        <v>3</v>
      </c>
      <c r="B116" s="93" t="s">
        <v>126</v>
      </c>
      <c r="C116" s="93" t="s">
        <v>4</v>
      </c>
      <c r="D116" s="93" t="s">
        <v>127</v>
      </c>
      <c r="E116" s="94">
        <v>4944849</v>
      </c>
      <c r="F116" s="94">
        <v>150000</v>
      </c>
      <c r="G116" s="94">
        <v>5094849</v>
      </c>
      <c r="H116" t="str">
        <f t="shared" si="1"/>
        <v>21</v>
      </c>
    </row>
    <row r="117" spans="1:8" x14ac:dyDescent="0.35">
      <c r="A117">
        <v>3</v>
      </c>
      <c r="B117" s="95" t="s">
        <v>4</v>
      </c>
      <c r="C117" s="95" t="s">
        <v>128</v>
      </c>
      <c r="D117" s="95" t="s">
        <v>129</v>
      </c>
      <c r="E117" s="96">
        <v>0</v>
      </c>
      <c r="F117" s="96">
        <v>150000</v>
      </c>
      <c r="G117" s="96">
        <v>150000</v>
      </c>
      <c r="H117" t="str">
        <f t="shared" si="1"/>
        <v>21</v>
      </c>
    </row>
    <row r="118" spans="1:8" x14ac:dyDescent="0.35">
      <c r="A118">
        <v>3</v>
      </c>
      <c r="B118" s="93" t="s">
        <v>141</v>
      </c>
      <c r="C118" s="93" t="s">
        <v>4</v>
      </c>
      <c r="D118" s="93" t="s">
        <v>142</v>
      </c>
      <c r="E118" s="94">
        <v>11407773</v>
      </c>
      <c r="F118" s="94">
        <v>-50000</v>
      </c>
      <c r="G118" s="94">
        <v>11357773</v>
      </c>
      <c r="H118" t="str">
        <f t="shared" si="1"/>
        <v>24</v>
      </c>
    </row>
    <row r="119" spans="1:8" x14ac:dyDescent="0.35">
      <c r="A119">
        <v>3</v>
      </c>
      <c r="B119" s="95" t="s">
        <v>4</v>
      </c>
      <c r="C119" s="95" t="s">
        <v>18</v>
      </c>
      <c r="D119" s="95" t="s">
        <v>143</v>
      </c>
      <c r="E119" s="96">
        <v>3439755</v>
      </c>
      <c r="F119" s="96">
        <v>-50000</v>
      </c>
      <c r="G119" s="96">
        <v>3389755</v>
      </c>
      <c r="H119" t="str">
        <f t="shared" si="1"/>
        <v>24</v>
      </c>
    </row>
    <row r="120" spans="1:8" ht="15" thickBot="1" x14ac:dyDescent="0.4">
      <c r="A120">
        <v>3</v>
      </c>
      <c r="B120" s="97" t="s">
        <v>4</v>
      </c>
      <c r="C120" s="97" t="s">
        <v>4</v>
      </c>
      <c r="D120" s="97" t="s">
        <v>156</v>
      </c>
      <c r="E120" s="97" t="s">
        <v>4</v>
      </c>
      <c r="F120" s="98">
        <v>1787100</v>
      </c>
      <c r="G120" s="104"/>
    </row>
    <row r="123" spans="1:8" x14ac:dyDescent="0.35">
      <c r="G123" s="96">
        <v>51453048</v>
      </c>
    </row>
  </sheetData>
  <autoFilter ref="A7:H120" xr:uid="{5670087F-DC0C-489B-94E4-BF4F416337D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A15D-69CB-45B8-B5EB-463D82CB107D}">
  <sheetPr>
    <tabColor theme="3" tint="0.59999389629810485"/>
  </sheetPr>
  <dimension ref="D9:F37"/>
  <sheetViews>
    <sheetView showGridLines="0" tabSelected="1" topLeftCell="A4" zoomScale="115" zoomScaleNormal="115" workbookViewId="0">
      <selection activeCell="O6" sqref="O6"/>
    </sheetView>
  </sheetViews>
  <sheetFormatPr defaultRowHeight="14.5" x14ac:dyDescent="0.35"/>
  <cols>
    <col min="1" max="1" width="3.36328125" customWidth="1"/>
    <col min="2" max="2" width="26.81640625" customWidth="1"/>
    <col min="3" max="3" width="3.36328125" customWidth="1"/>
    <col min="4" max="4" width="68.6328125" bestFit="1" customWidth="1"/>
    <col min="5" max="5" width="10.08984375" bestFit="1" customWidth="1"/>
    <col min="6" max="6" width="28.54296875" bestFit="1" customWidth="1"/>
    <col min="7" max="7" width="3.90625" customWidth="1"/>
  </cols>
  <sheetData>
    <row r="9" spans="4:6" x14ac:dyDescent="0.35">
      <c r="D9" s="112" t="s">
        <v>1538</v>
      </c>
      <c r="E9" s="112" t="s">
        <v>1539</v>
      </c>
      <c r="F9" t="s">
        <v>1548</v>
      </c>
    </row>
    <row r="10" spans="4:6" x14ac:dyDescent="0.35">
      <c r="D10" t="s">
        <v>1300</v>
      </c>
      <c r="F10" s="20">
        <v>1259.9596849008317</v>
      </c>
    </row>
    <row r="11" spans="4:6" x14ac:dyDescent="0.35">
      <c r="D11" t="s">
        <v>47</v>
      </c>
      <c r="F11" s="20">
        <v>883.15524632117706</v>
      </c>
    </row>
    <row r="12" spans="4:6" x14ac:dyDescent="0.35">
      <c r="D12" t="s">
        <v>53</v>
      </c>
      <c r="F12" s="20">
        <v>851.14606525911711</v>
      </c>
    </row>
    <row r="13" spans="4:6" x14ac:dyDescent="0.35">
      <c r="D13" t="s">
        <v>60</v>
      </c>
      <c r="F13" s="20">
        <v>841.00754958413302</v>
      </c>
    </row>
    <row r="14" spans="4:6" x14ac:dyDescent="0.35">
      <c r="D14" t="s">
        <v>81</v>
      </c>
      <c r="F14" s="20">
        <v>759.6926663467691</v>
      </c>
    </row>
    <row r="15" spans="4:6" x14ac:dyDescent="0.35">
      <c r="D15" t="s">
        <v>37</v>
      </c>
      <c r="F15" s="20">
        <v>751.38299744081883</v>
      </c>
    </row>
    <row r="16" spans="4:6" x14ac:dyDescent="0.35">
      <c r="D16" t="s">
        <v>67</v>
      </c>
      <c r="F16" s="20">
        <v>720.59889635316699</v>
      </c>
    </row>
    <row r="17" spans="4:6" x14ac:dyDescent="0.35">
      <c r="D17" t="s">
        <v>131</v>
      </c>
      <c r="F17" s="20">
        <v>631.41728246960975</v>
      </c>
    </row>
    <row r="18" spans="4:6" x14ac:dyDescent="0.35">
      <c r="D18" t="s">
        <v>26</v>
      </c>
      <c r="F18" s="20">
        <v>546.27202495201539</v>
      </c>
    </row>
    <row r="19" spans="4:6" x14ac:dyDescent="0.35">
      <c r="D19" t="s">
        <v>56</v>
      </c>
      <c r="F19" s="20">
        <v>443.01132437619964</v>
      </c>
    </row>
    <row r="20" spans="4:6" x14ac:dyDescent="0.35">
      <c r="D20" t="s">
        <v>855</v>
      </c>
      <c r="F20" s="20">
        <v>377.52900671785028</v>
      </c>
    </row>
    <row r="21" spans="4:6" x14ac:dyDescent="0.35">
      <c r="D21" t="s">
        <v>1310</v>
      </c>
      <c r="F21" s="20">
        <v>366.84142674344207</v>
      </c>
    </row>
    <row r="22" spans="4:6" x14ac:dyDescent="0.35">
      <c r="D22" t="s">
        <v>77</v>
      </c>
      <c r="F22" s="20">
        <v>223.22772712731921</v>
      </c>
    </row>
    <row r="23" spans="4:6" x14ac:dyDescent="0.35">
      <c r="D23" t="s">
        <v>118</v>
      </c>
      <c r="F23" s="20">
        <v>156.29151471529107</v>
      </c>
    </row>
    <row r="24" spans="4:6" x14ac:dyDescent="0.35">
      <c r="D24" t="s">
        <v>136</v>
      </c>
      <c r="F24" s="20">
        <v>154.93723608445299</v>
      </c>
    </row>
    <row r="25" spans="4:6" x14ac:dyDescent="0.35">
      <c r="D25" t="s">
        <v>15</v>
      </c>
      <c r="F25" s="20">
        <v>152.12251279590527</v>
      </c>
    </row>
    <row r="26" spans="4:6" x14ac:dyDescent="0.35">
      <c r="D26" t="s">
        <v>1541</v>
      </c>
      <c r="F26" s="20">
        <v>146.11327575175949</v>
      </c>
    </row>
    <row r="27" spans="4:6" x14ac:dyDescent="0.35">
      <c r="D27" t="s">
        <v>103</v>
      </c>
      <c r="F27" s="20">
        <v>133.30092770313499</v>
      </c>
    </row>
    <row r="28" spans="4:6" x14ac:dyDescent="0.35">
      <c r="D28" t="s">
        <v>863</v>
      </c>
      <c r="F28" s="20">
        <v>128.11696257197696</v>
      </c>
    </row>
    <row r="29" spans="4:6" x14ac:dyDescent="0.35">
      <c r="D29" t="s">
        <v>1306</v>
      </c>
      <c r="F29" s="20">
        <v>105.2079334612924</v>
      </c>
    </row>
    <row r="30" spans="4:6" x14ac:dyDescent="0.35">
      <c r="D30" t="s">
        <v>23</v>
      </c>
      <c r="F30" s="20">
        <v>103.35325495841332</v>
      </c>
    </row>
    <row r="31" spans="4:6" x14ac:dyDescent="0.35">
      <c r="D31" t="s">
        <v>142</v>
      </c>
      <c r="F31" s="20">
        <v>91.232989443378131</v>
      </c>
    </row>
    <row r="32" spans="4:6" x14ac:dyDescent="0.35">
      <c r="D32" t="s">
        <v>109</v>
      </c>
      <c r="F32" s="20">
        <v>48.777655150351876</v>
      </c>
    </row>
    <row r="33" spans="4:6" x14ac:dyDescent="0.35">
      <c r="D33" t="s">
        <v>64</v>
      </c>
      <c r="F33" s="20">
        <v>44.507405630198349</v>
      </c>
    </row>
    <row r="34" spans="4:6" x14ac:dyDescent="0.35">
      <c r="D34" t="s">
        <v>127</v>
      </c>
      <c r="F34" s="20">
        <v>39.546137236084455</v>
      </c>
    </row>
    <row r="35" spans="4:6" x14ac:dyDescent="0.35">
      <c r="D35" t="s">
        <v>1169</v>
      </c>
      <c r="F35" s="20">
        <v>36.262004158669228</v>
      </c>
    </row>
    <row r="36" spans="4:6" x14ac:dyDescent="0.35">
      <c r="D36" t="s">
        <v>33</v>
      </c>
      <c r="F36" s="20">
        <v>16.751991362763917</v>
      </c>
    </row>
    <row r="37" spans="4:6" x14ac:dyDescent="0.35">
      <c r="D37" t="s">
        <v>1543</v>
      </c>
      <c r="F37" s="20">
        <v>10011.763699616122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18479-EDBF-4ADB-85AC-8C486BB081E3}">
  <sheetPr>
    <tabColor theme="2" tint="-0.499984740745262"/>
  </sheetPr>
  <dimension ref="A3:N595"/>
  <sheetViews>
    <sheetView topLeftCell="A570" workbookViewId="0">
      <selection activeCell="M595" sqref="M11:M595"/>
    </sheetView>
  </sheetViews>
  <sheetFormatPr defaultRowHeight="14.5" x14ac:dyDescent="0.35"/>
  <cols>
    <col min="3" max="3" width="70.54296875" customWidth="1"/>
    <col min="4" max="5" width="13.7265625" customWidth="1"/>
    <col min="8" max="8" width="29.7265625" customWidth="1"/>
    <col min="9" max="9" width="29.90625" customWidth="1"/>
    <col min="11" max="11" width="57.453125" customWidth="1"/>
    <col min="12" max="12" width="15.81640625" bestFit="1" customWidth="1"/>
  </cols>
  <sheetData>
    <row r="3" spans="1:14" x14ac:dyDescent="0.35">
      <c r="D3" s="20">
        <f>SUBTOTAL(9,D11:D597)</f>
        <v>4492353978</v>
      </c>
      <c r="L3" s="113">
        <f>10.42*1000</f>
        <v>10420</v>
      </c>
    </row>
    <row r="4" spans="1:14" ht="15" thickBot="1" x14ac:dyDescent="0.4">
      <c r="D4" s="98">
        <v>1251870933</v>
      </c>
    </row>
    <row r="9" spans="1:14" ht="32.5" x14ac:dyDescent="0.35">
      <c r="B9" s="49" t="s">
        <v>1493</v>
      </c>
      <c r="C9" s="50"/>
      <c r="D9" s="51" t="s">
        <v>1</v>
      </c>
      <c r="E9" s="107" t="str">
        <f>IF(B9="",E8,B9)</f>
        <v>Specifikation av budgetens utgifter för 2023</v>
      </c>
      <c r="K9">
        <f>IFERROR(RIGHT(C9,LEN(C9)-FIND(" ",C9)),C9)</f>
        <v>0</v>
      </c>
    </row>
    <row r="10" spans="1:14" ht="15" thickBot="1" x14ac:dyDescent="0.4">
      <c r="A10" s="108" t="s">
        <v>1544</v>
      </c>
      <c r="B10" s="108" t="s">
        <v>1534</v>
      </c>
      <c r="C10" s="108" t="s">
        <v>1533</v>
      </c>
      <c r="D10" s="109" t="s">
        <v>1532</v>
      </c>
      <c r="E10" s="110" t="s">
        <v>1531</v>
      </c>
      <c r="F10" s="111" t="s">
        <v>1530</v>
      </c>
      <c r="G10" s="111" t="s">
        <v>1535</v>
      </c>
      <c r="H10" s="111" t="s">
        <v>1538</v>
      </c>
      <c r="I10" s="111" t="s">
        <v>1539</v>
      </c>
      <c r="J10" s="111" t="s">
        <v>1540</v>
      </c>
      <c r="K10" s="111" t="s">
        <v>1542</v>
      </c>
      <c r="L10" s="111" t="s">
        <v>1546</v>
      </c>
      <c r="M10" s="111" t="s">
        <v>1547</v>
      </c>
      <c r="N10" s="111" t="s">
        <v>1537</v>
      </c>
    </row>
    <row r="11" spans="1:14" ht="15" thickTop="1" x14ac:dyDescent="0.35">
      <c r="A11" t="s">
        <v>1545</v>
      </c>
      <c r="B11" s="50">
        <v>1</v>
      </c>
      <c r="C11" s="50" t="s">
        <v>1541</v>
      </c>
      <c r="D11" s="51"/>
      <c r="E11" s="107">
        <f>IF(B11="",E10,B11)</f>
        <v>1</v>
      </c>
      <c r="F11" t="str">
        <f>IFERROR(LEFT(C11,FIND(" ",C11)-1)*1,"")</f>
        <v/>
      </c>
      <c r="G11" t="s">
        <v>1536</v>
      </c>
      <c r="H11" t="str">
        <f>IF(B11="",H10,C11)</f>
        <v>Riket styre</v>
      </c>
      <c r="I11" t="str">
        <f t="shared" ref="I11:I74" si="0">IF(B11="",IF(G11="Sum",C11,IF(I10="",H11,I10)),"")</f>
        <v/>
      </c>
      <c r="K11" t="str">
        <f>IFERROR(RIGHT(C11,LEN(C11)-FIND(" ",C11)),"")</f>
        <v>styre</v>
      </c>
      <c r="L11">
        <f>D11/$L$3</f>
        <v>0</v>
      </c>
      <c r="M11">
        <f>L11/12</f>
        <v>0</v>
      </c>
    </row>
    <row r="12" spans="1:14" x14ac:dyDescent="0.35">
      <c r="A12" t="s">
        <v>1545</v>
      </c>
      <c r="B12" s="93"/>
      <c r="C12" s="93" t="s">
        <v>753</v>
      </c>
      <c r="D12" s="94">
        <v>167903</v>
      </c>
      <c r="E12" s="107">
        <f>IF(B12="",E11,B12)</f>
        <v>1</v>
      </c>
      <c r="F12">
        <f>IFERROR(LEFT(C12,FIND(" ",C12)-1)*1,"")</f>
        <v>1</v>
      </c>
      <c r="G12" t="s">
        <v>1536</v>
      </c>
      <c r="H12" t="str">
        <f>IF(B12="",H11,C12)</f>
        <v>Riket styre</v>
      </c>
      <c r="I12" t="str">
        <f t="shared" si="0"/>
        <v>1 Statschefen</v>
      </c>
      <c r="K12" t="str">
        <f>IFERROR(RIGHT(C12,LEN(C12)-FIND(" ",C12)),C12)</f>
        <v>Statschefen</v>
      </c>
      <c r="L12">
        <f>D12/$L$3</f>
        <v>16.113531669865644</v>
      </c>
      <c r="M12">
        <f t="shared" ref="M12:M75" si="1">L12/12</f>
        <v>1.342794305822137</v>
      </c>
    </row>
    <row r="13" spans="1:14" x14ac:dyDescent="0.35">
      <c r="A13" t="s">
        <v>1545</v>
      </c>
      <c r="B13" s="95" t="s">
        <v>4</v>
      </c>
      <c r="C13" s="95" t="s">
        <v>754</v>
      </c>
      <c r="D13" s="96">
        <v>167903</v>
      </c>
      <c r="E13" s="107">
        <f t="shared" ref="E13:E76" si="2">IF(B13="",E12,B13)</f>
        <v>1</v>
      </c>
      <c r="F13">
        <f t="shared" ref="F13:F76" si="3">IFERROR(LEFT(C13,FIND(" ",C13)-1)*1,"")</f>
        <v>1</v>
      </c>
      <c r="H13" t="str">
        <f t="shared" ref="H13:H76" si="4">IF(B13="",H12,C13)</f>
        <v>Riket styre</v>
      </c>
      <c r="I13" t="str">
        <f t="shared" si="0"/>
        <v>1 Statschefen</v>
      </c>
      <c r="K13" t="str">
        <f t="shared" ref="K13:K76" si="5">IFERROR(RIGHT(C13,LEN(C13)-FIND(" ",C13)),C13)</f>
        <v>Kungliga hov- och slottsstaten</v>
      </c>
      <c r="L13">
        <f t="shared" ref="L13:L76" si="6">D13/$L$3</f>
        <v>16.113531669865644</v>
      </c>
      <c r="M13">
        <f t="shared" si="1"/>
        <v>1.342794305822137</v>
      </c>
    </row>
    <row r="14" spans="1:14" x14ac:dyDescent="0.35">
      <c r="A14" t="s">
        <v>1545</v>
      </c>
      <c r="B14" s="93" t="s">
        <v>4</v>
      </c>
      <c r="C14" s="93" t="s">
        <v>755</v>
      </c>
      <c r="D14" s="94">
        <v>2696711</v>
      </c>
      <c r="E14" s="107">
        <f t="shared" si="2"/>
        <v>1</v>
      </c>
      <c r="F14">
        <f t="shared" si="3"/>
        <v>2</v>
      </c>
      <c r="G14" t="s">
        <v>1536</v>
      </c>
      <c r="H14" t="str">
        <f t="shared" si="4"/>
        <v>Riket styre</v>
      </c>
      <c r="I14" t="str">
        <f t="shared" si="0"/>
        <v>2 Riksdagen och dess myndigheter</v>
      </c>
      <c r="K14" t="str">
        <f t="shared" si="5"/>
        <v>Riksdagen och dess myndigheter</v>
      </c>
      <c r="L14">
        <f t="shared" si="6"/>
        <v>258.80143953934743</v>
      </c>
      <c r="M14">
        <f t="shared" si="1"/>
        <v>21.566786628278951</v>
      </c>
    </row>
    <row r="15" spans="1:14" x14ac:dyDescent="0.35">
      <c r="A15" t="s">
        <v>1545</v>
      </c>
      <c r="B15" s="95" t="s">
        <v>4</v>
      </c>
      <c r="C15" s="95" t="s">
        <v>756</v>
      </c>
      <c r="D15" s="96">
        <v>1004077</v>
      </c>
      <c r="E15" s="107">
        <f t="shared" si="2"/>
        <v>1</v>
      </c>
      <c r="F15">
        <f t="shared" si="3"/>
        <v>1</v>
      </c>
      <c r="H15" t="str">
        <f t="shared" si="4"/>
        <v>Riket styre</v>
      </c>
      <c r="I15" t="str">
        <f t="shared" si="0"/>
        <v>2 Riksdagen och dess myndigheter</v>
      </c>
      <c r="K15" t="str">
        <f t="shared" si="5"/>
        <v>Riksdagens ledamöter och partier m.m.</v>
      </c>
      <c r="L15">
        <f t="shared" si="6"/>
        <v>96.360556621881003</v>
      </c>
      <c r="M15">
        <f t="shared" si="1"/>
        <v>8.0300463851567496</v>
      </c>
    </row>
    <row r="16" spans="1:14" x14ac:dyDescent="0.35">
      <c r="A16" t="s">
        <v>1545</v>
      </c>
      <c r="B16" s="95" t="s">
        <v>4</v>
      </c>
      <c r="C16" s="95" t="s">
        <v>757</v>
      </c>
      <c r="D16" s="96">
        <v>996390</v>
      </c>
      <c r="E16" s="107">
        <f t="shared" si="2"/>
        <v>1</v>
      </c>
      <c r="F16">
        <f t="shared" si="3"/>
        <v>2</v>
      </c>
      <c r="H16" t="str">
        <f t="shared" si="4"/>
        <v>Riket styre</v>
      </c>
      <c r="I16" t="str">
        <f t="shared" si="0"/>
        <v>2 Riksdagen och dess myndigheter</v>
      </c>
      <c r="K16" t="str">
        <f t="shared" si="5"/>
        <v>Riksdagens förvaltningsanslag</v>
      </c>
      <c r="L16">
        <f t="shared" si="6"/>
        <v>95.62284069097889</v>
      </c>
      <c r="M16">
        <f t="shared" si="1"/>
        <v>7.9685700575815739</v>
      </c>
    </row>
    <row r="17" spans="1:13" x14ac:dyDescent="0.35">
      <c r="A17" t="s">
        <v>1545</v>
      </c>
      <c r="B17" s="95" t="s">
        <v>4</v>
      </c>
      <c r="C17" s="95" t="s">
        <v>758</v>
      </c>
      <c r="D17" s="96">
        <v>210000</v>
      </c>
      <c r="E17" s="107">
        <f t="shared" si="2"/>
        <v>1</v>
      </c>
      <c r="F17">
        <f t="shared" si="3"/>
        <v>3</v>
      </c>
      <c r="H17" t="str">
        <f t="shared" si="4"/>
        <v>Riket styre</v>
      </c>
      <c r="I17" t="str">
        <f t="shared" si="0"/>
        <v>2 Riksdagen och dess myndigheter</v>
      </c>
      <c r="K17" t="str">
        <f t="shared" si="5"/>
        <v>Riksdagens fastighetsanslag</v>
      </c>
      <c r="L17">
        <f t="shared" si="6"/>
        <v>20.153550863723609</v>
      </c>
      <c r="M17">
        <f t="shared" si="1"/>
        <v>1.6794625719769674</v>
      </c>
    </row>
    <row r="18" spans="1:13" x14ac:dyDescent="0.35">
      <c r="A18" t="s">
        <v>1545</v>
      </c>
      <c r="B18" s="95" t="s">
        <v>4</v>
      </c>
      <c r="C18" s="95" t="s">
        <v>759</v>
      </c>
      <c r="D18" s="96">
        <v>127126</v>
      </c>
      <c r="E18" s="107">
        <f t="shared" si="2"/>
        <v>1</v>
      </c>
      <c r="F18">
        <f t="shared" si="3"/>
        <v>4</v>
      </c>
      <c r="H18" t="str">
        <f t="shared" si="4"/>
        <v>Riket styre</v>
      </c>
      <c r="I18" t="str">
        <f t="shared" si="0"/>
        <v>2 Riksdagen och dess myndigheter</v>
      </c>
      <c r="K18" t="str">
        <f t="shared" si="5"/>
        <v>Riksdagens ombudsmän (JO)</v>
      </c>
      <c r="L18">
        <f t="shared" si="6"/>
        <v>12.200191938579655</v>
      </c>
      <c r="M18">
        <f t="shared" si="1"/>
        <v>1.0166826615483047</v>
      </c>
    </row>
    <row r="19" spans="1:13" x14ac:dyDescent="0.35">
      <c r="A19" t="s">
        <v>1545</v>
      </c>
      <c r="B19" s="95" t="s">
        <v>4</v>
      </c>
      <c r="C19" s="95" t="s">
        <v>760</v>
      </c>
      <c r="D19" s="96">
        <v>359118</v>
      </c>
      <c r="E19" s="107">
        <f t="shared" si="2"/>
        <v>1</v>
      </c>
      <c r="F19">
        <f t="shared" si="3"/>
        <v>5</v>
      </c>
      <c r="H19" t="str">
        <f t="shared" si="4"/>
        <v>Riket styre</v>
      </c>
      <c r="I19" t="str">
        <f t="shared" si="0"/>
        <v>2 Riksdagen och dess myndigheter</v>
      </c>
      <c r="K19" t="str">
        <f t="shared" si="5"/>
        <v>Riksrevisionen</v>
      </c>
      <c r="L19">
        <f t="shared" si="6"/>
        <v>34.464299424184262</v>
      </c>
      <c r="M19">
        <f t="shared" si="1"/>
        <v>2.8720249520153551</v>
      </c>
    </row>
    <row r="20" spans="1:13" x14ac:dyDescent="0.35">
      <c r="A20" t="s">
        <v>1545</v>
      </c>
      <c r="B20" s="93" t="s">
        <v>4</v>
      </c>
      <c r="C20" s="93" t="s">
        <v>761</v>
      </c>
      <c r="D20" s="94">
        <v>59676</v>
      </c>
      <c r="E20" s="107">
        <f t="shared" si="2"/>
        <v>1</v>
      </c>
      <c r="F20">
        <f t="shared" si="3"/>
        <v>3</v>
      </c>
      <c r="G20" t="s">
        <v>1536</v>
      </c>
      <c r="H20" t="str">
        <f t="shared" si="4"/>
        <v>Riket styre</v>
      </c>
      <c r="I20" t="str">
        <f t="shared" si="0"/>
        <v>3 Sametinget och samepolitiken</v>
      </c>
      <c r="K20" t="str">
        <f t="shared" si="5"/>
        <v>Sametinget och samepolitiken</v>
      </c>
      <c r="L20">
        <f t="shared" si="6"/>
        <v>5.727063339731286</v>
      </c>
      <c r="M20">
        <f t="shared" si="1"/>
        <v>0.4772552783109405</v>
      </c>
    </row>
    <row r="21" spans="1:13" x14ac:dyDescent="0.35">
      <c r="A21" t="s">
        <v>1545</v>
      </c>
      <c r="B21" s="95" t="s">
        <v>4</v>
      </c>
      <c r="C21" s="95" t="s">
        <v>762</v>
      </c>
      <c r="D21" s="96">
        <v>59676</v>
      </c>
      <c r="E21" s="107">
        <f t="shared" si="2"/>
        <v>1</v>
      </c>
      <c r="F21">
        <f t="shared" si="3"/>
        <v>1</v>
      </c>
      <c r="H21" t="str">
        <f t="shared" si="4"/>
        <v>Riket styre</v>
      </c>
      <c r="I21" t="str">
        <f t="shared" si="0"/>
        <v>3 Sametinget och samepolitiken</v>
      </c>
      <c r="K21" t="str">
        <f t="shared" si="5"/>
        <v>Sametinget</v>
      </c>
      <c r="L21">
        <f t="shared" si="6"/>
        <v>5.727063339731286</v>
      </c>
      <c r="M21">
        <f t="shared" si="1"/>
        <v>0.4772552783109405</v>
      </c>
    </row>
    <row r="22" spans="1:13" x14ac:dyDescent="0.35">
      <c r="A22" t="s">
        <v>1545</v>
      </c>
      <c r="B22" s="93" t="s">
        <v>4</v>
      </c>
      <c r="C22" s="93" t="s">
        <v>763</v>
      </c>
      <c r="D22" s="94">
        <v>9584123</v>
      </c>
      <c r="E22" s="107">
        <f t="shared" si="2"/>
        <v>1</v>
      </c>
      <c r="F22">
        <f t="shared" si="3"/>
        <v>4</v>
      </c>
      <c r="G22" t="s">
        <v>1536</v>
      </c>
      <c r="H22" t="str">
        <f t="shared" si="4"/>
        <v>Riket styre</v>
      </c>
      <c r="I22" t="str">
        <f t="shared" si="0"/>
        <v>4 Regeringskansliet m.m.</v>
      </c>
      <c r="K22" t="str">
        <f t="shared" si="5"/>
        <v>Regeringskansliet m.m.</v>
      </c>
      <c r="L22">
        <f t="shared" si="6"/>
        <v>919.78147792706329</v>
      </c>
      <c r="M22">
        <f t="shared" si="1"/>
        <v>76.648456493921941</v>
      </c>
    </row>
    <row r="23" spans="1:13" x14ac:dyDescent="0.35">
      <c r="A23" t="s">
        <v>1545</v>
      </c>
      <c r="B23" s="95" t="s">
        <v>4</v>
      </c>
      <c r="C23" s="95" t="s">
        <v>764</v>
      </c>
      <c r="D23" s="96">
        <v>9584123</v>
      </c>
      <c r="E23" s="107">
        <f t="shared" si="2"/>
        <v>1</v>
      </c>
      <c r="F23">
        <f t="shared" si="3"/>
        <v>1</v>
      </c>
      <c r="H23" t="str">
        <f t="shared" si="4"/>
        <v>Riket styre</v>
      </c>
      <c r="I23" t="str">
        <f t="shared" si="0"/>
        <v>4 Regeringskansliet m.m.</v>
      </c>
      <c r="K23" t="str">
        <f t="shared" si="5"/>
        <v>Regeringskansliet m.m.</v>
      </c>
      <c r="L23">
        <f t="shared" si="6"/>
        <v>919.78147792706329</v>
      </c>
      <c r="M23">
        <f t="shared" si="1"/>
        <v>76.648456493921941</v>
      </c>
    </row>
    <row r="24" spans="1:13" x14ac:dyDescent="0.35">
      <c r="A24" t="s">
        <v>1545</v>
      </c>
      <c r="B24" s="93" t="s">
        <v>4</v>
      </c>
      <c r="C24" s="93" t="s">
        <v>765</v>
      </c>
      <c r="D24" s="94">
        <v>3760438</v>
      </c>
      <c r="E24" s="107">
        <f t="shared" si="2"/>
        <v>1</v>
      </c>
      <c r="F24">
        <f t="shared" si="3"/>
        <v>5</v>
      </c>
      <c r="G24" t="s">
        <v>1536</v>
      </c>
      <c r="H24" t="str">
        <f t="shared" si="4"/>
        <v>Riket styre</v>
      </c>
      <c r="I24" t="str">
        <f t="shared" si="0"/>
        <v>5 Länsstyrelserna</v>
      </c>
      <c r="K24" t="str">
        <f t="shared" si="5"/>
        <v>Länsstyrelserna</v>
      </c>
      <c r="L24">
        <f t="shared" si="6"/>
        <v>360.88656429942421</v>
      </c>
      <c r="M24">
        <f t="shared" si="1"/>
        <v>30.073880358285351</v>
      </c>
    </row>
    <row r="25" spans="1:13" x14ac:dyDescent="0.35">
      <c r="A25" t="s">
        <v>1545</v>
      </c>
      <c r="B25" s="95" t="s">
        <v>4</v>
      </c>
      <c r="C25" s="95" t="s">
        <v>766</v>
      </c>
      <c r="D25" s="96">
        <v>3760438</v>
      </c>
      <c r="E25" s="107">
        <f t="shared" si="2"/>
        <v>1</v>
      </c>
      <c r="F25">
        <f t="shared" si="3"/>
        <v>1</v>
      </c>
      <c r="H25" t="str">
        <f t="shared" si="4"/>
        <v>Riket styre</v>
      </c>
      <c r="I25" t="str">
        <f t="shared" si="0"/>
        <v>5 Länsstyrelserna</v>
      </c>
      <c r="K25" t="str">
        <f t="shared" si="5"/>
        <v>Länsstyrelserna m.m.</v>
      </c>
      <c r="L25">
        <f t="shared" si="6"/>
        <v>360.88656429942421</v>
      </c>
      <c r="M25">
        <f t="shared" si="1"/>
        <v>30.073880358285351</v>
      </c>
    </row>
    <row r="26" spans="1:13" x14ac:dyDescent="0.35">
      <c r="A26" t="s">
        <v>1545</v>
      </c>
      <c r="B26" s="93" t="s">
        <v>4</v>
      </c>
      <c r="C26" s="93" t="s">
        <v>767</v>
      </c>
      <c r="D26" s="94">
        <v>683379</v>
      </c>
      <c r="E26" s="107">
        <f t="shared" si="2"/>
        <v>1</v>
      </c>
      <c r="F26">
        <f t="shared" si="3"/>
        <v>6</v>
      </c>
      <c r="G26" t="s">
        <v>1536</v>
      </c>
      <c r="H26" t="str">
        <f t="shared" si="4"/>
        <v>Riket styre</v>
      </c>
      <c r="I26" t="str">
        <f t="shared" si="0"/>
        <v>6 Demokratipolitik och mänskliga rättigheter</v>
      </c>
      <c r="K26" t="str">
        <f t="shared" si="5"/>
        <v>Demokratipolitik och mänskliga rättigheter</v>
      </c>
      <c r="L26">
        <f t="shared" si="6"/>
        <v>65.583397312859887</v>
      </c>
      <c r="M26">
        <f t="shared" si="1"/>
        <v>5.4652831094049903</v>
      </c>
    </row>
    <row r="27" spans="1:13" x14ac:dyDescent="0.35">
      <c r="A27" t="s">
        <v>1545</v>
      </c>
      <c r="B27" s="95" t="s">
        <v>4</v>
      </c>
      <c r="C27" s="95" t="s">
        <v>768</v>
      </c>
      <c r="D27" s="96">
        <v>149840</v>
      </c>
      <c r="E27" s="107">
        <f t="shared" si="2"/>
        <v>1</v>
      </c>
      <c r="F27">
        <f t="shared" si="3"/>
        <v>1</v>
      </c>
      <c r="H27" t="str">
        <f t="shared" si="4"/>
        <v>Riket styre</v>
      </c>
      <c r="I27" t="str">
        <f t="shared" si="0"/>
        <v>6 Demokratipolitik och mänskliga rättigheter</v>
      </c>
      <c r="K27" t="str">
        <f t="shared" si="5"/>
        <v>Allmänna val och demokrati</v>
      </c>
      <c r="L27">
        <f t="shared" si="6"/>
        <v>14.380038387715931</v>
      </c>
      <c r="M27">
        <f t="shared" si="1"/>
        <v>1.1983365323096609</v>
      </c>
    </row>
    <row r="28" spans="1:13" x14ac:dyDescent="0.35">
      <c r="A28" t="s">
        <v>1545</v>
      </c>
      <c r="B28" s="95" t="s">
        <v>4</v>
      </c>
      <c r="C28" s="95" t="s">
        <v>769</v>
      </c>
      <c r="D28" s="96">
        <v>80863</v>
      </c>
      <c r="E28" s="107">
        <f t="shared" si="2"/>
        <v>1</v>
      </c>
      <c r="F28">
        <f t="shared" si="3"/>
        <v>2</v>
      </c>
      <c r="H28" t="str">
        <f t="shared" si="4"/>
        <v>Riket styre</v>
      </c>
      <c r="I28" t="str">
        <f t="shared" si="0"/>
        <v>6 Demokratipolitik och mänskliga rättigheter</v>
      </c>
      <c r="K28" t="str">
        <f t="shared" si="5"/>
        <v>Justitiekanslern</v>
      </c>
      <c r="L28">
        <f t="shared" si="6"/>
        <v>7.7603646833013435</v>
      </c>
      <c r="M28">
        <f t="shared" si="1"/>
        <v>0.64669705694177859</v>
      </c>
    </row>
    <row r="29" spans="1:13" x14ac:dyDescent="0.35">
      <c r="A29" t="s">
        <v>1545</v>
      </c>
      <c r="B29" s="95" t="s">
        <v>4</v>
      </c>
      <c r="C29" s="95" t="s">
        <v>770</v>
      </c>
      <c r="D29" s="96">
        <v>172794</v>
      </c>
      <c r="E29" s="107">
        <f t="shared" si="2"/>
        <v>1</v>
      </c>
      <c r="F29">
        <f t="shared" si="3"/>
        <v>3</v>
      </c>
      <c r="H29" t="str">
        <f t="shared" si="4"/>
        <v>Riket styre</v>
      </c>
      <c r="I29" t="str">
        <f t="shared" si="0"/>
        <v>6 Demokratipolitik och mänskliga rättigheter</v>
      </c>
      <c r="K29" t="str">
        <f t="shared" si="5"/>
        <v>Integritetsskyddsmyndigheten</v>
      </c>
      <c r="L29">
        <f t="shared" si="6"/>
        <v>16.582917466410748</v>
      </c>
      <c r="M29">
        <f t="shared" si="1"/>
        <v>1.3819097888675624</v>
      </c>
    </row>
    <row r="30" spans="1:13" x14ac:dyDescent="0.35">
      <c r="A30" t="s">
        <v>1545</v>
      </c>
      <c r="B30" s="95" t="s">
        <v>4</v>
      </c>
      <c r="C30" s="95" t="s">
        <v>771</v>
      </c>
      <c r="D30" s="96">
        <v>60164</v>
      </c>
      <c r="E30" s="107">
        <f t="shared" si="2"/>
        <v>1</v>
      </c>
      <c r="F30">
        <f t="shared" si="3"/>
        <v>4</v>
      </c>
      <c r="H30" t="str">
        <f t="shared" si="4"/>
        <v>Riket styre</v>
      </c>
      <c r="I30" t="str">
        <f t="shared" si="0"/>
        <v>6 Demokratipolitik och mänskliga rättigheter</v>
      </c>
      <c r="K30" t="str">
        <f t="shared" si="5"/>
        <v>Valmyndigheten</v>
      </c>
      <c r="L30">
        <f t="shared" si="6"/>
        <v>5.7738963531669869</v>
      </c>
      <c r="M30">
        <f t="shared" si="1"/>
        <v>0.48115802943058222</v>
      </c>
    </row>
    <row r="31" spans="1:13" x14ac:dyDescent="0.35">
      <c r="A31" t="s">
        <v>1545</v>
      </c>
      <c r="B31" s="95" t="s">
        <v>4</v>
      </c>
      <c r="C31" s="95" t="s">
        <v>772</v>
      </c>
      <c r="D31" s="96">
        <v>169200</v>
      </c>
      <c r="E31" s="107">
        <f t="shared" si="2"/>
        <v>1</v>
      </c>
      <c r="F31">
        <f t="shared" si="3"/>
        <v>5</v>
      </c>
      <c r="H31" t="str">
        <f t="shared" si="4"/>
        <v>Riket styre</v>
      </c>
      <c r="I31" t="str">
        <f t="shared" si="0"/>
        <v>6 Demokratipolitik och mänskliga rättigheter</v>
      </c>
      <c r="K31" t="str">
        <f t="shared" si="5"/>
        <v>Stöd till politiska partier</v>
      </c>
      <c r="L31">
        <f t="shared" si="6"/>
        <v>16.238003838771593</v>
      </c>
      <c r="M31">
        <f t="shared" si="1"/>
        <v>1.3531669865642995</v>
      </c>
    </row>
    <row r="32" spans="1:13" x14ac:dyDescent="0.35">
      <c r="A32" t="s">
        <v>1545</v>
      </c>
      <c r="B32" s="95" t="s">
        <v>4</v>
      </c>
      <c r="C32" s="95" t="s">
        <v>773</v>
      </c>
      <c r="D32" s="96">
        <v>50518</v>
      </c>
      <c r="E32" s="107">
        <f t="shared" si="2"/>
        <v>1</v>
      </c>
      <c r="F32">
        <f t="shared" si="3"/>
        <v>6</v>
      </c>
      <c r="H32" t="str">
        <f t="shared" si="4"/>
        <v>Riket styre</v>
      </c>
      <c r="I32" t="str">
        <f t="shared" si="0"/>
        <v>6 Demokratipolitik och mänskliga rättigheter</v>
      </c>
      <c r="K32" t="str">
        <f t="shared" si="5"/>
        <v>Institutet för mänskliga rättigheter</v>
      </c>
      <c r="L32">
        <f t="shared" si="6"/>
        <v>4.8481765834932817</v>
      </c>
      <c r="M32">
        <f t="shared" si="1"/>
        <v>0.40401471529110683</v>
      </c>
    </row>
    <row r="33" spans="1:13" x14ac:dyDescent="0.35">
      <c r="A33" t="s">
        <v>1545</v>
      </c>
      <c r="B33" s="93" t="s">
        <v>4</v>
      </c>
      <c r="C33" s="93" t="s">
        <v>774</v>
      </c>
      <c r="D33" s="94">
        <v>227771</v>
      </c>
      <c r="E33" s="107">
        <f t="shared" si="2"/>
        <v>1</v>
      </c>
      <c r="F33">
        <f t="shared" si="3"/>
        <v>7</v>
      </c>
      <c r="G33" t="s">
        <v>1536</v>
      </c>
      <c r="H33" t="str">
        <f t="shared" si="4"/>
        <v>Riket styre</v>
      </c>
      <c r="I33" t="str">
        <f t="shared" si="0"/>
        <v>7 Nationella minoriteter</v>
      </c>
      <c r="K33" t="str">
        <f t="shared" si="5"/>
        <v>Nationella minoriteter</v>
      </c>
      <c r="L33">
        <f t="shared" si="6"/>
        <v>21.859021113243763</v>
      </c>
      <c r="M33">
        <f t="shared" si="1"/>
        <v>1.8215850927703137</v>
      </c>
    </row>
    <row r="34" spans="1:13" x14ac:dyDescent="0.35">
      <c r="A34" t="s">
        <v>1545</v>
      </c>
      <c r="B34" s="95" t="s">
        <v>4</v>
      </c>
      <c r="C34" s="95" t="s">
        <v>775</v>
      </c>
      <c r="D34" s="96">
        <v>207771</v>
      </c>
      <c r="E34" s="107">
        <f t="shared" si="2"/>
        <v>1</v>
      </c>
      <c r="F34">
        <f t="shared" si="3"/>
        <v>1</v>
      </c>
      <c r="H34" t="str">
        <f t="shared" si="4"/>
        <v>Riket styre</v>
      </c>
      <c r="I34" t="str">
        <f t="shared" si="0"/>
        <v>7 Nationella minoriteter</v>
      </c>
      <c r="K34" t="str">
        <f t="shared" si="5"/>
        <v>Åtgärder för nationella minoriteter</v>
      </c>
      <c r="L34">
        <f t="shared" si="6"/>
        <v>19.939635316698656</v>
      </c>
      <c r="M34">
        <f t="shared" si="1"/>
        <v>1.6616362763915546</v>
      </c>
    </row>
    <row r="35" spans="1:13" x14ac:dyDescent="0.35">
      <c r="A35" t="s">
        <v>1545</v>
      </c>
      <c r="B35" s="95" t="s">
        <v>4</v>
      </c>
      <c r="C35" s="95" t="s">
        <v>776</v>
      </c>
      <c r="D35" s="96">
        <v>20000</v>
      </c>
      <c r="E35" s="107">
        <f t="shared" si="2"/>
        <v>1</v>
      </c>
      <c r="F35">
        <f t="shared" si="3"/>
        <v>2</v>
      </c>
      <c r="H35" t="str">
        <f t="shared" si="4"/>
        <v>Riket styre</v>
      </c>
      <c r="I35" t="str">
        <f t="shared" si="0"/>
        <v>7 Nationella minoriteter</v>
      </c>
      <c r="K35" t="str">
        <f t="shared" si="5"/>
        <v>Åtgärder för den nationella minoriteten romer</v>
      </c>
      <c r="L35">
        <f t="shared" si="6"/>
        <v>1.9193857965451055</v>
      </c>
      <c r="M35">
        <f t="shared" si="1"/>
        <v>0.1599488163787588</v>
      </c>
    </row>
    <row r="36" spans="1:13" x14ac:dyDescent="0.35">
      <c r="A36" t="s">
        <v>1545</v>
      </c>
      <c r="B36" s="93" t="s">
        <v>4</v>
      </c>
      <c r="C36" s="93" t="s">
        <v>777</v>
      </c>
      <c r="D36" s="94">
        <v>1058693</v>
      </c>
      <c r="E36" s="107">
        <f t="shared" si="2"/>
        <v>1</v>
      </c>
      <c r="F36">
        <f t="shared" si="3"/>
        <v>8</v>
      </c>
      <c r="G36" t="s">
        <v>1536</v>
      </c>
      <c r="H36" t="str">
        <f t="shared" si="4"/>
        <v>Riket styre</v>
      </c>
      <c r="I36" t="str">
        <f t="shared" si="0"/>
        <v>8 Medier</v>
      </c>
      <c r="K36" t="str">
        <f t="shared" si="5"/>
        <v>Medier</v>
      </c>
      <c r="L36">
        <f t="shared" si="6"/>
        <v>101.60201535508637</v>
      </c>
      <c r="M36">
        <f t="shared" si="1"/>
        <v>8.4668346129238632</v>
      </c>
    </row>
    <row r="37" spans="1:13" x14ac:dyDescent="0.35">
      <c r="A37" t="s">
        <v>1545</v>
      </c>
      <c r="B37" s="95" t="s">
        <v>4</v>
      </c>
      <c r="C37" s="95" t="s">
        <v>778</v>
      </c>
      <c r="D37" s="96">
        <v>1010519</v>
      </c>
      <c r="E37" s="107">
        <f t="shared" si="2"/>
        <v>1</v>
      </c>
      <c r="F37">
        <f t="shared" si="3"/>
        <v>1</v>
      </c>
      <c r="H37" t="str">
        <f t="shared" si="4"/>
        <v>Riket styre</v>
      </c>
      <c r="I37" t="str">
        <f t="shared" si="0"/>
        <v>8 Medier</v>
      </c>
      <c r="K37" t="str">
        <f t="shared" si="5"/>
        <v>Mediestöd</v>
      </c>
      <c r="L37">
        <f t="shared" si="6"/>
        <v>96.978790786948181</v>
      </c>
      <c r="M37">
        <f t="shared" si="1"/>
        <v>8.0815658989123484</v>
      </c>
    </row>
    <row r="38" spans="1:13" x14ac:dyDescent="0.35">
      <c r="A38" t="s">
        <v>1545</v>
      </c>
      <c r="B38" s="95" t="s">
        <v>4</v>
      </c>
      <c r="C38" s="95" t="s">
        <v>779</v>
      </c>
      <c r="D38" s="96">
        <v>48174</v>
      </c>
      <c r="E38" s="107">
        <f t="shared" si="2"/>
        <v>1</v>
      </c>
      <c r="F38">
        <f t="shared" si="3"/>
        <v>2</v>
      </c>
      <c r="H38" t="str">
        <f t="shared" si="4"/>
        <v>Riket styre</v>
      </c>
      <c r="I38" t="str">
        <f t="shared" si="0"/>
        <v>8 Medier</v>
      </c>
      <c r="K38" t="str">
        <f t="shared" si="5"/>
        <v>Myndigheten för press, radio och tv</v>
      </c>
      <c r="L38">
        <f t="shared" si="6"/>
        <v>4.6232245681381956</v>
      </c>
      <c r="M38">
        <f t="shared" si="1"/>
        <v>0.3852687140115163</v>
      </c>
    </row>
    <row r="39" spans="1:13" x14ac:dyDescent="0.35">
      <c r="A39" t="s">
        <v>1545</v>
      </c>
      <c r="B39" s="93" t="s">
        <v>4</v>
      </c>
      <c r="C39" s="93" t="s">
        <v>780</v>
      </c>
      <c r="D39" s="94">
        <v>31310</v>
      </c>
      <c r="E39" s="107">
        <f t="shared" si="2"/>
        <v>1</v>
      </c>
      <c r="F39">
        <f t="shared" si="3"/>
        <v>9</v>
      </c>
      <c r="G39" t="s">
        <v>1536</v>
      </c>
      <c r="H39" t="str">
        <f t="shared" si="4"/>
        <v>Riket styre</v>
      </c>
      <c r="I39" t="str">
        <f t="shared" si="0"/>
        <v>9 Sieps samt insatser för att stärka delaktigheten i EU-arbetet</v>
      </c>
      <c r="K39" t="str">
        <f t="shared" si="5"/>
        <v>Sieps samt insatser för att stärka delaktigheten i EU-arbetet</v>
      </c>
      <c r="L39">
        <f t="shared" si="6"/>
        <v>3.0047984644913628</v>
      </c>
      <c r="M39">
        <f t="shared" si="1"/>
        <v>0.25039987204094688</v>
      </c>
    </row>
    <row r="40" spans="1:13" x14ac:dyDescent="0.35">
      <c r="A40" t="s">
        <v>1545</v>
      </c>
      <c r="B40" s="95" t="s">
        <v>4</v>
      </c>
      <c r="C40" s="95" t="s">
        <v>781</v>
      </c>
      <c r="D40" s="96">
        <v>31310</v>
      </c>
      <c r="E40" s="107">
        <f t="shared" si="2"/>
        <v>1</v>
      </c>
      <c r="F40">
        <f t="shared" si="3"/>
        <v>1</v>
      </c>
      <c r="H40" t="str">
        <f t="shared" si="4"/>
        <v>Riket styre</v>
      </c>
      <c r="I40" t="str">
        <f t="shared" si="0"/>
        <v>9 Sieps samt insatser för att stärka delaktigheten i EU-arbetet</v>
      </c>
      <c r="K40" t="str">
        <f t="shared" si="5"/>
        <v>Svenska institutet för europapolitiska studier samt EU-information</v>
      </c>
      <c r="L40">
        <f t="shared" si="6"/>
        <v>3.0047984644913628</v>
      </c>
      <c r="M40">
        <f t="shared" si="1"/>
        <v>0.25039987204094688</v>
      </c>
    </row>
    <row r="41" spans="1:13" x14ac:dyDescent="0.35">
      <c r="A41" t="s">
        <v>1545</v>
      </c>
      <c r="B41" s="93" t="s">
        <v>14</v>
      </c>
      <c r="C41" s="93" t="s">
        <v>15</v>
      </c>
      <c r="D41" s="94">
        <v>19021399</v>
      </c>
      <c r="E41" s="107" t="str">
        <f t="shared" si="2"/>
        <v>2</v>
      </c>
      <c r="F41" t="str">
        <f t="shared" si="3"/>
        <v/>
      </c>
      <c r="G41" t="s">
        <v>1536</v>
      </c>
      <c r="H41" t="str">
        <f t="shared" si="4"/>
        <v>Samhällsekonomi och finansförvaltning</v>
      </c>
      <c r="I41" t="str">
        <f t="shared" si="0"/>
        <v/>
      </c>
      <c r="K41" t="str">
        <f t="shared" si="5"/>
        <v>och finansförvaltning</v>
      </c>
      <c r="L41">
        <f t="shared" si="6"/>
        <v>1825.4701535508636</v>
      </c>
      <c r="M41">
        <f t="shared" si="1"/>
        <v>152.12251279590529</v>
      </c>
    </row>
    <row r="42" spans="1:13" x14ac:dyDescent="0.35">
      <c r="A42" t="s">
        <v>1545</v>
      </c>
      <c r="B42" s="95" t="s">
        <v>4</v>
      </c>
      <c r="C42" s="95" t="s">
        <v>782</v>
      </c>
      <c r="D42" s="96">
        <v>108272</v>
      </c>
      <c r="E42" s="107" t="str">
        <f t="shared" si="2"/>
        <v>2</v>
      </c>
      <c r="F42">
        <f t="shared" si="3"/>
        <v>1</v>
      </c>
      <c r="H42" t="str">
        <f t="shared" si="4"/>
        <v>Samhällsekonomi och finansförvaltning</v>
      </c>
      <c r="I42" t="str">
        <f t="shared" si="0"/>
        <v>Samhällsekonomi och finansförvaltning</v>
      </c>
      <c r="K42" t="str">
        <f t="shared" si="5"/>
        <v>Statskontoret</v>
      </c>
      <c r="L42">
        <f t="shared" si="6"/>
        <v>10.390786948176583</v>
      </c>
      <c r="M42">
        <f t="shared" si="1"/>
        <v>0.86589891234804861</v>
      </c>
    </row>
    <row r="43" spans="1:13" x14ac:dyDescent="0.35">
      <c r="A43" t="s">
        <v>1545</v>
      </c>
      <c r="B43" s="95" t="s">
        <v>4</v>
      </c>
      <c r="C43" s="95" t="s">
        <v>783</v>
      </c>
      <c r="D43" s="96">
        <v>118318</v>
      </c>
      <c r="E43" s="107" t="str">
        <f t="shared" si="2"/>
        <v>2</v>
      </c>
      <c r="F43">
        <f t="shared" si="3"/>
        <v>2</v>
      </c>
      <c r="H43" t="str">
        <f t="shared" si="4"/>
        <v>Samhällsekonomi och finansförvaltning</v>
      </c>
      <c r="I43" t="str">
        <f t="shared" si="0"/>
        <v>Samhällsekonomi och finansförvaltning</v>
      </c>
      <c r="K43" t="str">
        <f t="shared" si="5"/>
        <v>Kammarkollegiet</v>
      </c>
      <c r="L43">
        <f t="shared" si="6"/>
        <v>11.35489443378119</v>
      </c>
      <c r="M43">
        <f t="shared" si="1"/>
        <v>0.94624120281509916</v>
      </c>
    </row>
    <row r="44" spans="1:13" x14ac:dyDescent="0.35">
      <c r="A44" t="s">
        <v>1545</v>
      </c>
      <c r="B44" s="95" t="s">
        <v>4</v>
      </c>
      <c r="C44" s="95" t="s">
        <v>784</v>
      </c>
      <c r="D44" s="96">
        <v>23050</v>
      </c>
      <c r="E44" s="107" t="str">
        <f t="shared" si="2"/>
        <v>2</v>
      </c>
      <c r="F44">
        <f t="shared" si="3"/>
        <v>3</v>
      </c>
      <c r="H44" t="str">
        <f t="shared" si="4"/>
        <v>Samhällsekonomi och finansförvaltning</v>
      </c>
      <c r="I44" t="str">
        <f t="shared" si="0"/>
        <v>Samhällsekonomi och finansförvaltning</v>
      </c>
      <c r="K44" t="str">
        <f t="shared" si="5"/>
        <v>Finansinspektionens avgifter till EU:s tillsynsmyndigheter</v>
      </c>
      <c r="L44">
        <f t="shared" si="6"/>
        <v>2.2120921305182342</v>
      </c>
      <c r="M44">
        <f t="shared" si="1"/>
        <v>0.18434101087651952</v>
      </c>
    </row>
    <row r="45" spans="1:13" x14ac:dyDescent="0.35">
      <c r="A45" t="s">
        <v>1545</v>
      </c>
      <c r="B45" s="95" t="s">
        <v>4</v>
      </c>
      <c r="C45" s="95" t="s">
        <v>785</v>
      </c>
      <c r="D45" s="96">
        <v>1693</v>
      </c>
      <c r="E45" s="107" t="str">
        <f t="shared" si="2"/>
        <v>2</v>
      </c>
      <c r="F45">
        <f t="shared" si="3"/>
        <v>4</v>
      </c>
      <c r="H45" t="str">
        <f t="shared" si="4"/>
        <v>Samhällsekonomi och finansförvaltning</v>
      </c>
      <c r="I45" t="str">
        <f t="shared" si="0"/>
        <v>Samhällsekonomi och finansförvaltning</v>
      </c>
      <c r="K45" t="str">
        <f t="shared" si="5"/>
        <v>Arbetsgivarpolitiska frågor</v>
      </c>
      <c r="L45">
        <f t="shared" si="6"/>
        <v>0.16247600767754319</v>
      </c>
      <c r="M45">
        <f t="shared" si="1"/>
        <v>1.3539667306461932E-2</v>
      </c>
    </row>
    <row r="46" spans="1:13" x14ac:dyDescent="0.35">
      <c r="A46" t="s">
        <v>1545</v>
      </c>
      <c r="B46" s="95" t="s">
        <v>4</v>
      </c>
      <c r="C46" s="95" t="s">
        <v>786</v>
      </c>
      <c r="D46" s="96">
        <v>15206904</v>
      </c>
      <c r="E46" s="107" t="str">
        <f t="shared" si="2"/>
        <v>2</v>
      </c>
      <c r="F46">
        <f t="shared" si="3"/>
        <v>5</v>
      </c>
      <c r="H46" t="str">
        <f t="shared" si="4"/>
        <v>Samhällsekonomi och finansförvaltning</v>
      </c>
      <c r="I46" t="str">
        <f t="shared" si="0"/>
        <v>Samhällsekonomi och finansförvaltning</v>
      </c>
      <c r="K46" t="str">
        <f t="shared" si="5"/>
        <v>Statliga tjänstepensioner m.m.</v>
      </c>
      <c r="L46">
        <f t="shared" si="6"/>
        <v>1459.3957773512475</v>
      </c>
      <c r="M46">
        <f t="shared" si="1"/>
        <v>121.61631477927062</v>
      </c>
    </row>
    <row r="47" spans="1:13" x14ac:dyDescent="0.35">
      <c r="A47" t="s">
        <v>1545</v>
      </c>
      <c r="B47" s="95" t="s">
        <v>4</v>
      </c>
      <c r="C47" s="95" t="s">
        <v>787</v>
      </c>
      <c r="D47" s="96">
        <v>11035</v>
      </c>
      <c r="E47" s="107" t="str">
        <f t="shared" si="2"/>
        <v>2</v>
      </c>
      <c r="F47">
        <f t="shared" si="3"/>
        <v>6</v>
      </c>
      <c r="H47" t="str">
        <f t="shared" si="4"/>
        <v>Samhällsekonomi och finansförvaltning</v>
      </c>
      <c r="I47" t="str">
        <f t="shared" si="0"/>
        <v>Samhällsekonomi och finansförvaltning</v>
      </c>
      <c r="K47" t="str">
        <f t="shared" si="5"/>
        <v>Finanspolitiska rådet</v>
      </c>
      <c r="L47">
        <f t="shared" si="6"/>
        <v>1.0590211132437619</v>
      </c>
      <c r="M47">
        <f t="shared" si="1"/>
        <v>8.8251759436980159E-2</v>
      </c>
    </row>
    <row r="48" spans="1:13" x14ac:dyDescent="0.35">
      <c r="A48" t="s">
        <v>1545</v>
      </c>
      <c r="B48" s="95" t="s">
        <v>4</v>
      </c>
      <c r="C48" s="95" t="s">
        <v>788</v>
      </c>
      <c r="D48" s="96">
        <v>78255</v>
      </c>
      <c r="E48" s="107" t="str">
        <f t="shared" si="2"/>
        <v>2</v>
      </c>
      <c r="F48">
        <f t="shared" si="3"/>
        <v>7</v>
      </c>
      <c r="H48" t="str">
        <f t="shared" si="4"/>
        <v>Samhällsekonomi och finansförvaltning</v>
      </c>
      <c r="I48" t="str">
        <f t="shared" si="0"/>
        <v>Samhällsekonomi och finansförvaltning</v>
      </c>
      <c r="K48" t="str">
        <f t="shared" si="5"/>
        <v>Konjunkturinstitutet</v>
      </c>
      <c r="L48">
        <f t="shared" si="6"/>
        <v>7.5100767754318616</v>
      </c>
      <c r="M48">
        <f t="shared" si="1"/>
        <v>0.62583973128598847</v>
      </c>
    </row>
    <row r="49" spans="1:13" x14ac:dyDescent="0.35">
      <c r="A49" t="s">
        <v>1545</v>
      </c>
      <c r="B49" s="95" t="s">
        <v>4</v>
      </c>
      <c r="C49" s="95" t="s">
        <v>789</v>
      </c>
      <c r="D49" s="96">
        <v>211395</v>
      </c>
      <c r="E49" s="107" t="str">
        <f t="shared" si="2"/>
        <v>2</v>
      </c>
      <c r="F49">
        <f t="shared" si="3"/>
        <v>8</v>
      </c>
      <c r="H49" t="str">
        <f t="shared" si="4"/>
        <v>Samhällsekonomi och finansförvaltning</v>
      </c>
      <c r="I49" t="str">
        <f t="shared" si="0"/>
        <v>Samhällsekonomi och finansförvaltning</v>
      </c>
      <c r="K49" t="str">
        <f t="shared" si="5"/>
        <v>Ekonomistyrningsverket</v>
      </c>
      <c r="L49">
        <f t="shared" si="6"/>
        <v>20.287428023032628</v>
      </c>
      <c r="M49">
        <f t="shared" si="1"/>
        <v>1.6906190019193856</v>
      </c>
    </row>
    <row r="50" spans="1:13" x14ac:dyDescent="0.35">
      <c r="A50" t="s">
        <v>1545</v>
      </c>
      <c r="B50" s="95" t="s">
        <v>4</v>
      </c>
      <c r="C50" s="95" t="s">
        <v>790</v>
      </c>
      <c r="D50" s="96">
        <v>608582</v>
      </c>
      <c r="E50" s="107" t="str">
        <f t="shared" si="2"/>
        <v>2</v>
      </c>
      <c r="F50">
        <f t="shared" si="3"/>
        <v>9</v>
      </c>
      <c r="H50" t="str">
        <f t="shared" si="4"/>
        <v>Samhällsekonomi och finansförvaltning</v>
      </c>
      <c r="I50" t="str">
        <f t="shared" si="0"/>
        <v>Samhällsekonomi och finansförvaltning</v>
      </c>
      <c r="K50" t="str">
        <f t="shared" si="5"/>
        <v>Statistiska centralbyrån</v>
      </c>
      <c r="L50">
        <f t="shared" si="6"/>
        <v>58.405182341650672</v>
      </c>
      <c r="M50">
        <f t="shared" si="1"/>
        <v>4.8670985284708896</v>
      </c>
    </row>
    <row r="51" spans="1:13" x14ac:dyDescent="0.35">
      <c r="A51" t="s">
        <v>1545</v>
      </c>
      <c r="B51" s="95" t="s">
        <v>4</v>
      </c>
      <c r="C51" s="95" t="s">
        <v>791</v>
      </c>
      <c r="D51" s="96">
        <v>290000</v>
      </c>
      <c r="E51" s="107" t="str">
        <f t="shared" si="2"/>
        <v>2</v>
      </c>
      <c r="F51">
        <f t="shared" si="3"/>
        <v>10</v>
      </c>
      <c r="H51" t="str">
        <f t="shared" si="4"/>
        <v>Samhällsekonomi och finansförvaltning</v>
      </c>
      <c r="I51" t="str">
        <f t="shared" si="0"/>
        <v>Samhällsekonomi och finansförvaltning</v>
      </c>
      <c r="K51" t="str">
        <f t="shared" si="5"/>
        <v>Bidragsfastigheter</v>
      </c>
      <c r="L51">
        <f t="shared" si="6"/>
        <v>27.831094049904031</v>
      </c>
      <c r="M51">
        <f t="shared" si="1"/>
        <v>2.3192578374920028</v>
      </c>
    </row>
    <row r="52" spans="1:13" x14ac:dyDescent="0.35">
      <c r="A52" t="s">
        <v>1545</v>
      </c>
      <c r="B52" s="95" t="s">
        <v>4</v>
      </c>
      <c r="C52" s="95" t="s">
        <v>792</v>
      </c>
      <c r="D52" s="96">
        <v>788347</v>
      </c>
      <c r="E52" s="107" t="str">
        <f t="shared" si="2"/>
        <v>2</v>
      </c>
      <c r="F52">
        <f t="shared" si="3"/>
        <v>11</v>
      </c>
      <c r="H52" t="str">
        <f t="shared" si="4"/>
        <v>Samhällsekonomi och finansförvaltning</v>
      </c>
      <c r="I52" t="str">
        <f t="shared" si="0"/>
        <v>Samhällsekonomi och finansförvaltning</v>
      </c>
      <c r="K52" t="str">
        <f t="shared" si="5"/>
        <v>Finansinspektionen</v>
      </c>
      <c r="L52">
        <f t="shared" si="6"/>
        <v>75.657101727447213</v>
      </c>
      <c r="M52">
        <f t="shared" si="1"/>
        <v>6.304758477287268</v>
      </c>
    </row>
    <row r="53" spans="1:13" x14ac:dyDescent="0.35">
      <c r="A53" t="s">
        <v>1545</v>
      </c>
      <c r="B53" s="95" t="s">
        <v>4</v>
      </c>
      <c r="C53" s="95" t="s">
        <v>793</v>
      </c>
      <c r="D53" s="96">
        <v>364014</v>
      </c>
      <c r="E53" s="107" t="str">
        <f t="shared" si="2"/>
        <v>2</v>
      </c>
      <c r="F53">
        <f t="shared" si="3"/>
        <v>12</v>
      </c>
      <c r="H53" t="str">
        <f t="shared" si="4"/>
        <v>Samhällsekonomi och finansförvaltning</v>
      </c>
      <c r="I53" t="str">
        <f t="shared" si="0"/>
        <v>Samhällsekonomi och finansförvaltning</v>
      </c>
      <c r="K53" t="str">
        <f t="shared" si="5"/>
        <v>Riksgäldskontoret</v>
      </c>
      <c r="L53">
        <f t="shared" si="6"/>
        <v>34.934165067178505</v>
      </c>
      <c r="M53">
        <f t="shared" si="1"/>
        <v>2.9111804222648754</v>
      </c>
    </row>
    <row r="54" spans="1:13" x14ac:dyDescent="0.35">
      <c r="A54" t="s">
        <v>1545</v>
      </c>
      <c r="B54" s="95" t="s">
        <v>4</v>
      </c>
      <c r="C54" s="95" t="s">
        <v>794</v>
      </c>
      <c r="D54" s="96">
        <v>14138</v>
      </c>
      <c r="E54" s="107" t="str">
        <f t="shared" si="2"/>
        <v>2</v>
      </c>
      <c r="F54">
        <f t="shared" si="3"/>
        <v>13</v>
      </c>
      <c r="H54" t="str">
        <f t="shared" si="4"/>
        <v>Samhällsekonomi och finansförvaltning</v>
      </c>
      <c r="I54" t="str">
        <f t="shared" si="0"/>
        <v>Samhällsekonomi och finansförvaltning</v>
      </c>
      <c r="K54" t="str">
        <f t="shared" si="5"/>
        <v>Bokföringsnämnden</v>
      </c>
      <c r="L54">
        <f t="shared" si="6"/>
        <v>1.3568138195777351</v>
      </c>
      <c r="M54">
        <f t="shared" si="1"/>
        <v>0.11306781829814459</v>
      </c>
    </row>
    <row r="55" spans="1:13" x14ac:dyDescent="0.35">
      <c r="A55" t="s">
        <v>1545</v>
      </c>
      <c r="B55" s="95" t="s">
        <v>4</v>
      </c>
      <c r="C55" s="95" t="s">
        <v>795</v>
      </c>
      <c r="D55" s="96">
        <v>110116</v>
      </c>
      <c r="E55" s="107" t="str">
        <f t="shared" si="2"/>
        <v>2</v>
      </c>
      <c r="F55">
        <f t="shared" si="3"/>
        <v>14</v>
      </c>
      <c r="H55" t="str">
        <f t="shared" si="4"/>
        <v>Samhällsekonomi och finansförvaltning</v>
      </c>
      <c r="I55" t="str">
        <f t="shared" si="0"/>
        <v>Samhällsekonomi och finansförvaltning</v>
      </c>
      <c r="K55" t="str">
        <f t="shared" si="5"/>
        <v>Vissa garanti- och medlemsavgifter</v>
      </c>
      <c r="L55">
        <f t="shared" si="6"/>
        <v>10.567754318618043</v>
      </c>
      <c r="M55">
        <f t="shared" si="1"/>
        <v>0.88064619321817028</v>
      </c>
    </row>
    <row r="56" spans="1:13" x14ac:dyDescent="0.35">
      <c r="A56" t="s">
        <v>1545</v>
      </c>
      <c r="B56" s="95" t="s">
        <v>4</v>
      </c>
      <c r="C56" s="95" t="s">
        <v>796</v>
      </c>
      <c r="D56" s="96">
        <v>915068</v>
      </c>
      <c r="E56" s="107" t="str">
        <f t="shared" si="2"/>
        <v>2</v>
      </c>
      <c r="F56">
        <f t="shared" si="3"/>
        <v>15</v>
      </c>
      <c r="H56" t="str">
        <f t="shared" si="4"/>
        <v>Samhällsekonomi och finansförvaltning</v>
      </c>
      <c r="I56" t="str">
        <f t="shared" si="0"/>
        <v>Samhällsekonomi och finansförvaltning</v>
      </c>
      <c r="K56" t="str">
        <f t="shared" si="5"/>
        <v>Statens servicecenter</v>
      </c>
      <c r="L56">
        <f t="shared" si="6"/>
        <v>87.818426103646829</v>
      </c>
      <c r="M56">
        <f t="shared" si="1"/>
        <v>7.3182021753039024</v>
      </c>
    </row>
    <row r="57" spans="1:13" x14ac:dyDescent="0.35">
      <c r="A57" t="s">
        <v>1545</v>
      </c>
      <c r="B57" s="95" t="s">
        <v>4</v>
      </c>
      <c r="C57" s="95" t="s">
        <v>797</v>
      </c>
      <c r="D57" s="96">
        <v>59953</v>
      </c>
      <c r="E57" s="107" t="str">
        <f t="shared" si="2"/>
        <v>2</v>
      </c>
      <c r="F57">
        <f t="shared" si="3"/>
        <v>16</v>
      </c>
      <c r="H57" t="str">
        <f t="shared" si="4"/>
        <v>Samhällsekonomi och finansförvaltning</v>
      </c>
      <c r="I57" t="str">
        <f t="shared" si="0"/>
        <v>Samhällsekonomi och finansförvaltning</v>
      </c>
      <c r="K57" t="str">
        <f t="shared" si="5"/>
        <v>Finansmarknadsforskning</v>
      </c>
      <c r="L57">
        <f t="shared" si="6"/>
        <v>5.7536468330134358</v>
      </c>
      <c r="M57">
        <f t="shared" si="1"/>
        <v>0.47947056941778632</v>
      </c>
    </row>
    <row r="58" spans="1:13" x14ac:dyDescent="0.35">
      <c r="A58" t="s">
        <v>1545</v>
      </c>
      <c r="B58" s="95" t="s">
        <v>4</v>
      </c>
      <c r="C58" s="95" t="s">
        <v>798</v>
      </c>
      <c r="D58" s="96">
        <v>112259</v>
      </c>
      <c r="E58" s="107" t="str">
        <f t="shared" si="2"/>
        <v>2</v>
      </c>
      <c r="F58">
        <f t="shared" si="3"/>
        <v>17</v>
      </c>
      <c r="H58" t="str">
        <f t="shared" si="4"/>
        <v>Samhällsekonomi och finansförvaltning</v>
      </c>
      <c r="I58" t="str">
        <f t="shared" si="0"/>
        <v>Samhällsekonomi och finansförvaltning</v>
      </c>
      <c r="K58" t="str">
        <f t="shared" si="5"/>
        <v>Upphandlingsmyndigheten</v>
      </c>
      <c r="L58">
        <f t="shared" si="6"/>
        <v>10.773416506717851</v>
      </c>
      <c r="M58">
        <f t="shared" si="1"/>
        <v>0.8977847088931542</v>
      </c>
    </row>
    <row r="59" spans="1:13" x14ac:dyDescent="0.35">
      <c r="A59" t="s">
        <v>1545</v>
      </c>
      <c r="B59" s="93" t="s">
        <v>22</v>
      </c>
      <c r="C59" s="93" t="s">
        <v>23</v>
      </c>
      <c r="D59" s="94">
        <v>12923291</v>
      </c>
      <c r="E59" s="107" t="str">
        <f t="shared" si="2"/>
        <v>3</v>
      </c>
      <c r="F59" t="str">
        <f t="shared" si="3"/>
        <v/>
      </c>
      <c r="G59" t="s">
        <v>1536</v>
      </c>
      <c r="H59" t="str">
        <f t="shared" si="4"/>
        <v>Skatt, tull och exekution</v>
      </c>
      <c r="I59" t="str">
        <f t="shared" si="0"/>
        <v/>
      </c>
      <c r="K59" t="str">
        <f t="shared" si="5"/>
        <v>tull och exekution</v>
      </c>
      <c r="L59">
        <f t="shared" si="6"/>
        <v>1240.2390595009597</v>
      </c>
      <c r="M59">
        <f t="shared" si="1"/>
        <v>103.3532549584133</v>
      </c>
    </row>
    <row r="60" spans="1:13" x14ac:dyDescent="0.35">
      <c r="A60" t="s">
        <v>1545</v>
      </c>
      <c r="B60" s="95" t="s">
        <v>4</v>
      </c>
      <c r="C60" s="95" t="s">
        <v>799</v>
      </c>
      <c r="D60" s="96">
        <v>8199362</v>
      </c>
      <c r="E60" s="107" t="str">
        <f t="shared" si="2"/>
        <v>3</v>
      </c>
      <c r="F60">
        <f t="shared" si="3"/>
        <v>1</v>
      </c>
      <c r="H60" t="str">
        <f t="shared" si="4"/>
        <v>Skatt, tull och exekution</v>
      </c>
      <c r="I60" t="str">
        <f t="shared" si="0"/>
        <v>Skatt, tull och exekution</v>
      </c>
      <c r="K60" t="str">
        <f t="shared" si="5"/>
        <v>Skatteverket</v>
      </c>
      <c r="L60">
        <f t="shared" si="6"/>
        <v>786.88694817658347</v>
      </c>
      <c r="M60">
        <f t="shared" si="1"/>
        <v>65.573912348048623</v>
      </c>
    </row>
    <row r="61" spans="1:13" x14ac:dyDescent="0.35">
      <c r="A61" t="s">
        <v>1545</v>
      </c>
      <c r="B61" s="95" t="s">
        <v>4</v>
      </c>
      <c r="C61" s="95" t="s">
        <v>800</v>
      </c>
      <c r="D61" s="96">
        <v>2588670</v>
      </c>
      <c r="E61" s="107" t="str">
        <f t="shared" si="2"/>
        <v>3</v>
      </c>
      <c r="F61">
        <f t="shared" si="3"/>
        <v>2</v>
      </c>
      <c r="H61" t="str">
        <f t="shared" si="4"/>
        <v>Skatt, tull och exekution</v>
      </c>
      <c r="I61" t="str">
        <f t="shared" si="0"/>
        <v>Skatt, tull och exekution</v>
      </c>
      <c r="K61" t="str">
        <f t="shared" si="5"/>
        <v>Tullverket</v>
      </c>
      <c r="L61">
        <f t="shared" si="6"/>
        <v>248.43282149712093</v>
      </c>
      <c r="M61">
        <f t="shared" si="1"/>
        <v>20.702735124760078</v>
      </c>
    </row>
    <row r="62" spans="1:13" x14ac:dyDescent="0.35">
      <c r="A62" t="s">
        <v>1545</v>
      </c>
      <c r="B62" s="95" t="s">
        <v>4</v>
      </c>
      <c r="C62" s="95" t="s">
        <v>801</v>
      </c>
      <c r="D62" s="96">
        <v>2135259</v>
      </c>
      <c r="E62" s="107" t="str">
        <f t="shared" si="2"/>
        <v>3</v>
      </c>
      <c r="F62">
        <f t="shared" si="3"/>
        <v>3</v>
      </c>
      <c r="H62" t="str">
        <f t="shared" si="4"/>
        <v>Skatt, tull och exekution</v>
      </c>
      <c r="I62" t="str">
        <f t="shared" si="0"/>
        <v>Skatt, tull och exekution</v>
      </c>
      <c r="K62" t="str">
        <f t="shared" si="5"/>
        <v>Kronofogdemyndigheten</v>
      </c>
      <c r="L62">
        <f t="shared" si="6"/>
        <v>204.91928982725528</v>
      </c>
      <c r="M62">
        <f t="shared" si="1"/>
        <v>17.076607485604608</v>
      </c>
    </row>
    <row r="63" spans="1:13" x14ac:dyDescent="0.35">
      <c r="A63" t="s">
        <v>1545</v>
      </c>
      <c r="B63" s="93" t="s">
        <v>25</v>
      </c>
      <c r="C63" s="93" t="s">
        <v>26</v>
      </c>
      <c r="D63" s="94">
        <v>68305854</v>
      </c>
      <c r="E63" s="107" t="str">
        <f t="shared" si="2"/>
        <v>4</v>
      </c>
      <c r="F63" t="str">
        <f t="shared" si="3"/>
        <v/>
      </c>
      <c r="G63" t="s">
        <v>1536</v>
      </c>
      <c r="H63" t="str">
        <f t="shared" si="4"/>
        <v>Rättsväsendet</v>
      </c>
      <c r="I63" t="str">
        <f t="shared" si="0"/>
        <v/>
      </c>
      <c r="K63" t="str">
        <f t="shared" si="5"/>
        <v>Rättsväsendet</v>
      </c>
      <c r="L63">
        <f t="shared" si="6"/>
        <v>6555.2642994241842</v>
      </c>
      <c r="M63">
        <f t="shared" si="1"/>
        <v>546.27202495201539</v>
      </c>
    </row>
    <row r="64" spans="1:13" x14ac:dyDescent="0.35">
      <c r="A64" t="s">
        <v>1545</v>
      </c>
      <c r="B64" s="95" t="s">
        <v>4</v>
      </c>
      <c r="C64" s="95" t="s">
        <v>802</v>
      </c>
      <c r="D64" s="96">
        <v>37043384</v>
      </c>
      <c r="E64" s="107" t="str">
        <f t="shared" si="2"/>
        <v>4</v>
      </c>
      <c r="F64">
        <f t="shared" si="3"/>
        <v>1</v>
      </c>
      <c r="H64" t="str">
        <f t="shared" si="4"/>
        <v>Rättsväsendet</v>
      </c>
      <c r="I64" t="str">
        <f t="shared" si="0"/>
        <v>Rättsväsendet</v>
      </c>
      <c r="K64" t="str">
        <f t="shared" si="5"/>
        <v>Polismyndigheten</v>
      </c>
      <c r="L64">
        <f t="shared" si="6"/>
        <v>3555.0272552783108</v>
      </c>
      <c r="M64">
        <f t="shared" si="1"/>
        <v>296.25227127319255</v>
      </c>
    </row>
    <row r="65" spans="1:13" x14ac:dyDescent="0.35">
      <c r="A65" t="s">
        <v>1545</v>
      </c>
      <c r="B65" s="95" t="s">
        <v>4</v>
      </c>
      <c r="C65" s="95" t="s">
        <v>803</v>
      </c>
      <c r="D65" s="96">
        <v>2060983</v>
      </c>
      <c r="E65" s="107" t="str">
        <f t="shared" si="2"/>
        <v>4</v>
      </c>
      <c r="F65">
        <f t="shared" si="3"/>
        <v>2</v>
      </c>
      <c r="H65" t="str">
        <f t="shared" si="4"/>
        <v>Rättsväsendet</v>
      </c>
      <c r="I65" t="str">
        <f t="shared" si="0"/>
        <v>Rättsväsendet</v>
      </c>
      <c r="K65" t="str">
        <f t="shared" si="5"/>
        <v>Säkerhetspolisen</v>
      </c>
      <c r="L65">
        <f t="shared" si="6"/>
        <v>197.79107485604607</v>
      </c>
      <c r="M65">
        <f t="shared" si="1"/>
        <v>16.482589571337172</v>
      </c>
    </row>
    <row r="66" spans="1:13" x14ac:dyDescent="0.35">
      <c r="A66" t="s">
        <v>1545</v>
      </c>
      <c r="B66" s="95" t="s">
        <v>4</v>
      </c>
      <c r="C66" s="95" t="s">
        <v>804</v>
      </c>
      <c r="D66" s="96">
        <v>2302661</v>
      </c>
      <c r="E66" s="107" t="str">
        <f t="shared" si="2"/>
        <v>4</v>
      </c>
      <c r="F66">
        <f t="shared" si="3"/>
        <v>3</v>
      </c>
      <c r="H66" t="str">
        <f t="shared" si="4"/>
        <v>Rättsväsendet</v>
      </c>
      <c r="I66" t="str">
        <f t="shared" si="0"/>
        <v>Rättsväsendet</v>
      </c>
      <c r="K66" t="str">
        <f t="shared" si="5"/>
        <v>Åklagarmyndigheten</v>
      </c>
      <c r="L66">
        <f t="shared" si="6"/>
        <v>220.98474088291746</v>
      </c>
      <c r="M66">
        <f t="shared" si="1"/>
        <v>18.415395073576455</v>
      </c>
    </row>
    <row r="67" spans="1:13" x14ac:dyDescent="0.35">
      <c r="A67" t="s">
        <v>1545</v>
      </c>
      <c r="B67" s="95" t="s">
        <v>4</v>
      </c>
      <c r="C67" s="95" t="s">
        <v>805</v>
      </c>
      <c r="D67" s="96">
        <v>952757</v>
      </c>
      <c r="E67" s="107" t="str">
        <f t="shared" si="2"/>
        <v>4</v>
      </c>
      <c r="F67">
        <f t="shared" si="3"/>
        <v>4</v>
      </c>
      <c r="H67" t="str">
        <f t="shared" si="4"/>
        <v>Rättsväsendet</v>
      </c>
      <c r="I67" t="str">
        <f t="shared" si="0"/>
        <v>Rättsväsendet</v>
      </c>
      <c r="K67" t="str">
        <f t="shared" si="5"/>
        <v>Ekobrottsmyndigheten</v>
      </c>
      <c r="L67">
        <f t="shared" si="6"/>
        <v>91.435412667946252</v>
      </c>
      <c r="M67">
        <f t="shared" si="1"/>
        <v>7.6196177223288544</v>
      </c>
    </row>
    <row r="68" spans="1:13" x14ac:dyDescent="0.35">
      <c r="A68" t="s">
        <v>1545</v>
      </c>
      <c r="B68" s="95" t="s">
        <v>4</v>
      </c>
      <c r="C68" s="95" t="s">
        <v>806</v>
      </c>
      <c r="D68" s="96">
        <v>7051168</v>
      </c>
      <c r="E68" s="107" t="str">
        <f t="shared" si="2"/>
        <v>4</v>
      </c>
      <c r="F68">
        <f t="shared" si="3"/>
        <v>5</v>
      </c>
      <c r="H68" t="str">
        <f t="shared" si="4"/>
        <v>Rättsväsendet</v>
      </c>
      <c r="I68" t="str">
        <f t="shared" si="0"/>
        <v>Rättsväsendet</v>
      </c>
      <c r="K68" t="str">
        <f t="shared" si="5"/>
        <v>Sveriges Domstolar</v>
      </c>
      <c r="L68">
        <f t="shared" si="6"/>
        <v>676.69558541266792</v>
      </c>
      <c r="M68">
        <f t="shared" si="1"/>
        <v>56.391298784388994</v>
      </c>
    </row>
    <row r="69" spans="1:13" x14ac:dyDescent="0.35">
      <c r="A69" t="s">
        <v>1545</v>
      </c>
      <c r="B69" s="95" t="s">
        <v>4</v>
      </c>
      <c r="C69" s="95" t="s">
        <v>807</v>
      </c>
      <c r="D69" s="96">
        <v>13383310</v>
      </c>
      <c r="E69" s="107" t="str">
        <f t="shared" si="2"/>
        <v>4</v>
      </c>
      <c r="F69">
        <f t="shared" si="3"/>
        <v>6</v>
      </c>
      <c r="H69" t="str">
        <f t="shared" si="4"/>
        <v>Rättsväsendet</v>
      </c>
      <c r="I69" t="str">
        <f t="shared" si="0"/>
        <v>Rättsväsendet</v>
      </c>
      <c r="K69" t="str">
        <f t="shared" si="5"/>
        <v>Kriminalvården</v>
      </c>
      <c r="L69">
        <f t="shared" si="6"/>
        <v>1284.3867562380037</v>
      </c>
      <c r="M69">
        <f t="shared" si="1"/>
        <v>107.03222968650032</v>
      </c>
    </row>
    <row r="70" spans="1:13" x14ac:dyDescent="0.35">
      <c r="A70" t="s">
        <v>1545</v>
      </c>
      <c r="B70" s="95" t="s">
        <v>4</v>
      </c>
      <c r="C70" s="95" t="s">
        <v>808</v>
      </c>
      <c r="D70" s="96">
        <v>231644</v>
      </c>
      <c r="E70" s="107" t="str">
        <f t="shared" si="2"/>
        <v>4</v>
      </c>
      <c r="F70">
        <f t="shared" si="3"/>
        <v>7</v>
      </c>
      <c r="H70" t="str">
        <f t="shared" si="4"/>
        <v>Rättsväsendet</v>
      </c>
      <c r="I70" t="str">
        <f t="shared" si="0"/>
        <v>Rättsväsendet</v>
      </c>
      <c r="K70" t="str">
        <f t="shared" si="5"/>
        <v>Brottsförebyggande rådet</v>
      </c>
      <c r="L70">
        <f t="shared" si="6"/>
        <v>22.230710172744722</v>
      </c>
      <c r="M70">
        <f t="shared" si="1"/>
        <v>1.8525591810620601</v>
      </c>
    </row>
    <row r="71" spans="1:13" x14ac:dyDescent="0.35">
      <c r="A71" t="s">
        <v>1545</v>
      </c>
      <c r="B71" s="95" t="s">
        <v>4</v>
      </c>
      <c r="C71" s="95" t="s">
        <v>809</v>
      </c>
      <c r="D71" s="96">
        <v>587265</v>
      </c>
      <c r="E71" s="107" t="str">
        <f t="shared" si="2"/>
        <v>4</v>
      </c>
      <c r="F71">
        <f t="shared" si="3"/>
        <v>8</v>
      </c>
      <c r="H71" t="str">
        <f t="shared" si="4"/>
        <v>Rättsväsendet</v>
      </c>
      <c r="I71" t="str">
        <f t="shared" si="0"/>
        <v>Rättsväsendet</v>
      </c>
      <c r="K71" t="str">
        <f t="shared" si="5"/>
        <v>Rättsmedicinalverket</v>
      </c>
      <c r="L71">
        <f t="shared" si="6"/>
        <v>56.359404990403071</v>
      </c>
      <c r="M71">
        <f t="shared" si="1"/>
        <v>4.6966170825335896</v>
      </c>
    </row>
    <row r="72" spans="1:13" x14ac:dyDescent="0.35">
      <c r="A72" t="s">
        <v>1545</v>
      </c>
      <c r="B72" s="95" t="s">
        <v>4</v>
      </c>
      <c r="C72" s="95" t="s">
        <v>810</v>
      </c>
      <c r="D72" s="96">
        <v>53390</v>
      </c>
      <c r="E72" s="107" t="str">
        <f t="shared" si="2"/>
        <v>4</v>
      </c>
      <c r="F72">
        <f t="shared" si="3"/>
        <v>9</v>
      </c>
      <c r="H72" t="str">
        <f t="shared" si="4"/>
        <v>Rättsväsendet</v>
      </c>
      <c r="I72" t="str">
        <f t="shared" si="0"/>
        <v>Rättsväsendet</v>
      </c>
      <c r="K72" t="str">
        <f t="shared" si="5"/>
        <v>Brottsoffermyndigheten</v>
      </c>
      <c r="L72">
        <f t="shared" si="6"/>
        <v>5.1238003838771595</v>
      </c>
      <c r="M72">
        <f t="shared" si="1"/>
        <v>0.42698336532309661</v>
      </c>
    </row>
    <row r="73" spans="1:13" x14ac:dyDescent="0.35">
      <c r="A73" t="s">
        <v>1545</v>
      </c>
      <c r="B73" s="95" t="s">
        <v>4</v>
      </c>
      <c r="C73" s="95" t="s">
        <v>811</v>
      </c>
      <c r="D73" s="96">
        <v>221953</v>
      </c>
      <c r="E73" s="107" t="str">
        <f t="shared" si="2"/>
        <v>4</v>
      </c>
      <c r="F73">
        <f t="shared" si="3"/>
        <v>10</v>
      </c>
      <c r="H73" t="str">
        <f t="shared" si="4"/>
        <v>Rättsväsendet</v>
      </c>
      <c r="I73" t="str">
        <f t="shared" si="0"/>
        <v>Rättsväsendet</v>
      </c>
      <c r="K73" t="str">
        <f t="shared" si="5"/>
        <v>Ersättning för skador på grund av brott</v>
      </c>
      <c r="L73">
        <f t="shared" si="6"/>
        <v>21.30067178502879</v>
      </c>
      <c r="M73">
        <f t="shared" si="1"/>
        <v>1.7750559820857326</v>
      </c>
    </row>
    <row r="74" spans="1:13" x14ac:dyDescent="0.35">
      <c r="A74" t="s">
        <v>1545</v>
      </c>
      <c r="B74" s="95" t="s">
        <v>4</v>
      </c>
      <c r="C74" s="95" t="s">
        <v>812</v>
      </c>
      <c r="D74" s="96">
        <v>3961357</v>
      </c>
      <c r="E74" s="107" t="str">
        <f t="shared" si="2"/>
        <v>4</v>
      </c>
      <c r="F74">
        <f t="shared" si="3"/>
        <v>11</v>
      </c>
      <c r="H74" t="str">
        <f t="shared" si="4"/>
        <v>Rättsväsendet</v>
      </c>
      <c r="I74" t="str">
        <f t="shared" si="0"/>
        <v>Rättsväsendet</v>
      </c>
      <c r="K74" t="str">
        <f t="shared" si="5"/>
        <v>Rättsliga biträden m.m.</v>
      </c>
      <c r="L74">
        <f t="shared" si="6"/>
        <v>380.16861804222651</v>
      </c>
      <c r="M74">
        <f t="shared" si="1"/>
        <v>31.680718170185543</v>
      </c>
    </row>
    <row r="75" spans="1:13" x14ac:dyDescent="0.35">
      <c r="A75" t="s">
        <v>1545</v>
      </c>
      <c r="B75" s="95" t="s">
        <v>4</v>
      </c>
      <c r="C75" s="95" t="s">
        <v>813</v>
      </c>
      <c r="D75" s="96">
        <v>94987</v>
      </c>
      <c r="E75" s="107" t="str">
        <f t="shared" si="2"/>
        <v>4</v>
      </c>
      <c r="F75">
        <f t="shared" si="3"/>
        <v>12</v>
      </c>
      <c r="H75" t="str">
        <f t="shared" si="4"/>
        <v>Rättsväsendet</v>
      </c>
      <c r="I75" t="str">
        <f t="shared" ref="I75:I138" si="7">IF(B75="",IF(G75="Sum",C75,IF(I74="",H75,I74)),"")</f>
        <v>Rättsväsendet</v>
      </c>
      <c r="K75" t="str">
        <f t="shared" si="5"/>
        <v>Kostnader för vissa skaderegleringar m.m.</v>
      </c>
      <c r="L75">
        <f t="shared" si="6"/>
        <v>9.1158349328214978</v>
      </c>
      <c r="M75">
        <f t="shared" si="1"/>
        <v>0.75965291106845811</v>
      </c>
    </row>
    <row r="76" spans="1:13" x14ac:dyDescent="0.35">
      <c r="A76" t="s">
        <v>1545</v>
      </c>
      <c r="B76" s="95" t="s">
        <v>4</v>
      </c>
      <c r="C76" s="95" t="s">
        <v>814</v>
      </c>
      <c r="D76" s="96">
        <v>19174</v>
      </c>
      <c r="E76" s="107" t="str">
        <f t="shared" si="2"/>
        <v>4</v>
      </c>
      <c r="F76">
        <f t="shared" si="3"/>
        <v>13</v>
      </c>
      <c r="H76" t="str">
        <f t="shared" si="4"/>
        <v>Rättsväsendet</v>
      </c>
      <c r="I76" t="str">
        <f t="shared" si="7"/>
        <v>Rättsväsendet</v>
      </c>
      <c r="K76" t="str">
        <f t="shared" si="5"/>
        <v>Avgifter till vissa internationella sammanslutningar</v>
      </c>
      <c r="L76">
        <f t="shared" si="6"/>
        <v>1.8401151631477928</v>
      </c>
      <c r="M76">
        <f t="shared" ref="M76:M139" si="8">L76/12</f>
        <v>0.15334293026231607</v>
      </c>
    </row>
    <row r="77" spans="1:13" x14ac:dyDescent="0.35">
      <c r="A77" t="s">
        <v>1545</v>
      </c>
      <c r="B77" s="95" t="s">
        <v>4</v>
      </c>
      <c r="C77" s="95" t="s">
        <v>815</v>
      </c>
      <c r="D77" s="96">
        <v>100157</v>
      </c>
      <c r="E77" s="107" t="str">
        <f t="shared" ref="E77:E140" si="9">IF(B77="",E76,B77)</f>
        <v>4</v>
      </c>
      <c r="F77">
        <f t="shared" ref="F77:F140" si="10">IFERROR(LEFT(C77,FIND(" ",C77)-1)*1,"")</f>
        <v>14</v>
      </c>
      <c r="H77" t="str">
        <f t="shared" ref="H77:H140" si="11">IF(B77="",H76,C77)</f>
        <v>Rättsväsendet</v>
      </c>
      <c r="I77" t="str">
        <f t="shared" si="7"/>
        <v>Rättsväsendet</v>
      </c>
      <c r="K77" t="str">
        <f t="shared" ref="K77:K140" si="12">IFERROR(RIGHT(C77,LEN(C77)-FIND(" ",C77)),C77)</f>
        <v>Bidrag till lokalt brottsförebyggande arbete</v>
      </c>
      <c r="L77">
        <f t="shared" ref="L77:L140" si="13">D77/$L$3</f>
        <v>9.6119961612284062</v>
      </c>
      <c r="M77">
        <f t="shared" si="8"/>
        <v>0.80099968010236722</v>
      </c>
    </row>
    <row r="78" spans="1:13" x14ac:dyDescent="0.35">
      <c r="A78" t="s">
        <v>1545</v>
      </c>
      <c r="B78" s="95" t="s">
        <v>4</v>
      </c>
      <c r="C78" s="95" t="s">
        <v>816</v>
      </c>
      <c r="D78" s="96">
        <v>28231</v>
      </c>
      <c r="E78" s="107" t="str">
        <f t="shared" si="9"/>
        <v>4</v>
      </c>
      <c r="F78">
        <f t="shared" si="10"/>
        <v>15</v>
      </c>
      <c r="H78" t="str">
        <f t="shared" si="11"/>
        <v>Rättsväsendet</v>
      </c>
      <c r="I78" t="str">
        <f t="shared" si="7"/>
        <v>Rättsväsendet</v>
      </c>
      <c r="K78" t="str">
        <f t="shared" si="12"/>
        <v>Säkerhets- och integritetsskyddsnämnden</v>
      </c>
      <c r="L78">
        <f t="shared" si="13"/>
        <v>2.7093090211132438</v>
      </c>
      <c r="M78">
        <f t="shared" si="8"/>
        <v>0.22577575175943698</v>
      </c>
    </row>
    <row r="79" spans="1:13" x14ac:dyDescent="0.35">
      <c r="A79" t="s">
        <v>1545</v>
      </c>
      <c r="B79" s="95" t="s">
        <v>4</v>
      </c>
      <c r="C79" s="95" t="s">
        <v>817</v>
      </c>
      <c r="D79" s="96">
        <v>11433</v>
      </c>
      <c r="E79" s="107" t="str">
        <f t="shared" si="9"/>
        <v>4</v>
      </c>
      <c r="F79">
        <f t="shared" si="10"/>
        <v>16</v>
      </c>
      <c r="H79" t="str">
        <f t="shared" si="11"/>
        <v>Rättsväsendet</v>
      </c>
      <c r="I79" t="str">
        <f t="shared" si="7"/>
        <v>Rättsväsendet</v>
      </c>
      <c r="K79" t="str">
        <f t="shared" si="12"/>
        <v>Domarnämnden</v>
      </c>
      <c r="L79">
        <f t="shared" si="13"/>
        <v>1.0972168905950095</v>
      </c>
      <c r="M79">
        <f t="shared" si="8"/>
        <v>9.1434740882917462E-2</v>
      </c>
    </row>
    <row r="80" spans="1:13" x14ac:dyDescent="0.35">
      <c r="A80" t="s">
        <v>1545</v>
      </c>
      <c r="B80" s="95" t="s">
        <v>4</v>
      </c>
      <c r="C80" s="95" t="s">
        <v>818</v>
      </c>
      <c r="D80" s="96">
        <v>202000</v>
      </c>
      <c r="E80" s="107" t="str">
        <f t="shared" si="9"/>
        <v>4</v>
      </c>
      <c r="F80">
        <f t="shared" si="10"/>
        <v>17</v>
      </c>
      <c r="H80" t="str">
        <f t="shared" si="11"/>
        <v>Rättsväsendet</v>
      </c>
      <c r="I80" t="str">
        <f t="shared" si="7"/>
        <v>Rättsväsendet</v>
      </c>
      <c r="K80" t="str">
        <f t="shared" si="12"/>
        <v>Från EU-budgeten finansierade insatser avseende EU:s inre säkerhet, gränsförvaltning och visering</v>
      </c>
      <c r="L80">
        <f t="shared" si="13"/>
        <v>19.385796545105567</v>
      </c>
      <c r="M80">
        <f t="shared" si="8"/>
        <v>1.6154830454254638</v>
      </c>
    </row>
    <row r="81" spans="1:13" x14ac:dyDescent="0.35">
      <c r="A81" t="s">
        <v>1545</v>
      </c>
      <c r="B81" s="93" t="s">
        <v>32</v>
      </c>
      <c r="C81" s="93" t="s">
        <v>33</v>
      </c>
      <c r="D81" s="94">
        <v>2094669</v>
      </c>
      <c r="E81" s="107" t="str">
        <f t="shared" si="9"/>
        <v>5</v>
      </c>
      <c r="F81" t="str">
        <f t="shared" si="10"/>
        <v/>
      </c>
      <c r="G81" t="s">
        <v>1536</v>
      </c>
      <c r="H81" t="str">
        <f t="shared" si="11"/>
        <v>Internationell samverkan</v>
      </c>
      <c r="I81" t="str">
        <f t="shared" si="7"/>
        <v/>
      </c>
      <c r="K81" t="str">
        <f t="shared" si="12"/>
        <v>samverkan</v>
      </c>
      <c r="L81">
        <f t="shared" si="13"/>
        <v>201.02389635316698</v>
      </c>
      <c r="M81">
        <f t="shared" si="8"/>
        <v>16.751991362763913</v>
      </c>
    </row>
    <row r="82" spans="1:13" x14ac:dyDescent="0.35">
      <c r="A82" t="s">
        <v>1545</v>
      </c>
      <c r="B82" s="95" t="s">
        <v>4</v>
      </c>
      <c r="C82" s="95" t="s">
        <v>819</v>
      </c>
      <c r="D82" s="96">
        <v>1333554</v>
      </c>
      <c r="E82" s="107" t="str">
        <f t="shared" si="9"/>
        <v>5</v>
      </c>
      <c r="F82">
        <f t="shared" si="10"/>
        <v>1</v>
      </c>
      <c r="H82" t="str">
        <f t="shared" si="11"/>
        <v>Internationell samverkan</v>
      </c>
      <c r="I82" t="str">
        <f t="shared" si="7"/>
        <v>Internationell samverkan</v>
      </c>
      <c r="K82" t="str">
        <f t="shared" si="12"/>
        <v>Avgifter till internationella organisationer</v>
      </c>
      <c r="L82">
        <f t="shared" si="13"/>
        <v>127.98023032629558</v>
      </c>
      <c r="M82">
        <f t="shared" si="8"/>
        <v>10.665019193857965</v>
      </c>
    </row>
    <row r="83" spans="1:13" x14ac:dyDescent="0.35">
      <c r="A83" t="s">
        <v>1545</v>
      </c>
      <c r="B83" s="95" t="s">
        <v>4</v>
      </c>
      <c r="C83" s="95" t="s">
        <v>820</v>
      </c>
      <c r="D83" s="96">
        <v>183294</v>
      </c>
      <c r="E83" s="107" t="str">
        <f t="shared" si="9"/>
        <v>5</v>
      </c>
      <c r="F83">
        <f t="shared" si="10"/>
        <v>2</v>
      </c>
      <c r="H83" t="str">
        <f t="shared" si="11"/>
        <v>Internationell samverkan</v>
      </c>
      <c r="I83" t="str">
        <f t="shared" si="7"/>
        <v>Internationell samverkan</v>
      </c>
      <c r="K83" t="str">
        <f t="shared" si="12"/>
        <v>Freds- och säkerhetsfrämjande verksamhet</v>
      </c>
      <c r="L83">
        <f t="shared" si="13"/>
        <v>17.590595009596928</v>
      </c>
      <c r="M83">
        <f t="shared" si="8"/>
        <v>1.4658829174664108</v>
      </c>
    </row>
    <row r="84" spans="1:13" x14ac:dyDescent="0.35">
      <c r="A84" t="s">
        <v>1545</v>
      </c>
      <c r="B84" s="95" t="s">
        <v>4</v>
      </c>
      <c r="C84" s="95" t="s">
        <v>821</v>
      </c>
      <c r="D84" s="96">
        <v>13595</v>
      </c>
      <c r="E84" s="107" t="str">
        <f t="shared" si="9"/>
        <v>5</v>
      </c>
      <c r="F84">
        <f t="shared" si="10"/>
        <v>3</v>
      </c>
      <c r="H84" t="str">
        <f t="shared" si="11"/>
        <v>Internationell samverkan</v>
      </c>
      <c r="I84" t="str">
        <f t="shared" si="7"/>
        <v>Internationell samverkan</v>
      </c>
      <c r="K84" t="str">
        <f t="shared" si="12"/>
        <v>Nordiskt samarbete</v>
      </c>
      <c r="L84">
        <f t="shared" si="13"/>
        <v>1.3047024952015356</v>
      </c>
      <c r="M84">
        <f t="shared" si="8"/>
        <v>0.1087252079334613</v>
      </c>
    </row>
    <row r="85" spans="1:13" x14ac:dyDescent="0.35">
      <c r="A85" t="s">
        <v>1545</v>
      </c>
      <c r="B85" s="95" t="s">
        <v>4</v>
      </c>
      <c r="C85" s="95" t="s">
        <v>822</v>
      </c>
      <c r="D85" s="96">
        <v>4826</v>
      </c>
      <c r="E85" s="107" t="str">
        <f t="shared" si="9"/>
        <v>5</v>
      </c>
      <c r="F85">
        <f t="shared" si="10"/>
        <v>4</v>
      </c>
      <c r="H85" t="str">
        <f t="shared" si="11"/>
        <v>Internationell samverkan</v>
      </c>
      <c r="I85" t="str">
        <f t="shared" si="7"/>
        <v>Internationell samverkan</v>
      </c>
      <c r="K85" t="str">
        <f t="shared" si="12"/>
        <v>Ekonomiskt bistånd till enskilda utomlands samt diverse kostnader för rättsväsendet</v>
      </c>
      <c r="L85">
        <f t="shared" si="13"/>
        <v>0.46314779270633399</v>
      </c>
      <c r="M85">
        <f t="shared" si="8"/>
        <v>3.8595649392194502E-2</v>
      </c>
    </row>
    <row r="86" spans="1:13" x14ac:dyDescent="0.35">
      <c r="A86" t="s">
        <v>1545</v>
      </c>
      <c r="B86" s="95" t="s">
        <v>4</v>
      </c>
      <c r="C86" s="95" t="s">
        <v>823</v>
      </c>
      <c r="D86" s="96">
        <v>114404</v>
      </c>
      <c r="E86" s="107" t="str">
        <f t="shared" si="9"/>
        <v>5</v>
      </c>
      <c r="F86">
        <f t="shared" si="10"/>
        <v>5</v>
      </c>
      <c r="H86" t="str">
        <f t="shared" si="11"/>
        <v>Internationell samverkan</v>
      </c>
      <c r="I86" t="str">
        <f t="shared" si="7"/>
        <v>Internationell samverkan</v>
      </c>
      <c r="K86" t="str">
        <f t="shared" si="12"/>
        <v>Inspektionen för strategiska produkter</v>
      </c>
      <c r="L86">
        <f t="shared" si="13"/>
        <v>10.979270633397313</v>
      </c>
      <c r="M86">
        <f t="shared" si="8"/>
        <v>0.91493921944977608</v>
      </c>
    </row>
    <row r="87" spans="1:13" x14ac:dyDescent="0.35">
      <c r="A87" t="s">
        <v>1545</v>
      </c>
      <c r="B87" s="95" t="s">
        <v>4</v>
      </c>
      <c r="C87" s="95" t="s">
        <v>824</v>
      </c>
      <c r="D87" s="96">
        <v>79358</v>
      </c>
      <c r="E87" s="107" t="str">
        <f t="shared" si="9"/>
        <v>5</v>
      </c>
      <c r="F87">
        <f t="shared" si="10"/>
        <v>6</v>
      </c>
      <c r="H87" t="str">
        <f t="shared" si="11"/>
        <v>Internationell samverkan</v>
      </c>
      <c r="I87" t="str">
        <f t="shared" si="7"/>
        <v>Internationell samverkan</v>
      </c>
      <c r="K87" t="str">
        <f t="shared" si="12"/>
        <v>Forskning, utredningar och andra insatser rörande säkerhetspolitik, nedrustning och icke-spridning</v>
      </c>
      <c r="L87">
        <f t="shared" si="13"/>
        <v>7.615930902111324</v>
      </c>
      <c r="M87">
        <f t="shared" si="8"/>
        <v>0.63466090850927703</v>
      </c>
    </row>
    <row r="88" spans="1:13" x14ac:dyDescent="0.35">
      <c r="A88" t="s">
        <v>1545</v>
      </c>
      <c r="B88" s="95" t="s">
        <v>4</v>
      </c>
      <c r="C88" s="95" t="s">
        <v>825</v>
      </c>
      <c r="D88" s="96">
        <v>28402</v>
      </c>
      <c r="E88" s="107" t="str">
        <f t="shared" si="9"/>
        <v>5</v>
      </c>
      <c r="F88">
        <f t="shared" si="10"/>
        <v>7</v>
      </c>
      <c r="H88" t="str">
        <f t="shared" si="11"/>
        <v>Internationell samverkan</v>
      </c>
      <c r="I88" t="str">
        <f t="shared" si="7"/>
        <v>Internationell samverkan</v>
      </c>
      <c r="K88" t="str">
        <f t="shared" si="12"/>
        <v>Bidrag till Stockholms internationella fredsforskningsinstitut (SIPRI)</v>
      </c>
      <c r="L88">
        <f t="shared" si="13"/>
        <v>2.7257197696737046</v>
      </c>
      <c r="M88">
        <f t="shared" si="8"/>
        <v>0.22714331413947539</v>
      </c>
    </row>
    <row r="89" spans="1:13" x14ac:dyDescent="0.35">
      <c r="A89" t="s">
        <v>1545</v>
      </c>
      <c r="B89" s="95" t="s">
        <v>4</v>
      </c>
      <c r="C89" s="95" t="s">
        <v>826</v>
      </c>
      <c r="D89" s="96">
        <v>19175</v>
      </c>
      <c r="E89" s="107" t="str">
        <f t="shared" si="9"/>
        <v>5</v>
      </c>
      <c r="F89">
        <f t="shared" si="10"/>
        <v>8</v>
      </c>
      <c r="H89" t="str">
        <f t="shared" si="11"/>
        <v>Internationell samverkan</v>
      </c>
      <c r="I89" t="str">
        <f t="shared" si="7"/>
        <v>Internationell samverkan</v>
      </c>
      <c r="K89" t="str">
        <f t="shared" si="12"/>
        <v>Bidrag till Utrikespolitiska institutet (UI)</v>
      </c>
      <c r="L89">
        <f t="shared" si="13"/>
        <v>1.84021113243762</v>
      </c>
      <c r="M89">
        <f t="shared" si="8"/>
        <v>0.15335092770313499</v>
      </c>
    </row>
    <row r="90" spans="1:13" x14ac:dyDescent="0.35">
      <c r="A90" t="s">
        <v>1545</v>
      </c>
      <c r="B90" s="95" t="s">
        <v>4</v>
      </c>
      <c r="C90" s="95" t="s">
        <v>827</v>
      </c>
      <c r="D90" s="96">
        <v>132371</v>
      </c>
      <c r="E90" s="107" t="str">
        <f t="shared" si="9"/>
        <v>5</v>
      </c>
      <c r="F90">
        <f t="shared" si="10"/>
        <v>9</v>
      </c>
      <c r="H90" t="str">
        <f t="shared" si="11"/>
        <v>Internationell samverkan</v>
      </c>
      <c r="I90" t="str">
        <f t="shared" si="7"/>
        <v>Internationell samverkan</v>
      </c>
      <c r="K90" t="str">
        <f t="shared" si="12"/>
        <v>Svenska institutet</v>
      </c>
      <c r="L90">
        <f t="shared" si="13"/>
        <v>12.703550863723608</v>
      </c>
      <c r="M90">
        <f t="shared" si="8"/>
        <v>1.058629238643634</v>
      </c>
    </row>
    <row r="91" spans="1:13" x14ac:dyDescent="0.35">
      <c r="A91" t="s">
        <v>1545</v>
      </c>
      <c r="B91" s="95" t="s">
        <v>4</v>
      </c>
      <c r="C91" s="95" t="s">
        <v>828</v>
      </c>
      <c r="D91" s="96">
        <v>15475</v>
      </c>
      <c r="E91" s="107" t="str">
        <f t="shared" si="9"/>
        <v>5</v>
      </c>
      <c r="F91">
        <f t="shared" si="10"/>
        <v>10</v>
      </c>
      <c r="H91" t="str">
        <f t="shared" si="11"/>
        <v>Internationell samverkan</v>
      </c>
      <c r="I91" t="str">
        <f t="shared" si="7"/>
        <v>Internationell samverkan</v>
      </c>
      <c r="K91" t="str">
        <f t="shared" si="12"/>
        <v>Information om Sverige i utlandet</v>
      </c>
      <c r="L91">
        <f t="shared" si="13"/>
        <v>1.4851247600767754</v>
      </c>
      <c r="M91">
        <f t="shared" si="8"/>
        <v>0.12376039667306461</v>
      </c>
    </row>
    <row r="92" spans="1:13" x14ac:dyDescent="0.35">
      <c r="A92" t="s">
        <v>1545</v>
      </c>
      <c r="B92" s="95" t="s">
        <v>4</v>
      </c>
      <c r="C92" s="95" t="s">
        <v>829</v>
      </c>
      <c r="D92" s="96">
        <v>170215</v>
      </c>
      <c r="E92" s="107" t="str">
        <f t="shared" si="9"/>
        <v>5</v>
      </c>
      <c r="F92">
        <f t="shared" si="10"/>
        <v>11</v>
      </c>
      <c r="H92" t="str">
        <f t="shared" si="11"/>
        <v>Internationell samverkan</v>
      </c>
      <c r="I92" t="str">
        <f t="shared" si="7"/>
        <v>Internationell samverkan</v>
      </c>
      <c r="K92" t="str">
        <f t="shared" si="12"/>
        <v>Samarbete inom Östersjöregionen</v>
      </c>
      <c r="L92">
        <f t="shared" si="13"/>
        <v>16.335412667946258</v>
      </c>
      <c r="M92">
        <f t="shared" si="8"/>
        <v>1.3612843889955215</v>
      </c>
    </row>
    <row r="93" spans="1:13" x14ac:dyDescent="0.35">
      <c r="A93" t="s">
        <v>1545</v>
      </c>
      <c r="B93" s="93" t="s">
        <v>36</v>
      </c>
      <c r="C93" s="93" t="s">
        <v>37</v>
      </c>
      <c r="D93" s="94">
        <v>93952930</v>
      </c>
      <c r="E93" s="107" t="str">
        <f t="shared" si="9"/>
        <v>6</v>
      </c>
      <c r="F93" t="str">
        <f t="shared" si="10"/>
        <v/>
      </c>
      <c r="G93" t="s">
        <v>1536</v>
      </c>
      <c r="H93" t="str">
        <f t="shared" si="11"/>
        <v>Försvar och samhällets krisberedskap</v>
      </c>
      <c r="I93" t="str">
        <f t="shared" si="7"/>
        <v/>
      </c>
      <c r="K93" t="str">
        <f t="shared" si="12"/>
        <v>och samhällets krisberedskap</v>
      </c>
      <c r="L93">
        <f t="shared" si="13"/>
        <v>9016.5959692898268</v>
      </c>
      <c r="M93">
        <f t="shared" si="8"/>
        <v>751.38299744081894</v>
      </c>
    </row>
    <row r="94" spans="1:13" x14ac:dyDescent="0.35">
      <c r="A94" t="s">
        <v>1545</v>
      </c>
      <c r="B94" s="93" t="s">
        <v>4</v>
      </c>
      <c r="C94" s="93" t="s">
        <v>830</v>
      </c>
      <c r="D94" s="94">
        <v>87949269</v>
      </c>
      <c r="E94" s="107" t="str">
        <f t="shared" si="9"/>
        <v>6</v>
      </c>
      <c r="F94">
        <f t="shared" si="10"/>
        <v>1</v>
      </c>
      <c r="G94" t="s">
        <v>1536</v>
      </c>
      <c r="H94" t="str">
        <f t="shared" si="11"/>
        <v>Försvar och samhällets krisberedskap</v>
      </c>
      <c r="I94" t="str">
        <f t="shared" si="7"/>
        <v>1 Försvar</v>
      </c>
      <c r="K94" t="str">
        <f t="shared" si="12"/>
        <v>Försvar</v>
      </c>
      <c r="L94">
        <f t="shared" si="13"/>
        <v>8440.4288867562373</v>
      </c>
      <c r="M94">
        <f t="shared" si="8"/>
        <v>703.36907389635314</v>
      </c>
    </row>
    <row r="95" spans="1:13" x14ac:dyDescent="0.35">
      <c r="A95" t="s">
        <v>1545</v>
      </c>
      <c r="B95" s="95" t="s">
        <v>4</v>
      </c>
      <c r="C95" s="95" t="s">
        <v>831</v>
      </c>
      <c r="D95" s="96">
        <v>51453048</v>
      </c>
      <c r="E95" s="107" t="str">
        <f t="shared" si="9"/>
        <v>6</v>
      </c>
      <c r="F95">
        <f t="shared" si="10"/>
        <v>1</v>
      </c>
      <c r="H95" t="str">
        <f t="shared" si="11"/>
        <v>Försvar och samhällets krisberedskap</v>
      </c>
      <c r="I95" t="str">
        <f t="shared" si="7"/>
        <v>1 Försvar</v>
      </c>
      <c r="K95" t="str">
        <f t="shared" si="12"/>
        <v>Förbandsverksamhet och beredskap</v>
      </c>
      <c r="L95">
        <f t="shared" si="13"/>
        <v>4937.9124760076775</v>
      </c>
      <c r="M95">
        <f t="shared" si="8"/>
        <v>411.4927063339731</v>
      </c>
    </row>
    <row r="96" spans="1:13" x14ac:dyDescent="0.35">
      <c r="A96" t="s">
        <v>1545</v>
      </c>
      <c r="B96" s="95" t="s">
        <v>4</v>
      </c>
      <c r="C96" s="95" t="s">
        <v>832</v>
      </c>
      <c r="D96" s="96">
        <v>1501512</v>
      </c>
      <c r="E96" s="107" t="str">
        <f t="shared" si="9"/>
        <v>6</v>
      </c>
      <c r="F96">
        <f t="shared" si="10"/>
        <v>2</v>
      </c>
      <c r="H96" t="str">
        <f t="shared" si="11"/>
        <v>Försvar och samhällets krisberedskap</v>
      </c>
      <c r="I96" t="str">
        <f t="shared" si="7"/>
        <v>1 Försvar</v>
      </c>
      <c r="K96" t="str">
        <f t="shared" si="12"/>
        <v>Försvarsmaktens insatser internationellt</v>
      </c>
      <c r="L96">
        <f t="shared" si="13"/>
        <v>144.09904030710172</v>
      </c>
      <c r="M96">
        <f t="shared" si="8"/>
        <v>12.008253358925144</v>
      </c>
    </row>
    <row r="97" spans="1:13" x14ac:dyDescent="0.35">
      <c r="A97" t="s">
        <v>1545</v>
      </c>
      <c r="B97" s="95" t="s">
        <v>4</v>
      </c>
      <c r="C97" s="95" t="s">
        <v>833</v>
      </c>
      <c r="D97" s="96">
        <v>27949405</v>
      </c>
      <c r="E97" s="107" t="str">
        <f t="shared" si="9"/>
        <v>6</v>
      </c>
      <c r="F97">
        <f t="shared" si="10"/>
        <v>3</v>
      </c>
      <c r="H97" t="str">
        <f t="shared" si="11"/>
        <v>Försvar och samhällets krisberedskap</v>
      </c>
      <c r="I97" t="str">
        <f t="shared" si="7"/>
        <v>1 Försvar</v>
      </c>
      <c r="K97" t="str">
        <f t="shared" si="12"/>
        <v>Anskaffning av materiel och anläggningar</v>
      </c>
      <c r="L97">
        <f t="shared" si="13"/>
        <v>2682.284548944338</v>
      </c>
      <c r="M97">
        <f t="shared" si="8"/>
        <v>223.52371241202817</v>
      </c>
    </row>
    <row r="98" spans="1:13" x14ac:dyDescent="0.35">
      <c r="A98" t="s">
        <v>1545</v>
      </c>
      <c r="B98" s="95" t="s">
        <v>4</v>
      </c>
      <c r="C98" s="95" t="s">
        <v>834</v>
      </c>
      <c r="D98" s="96">
        <v>951905</v>
      </c>
      <c r="E98" s="107" t="str">
        <f t="shared" si="9"/>
        <v>6</v>
      </c>
      <c r="F98">
        <f t="shared" si="10"/>
        <v>4</v>
      </c>
      <c r="H98" t="str">
        <f t="shared" si="11"/>
        <v>Försvar och samhällets krisberedskap</v>
      </c>
      <c r="I98" t="str">
        <f t="shared" si="7"/>
        <v>1 Försvar</v>
      </c>
      <c r="K98" t="str">
        <f t="shared" si="12"/>
        <v>Forskning och teknikutveckling</v>
      </c>
      <c r="L98">
        <f t="shared" si="13"/>
        <v>91.353646833013443</v>
      </c>
      <c r="M98">
        <f t="shared" si="8"/>
        <v>7.6128039027511205</v>
      </c>
    </row>
    <row r="99" spans="1:13" x14ac:dyDescent="0.35">
      <c r="A99" t="s">
        <v>1545</v>
      </c>
      <c r="B99" s="95" t="s">
        <v>4</v>
      </c>
      <c r="C99" s="95" t="s">
        <v>835</v>
      </c>
      <c r="D99" s="96">
        <v>11638</v>
      </c>
      <c r="E99" s="107" t="str">
        <f t="shared" si="9"/>
        <v>6</v>
      </c>
      <c r="F99">
        <f t="shared" si="10"/>
        <v>5</v>
      </c>
      <c r="H99" t="str">
        <f t="shared" si="11"/>
        <v>Försvar och samhällets krisberedskap</v>
      </c>
      <c r="I99" t="str">
        <f t="shared" si="7"/>
        <v>1 Försvar</v>
      </c>
      <c r="K99" t="str">
        <f t="shared" si="12"/>
        <v>Statens inspektion för försvarsunderrättelseverksamheten</v>
      </c>
      <c r="L99">
        <f t="shared" si="13"/>
        <v>1.1168905950095969</v>
      </c>
      <c r="M99">
        <f t="shared" si="8"/>
        <v>9.3074216250799743E-2</v>
      </c>
    </row>
    <row r="100" spans="1:13" x14ac:dyDescent="0.35">
      <c r="A100" t="s">
        <v>1545</v>
      </c>
      <c r="B100" s="95" t="s">
        <v>4</v>
      </c>
      <c r="C100" s="95" t="s">
        <v>836</v>
      </c>
      <c r="D100" s="96">
        <v>351386</v>
      </c>
      <c r="E100" s="107" t="str">
        <f t="shared" si="9"/>
        <v>6</v>
      </c>
      <c r="F100">
        <f t="shared" si="10"/>
        <v>6</v>
      </c>
      <c r="H100" t="str">
        <f t="shared" si="11"/>
        <v>Försvar och samhällets krisberedskap</v>
      </c>
      <c r="I100" t="str">
        <f t="shared" si="7"/>
        <v>1 Försvar</v>
      </c>
      <c r="K100" t="str">
        <f t="shared" si="12"/>
        <v>Totalförsvarets plikt- och prövningsverk</v>
      </c>
      <c r="L100">
        <f t="shared" si="13"/>
        <v>33.722264875239922</v>
      </c>
      <c r="M100">
        <f t="shared" si="8"/>
        <v>2.8101887396033267</v>
      </c>
    </row>
    <row r="101" spans="1:13" x14ac:dyDescent="0.35">
      <c r="A101" t="s">
        <v>1545</v>
      </c>
      <c r="B101" s="95" t="s">
        <v>4</v>
      </c>
      <c r="C101" s="95" t="s">
        <v>837</v>
      </c>
      <c r="D101" s="96">
        <v>268034</v>
      </c>
      <c r="E101" s="107" t="str">
        <f t="shared" si="9"/>
        <v>6</v>
      </c>
      <c r="F101">
        <f t="shared" si="10"/>
        <v>7</v>
      </c>
      <c r="H101" t="str">
        <f t="shared" si="11"/>
        <v>Försvar och samhällets krisberedskap</v>
      </c>
      <c r="I101" t="str">
        <f t="shared" si="7"/>
        <v>1 Försvar</v>
      </c>
      <c r="K101" t="str">
        <f t="shared" si="12"/>
        <v>Officersutbildning m.m.</v>
      </c>
      <c r="L101">
        <f t="shared" si="13"/>
        <v>25.723032629558542</v>
      </c>
      <c r="M101">
        <f t="shared" si="8"/>
        <v>2.143586052463212</v>
      </c>
    </row>
    <row r="102" spans="1:13" x14ac:dyDescent="0.35">
      <c r="A102" t="s">
        <v>1545</v>
      </c>
      <c r="B102" s="95" t="s">
        <v>4</v>
      </c>
      <c r="C102" s="95" t="s">
        <v>838</v>
      </c>
      <c r="D102" s="96">
        <v>1927077</v>
      </c>
      <c r="E102" s="107" t="str">
        <f t="shared" si="9"/>
        <v>6</v>
      </c>
      <c r="F102">
        <f t="shared" si="10"/>
        <v>8</v>
      </c>
      <c r="H102" t="str">
        <f t="shared" si="11"/>
        <v>Försvar och samhällets krisberedskap</v>
      </c>
      <c r="I102" t="str">
        <f t="shared" si="7"/>
        <v>1 Försvar</v>
      </c>
      <c r="K102" t="str">
        <f t="shared" si="12"/>
        <v>Försvarets radioanstalt</v>
      </c>
      <c r="L102">
        <f t="shared" si="13"/>
        <v>184.94021113243761</v>
      </c>
      <c r="M102">
        <f t="shared" si="8"/>
        <v>15.411684261036468</v>
      </c>
    </row>
    <row r="103" spans="1:13" x14ac:dyDescent="0.35">
      <c r="A103" t="s">
        <v>1545</v>
      </c>
      <c r="B103" s="95" t="s">
        <v>4</v>
      </c>
      <c r="C103" s="95" t="s">
        <v>839</v>
      </c>
      <c r="D103" s="96">
        <v>262457</v>
      </c>
      <c r="E103" s="107" t="str">
        <f t="shared" si="9"/>
        <v>6</v>
      </c>
      <c r="F103">
        <f t="shared" si="10"/>
        <v>9</v>
      </c>
      <c r="H103" t="str">
        <f t="shared" si="11"/>
        <v>Försvar och samhällets krisberedskap</v>
      </c>
      <c r="I103" t="str">
        <f t="shared" si="7"/>
        <v>1 Försvar</v>
      </c>
      <c r="K103" t="str">
        <f t="shared" si="12"/>
        <v>Totalförsvarets forskningsinstitut</v>
      </c>
      <c r="L103">
        <f t="shared" si="13"/>
        <v>25.187811900191939</v>
      </c>
      <c r="M103">
        <f t="shared" si="8"/>
        <v>2.0989843250159947</v>
      </c>
    </row>
    <row r="104" spans="1:13" x14ac:dyDescent="0.35">
      <c r="A104" t="s">
        <v>1545</v>
      </c>
      <c r="B104" s="95" t="s">
        <v>4</v>
      </c>
      <c r="C104" s="95" t="s">
        <v>840</v>
      </c>
      <c r="D104" s="96">
        <v>7286</v>
      </c>
      <c r="E104" s="107" t="str">
        <f t="shared" si="9"/>
        <v>6</v>
      </c>
      <c r="F104">
        <f t="shared" si="10"/>
        <v>10</v>
      </c>
      <c r="H104" t="str">
        <f t="shared" si="11"/>
        <v>Försvar och samhällets krisberedskap</v>
      </c>
      <c r="I104" t="str">
        <f t="shared" si="7"/>
        <v>1 Försvar</v>
      </c>
      <c r="K104" t="str">
        <f t="shared" si="12"/>
        <v>Nämnder m.m.</v>
      </c>
      <c r="L104">
        <f t="shared" si="13"/>
        <v>0.69923224568138198</v>
      </c>
      <c r="M104">
        <f t="shared" si="8"/>
        <v>5.8269353806781832E-2</v>
      </c>
    </row>
    <row r="105" spans="1:13" x14ac:dyDescent="0.35">
      <c r="A105" t="s">
        <v>1545</v>
      </c>
      <c r="B105" s="95" t="s">
        <v>4</v>
      </c>
      <c r="C105" s="95" t="s">
        <v>841</v>
      </c>
      <c r="D105" s="96">
        <v>3204537</v>
      </c>
      <c r="E105" s="107" t="str">
        <f t="shared" si="9"/>
        <v>6</v>
      </c>
      <c r="F105">
        <f t="shared" si="10"/>
        <v>11</v>
      </c>
      <c r="H105" t="str">
        <f t="shared" si="11"/>
        <v>Försvar och samhällets krisberedskap</v>
      </c>
      <c r="I105" t="str">
        <f t="shared" si="7"/>
        <v>1 Försvar</v>
      </c>
      <c r="K105" t="str">
        <f t="shared" si="12"/>
        <v>Försvarets materielverk</v>
      </c>
      <c r="L105">
        <f t="shared" si="13"/>
        <v>307.53714011516314</v>
      </c>
      <c r="M105">
        <f t="shared" si="8"/>
        <v>25.62809500959693</v>
      </c>
    </row>
    <row r="106" spans="1:13" x14ac:dyDescent="0.35">
      <c r="A106" t="s">
        <v>1545</v>
      </c>
      <c r="B106" s="95" t="s">
        <v>4</v>
      </c>
      <c r="C106" s="95" t="s">
        <v>842</v>
      </c>
      <c r="D106" s="96">
        <v>10984</v>
      </c>
      <c r="E106" s="107" t="str">
        <f t="shared" si="9"/>
        <v>6</v>
      </c>
      <c r="F106">
        <f t="shared" si="10"/>
        <v>12</v>
      </c>
      <c r="H106" t="str">
        <f t="shared" si="11"/>
        <v>Försvar och samhällets krisberedskap</v>
      </c>
      <c r="I106" t="str">
        <f t="shared" si="7"/>
        <v>1 Försvar</v>
      </c>
      <c r="K106" t="str">
        <f t="shared" si="12"/>
        <v>Försvarsunderrättelsedomstolen</v>
      </c>
      <c r="L106">
        <f t="shared" si="13"/>
        <v>1.0541266794625719</v>
      </c>
      <c r="M106">
        <f t="shared" si="8"/>
        <v>8.7843889955214319E-2</v>
      </c>
    </row>
    <row r="107" spans="1:13" x14ac:dyDescent="0.35">
      <c r="A107" t="s">
        <v>1545</v>
      </c>
      <c r="B107" s="95" t="s">
        <v>4</v>
      </c>
      <c r="C107" s="95" t="s">
        <v>1494</v>
      </c>
      <c r="D107" s="96">
        <v>50000</v>
      </c>
      <c r="E107" s="107" t="str">
        <f t="shared" si="9"/>
        <v>6</v>
      </c>
      <c r="F107">
        <f t="shared" si="10"/>
        <v>13</v>
      </c>
      <c r="H107" t="str">
        <f t="shared" si="11"/>
        <v>Försvar och samhällets krisberedskap</v>
      </c>
      <c r="I107" t="str">
        <f t="shared" si="7"/>
        <v>1 Försvar</v>
      </c>
      <c r="K107" t="str">
        <f t="shared" si="12"/>
        <v>Myndigheten för Totalförsvarsanalys</v>
      </c>
      <c r="L107">
        <f t="shared" si="13"/>
        <v>4.7984644913627639</v>
      </c>
      <c r="M107">
        <f t="shared" si="8"/>
        <v>0.39987204094689699</v>
      </c>
    </row>
    <row r="108" spans="1:13" x14ac:dyDescent="0.35">
      <c r="A108" t="s">
        <v>1545</v>
      </c>
      <c r="B108" s="93" t="s">
        <v>4</v>
      </c>
      <c r="C108" s="93" t="s">
        <v>843</v>
      </c>
      <c r="D108" s="94">
        <v>5547423</v>
      </c>
      <c r="E108" s="107" t="str">
        <f t="shared" si="9"/>
        <v>6</v>
      </c>
      <c r="F108">
        <f t="shared" si="10"/>
        <v>2</v>
      </c>
      <c r="G108" t="s">
        <v>1536</v>
      </c>
      <c r="H108" t="str">
        <f t="shared" si="11"/>
        <v>Försvar och samhällets krisberedskap</v>
      </c>
      <c r="I108" t="str">
        <f t="shared" si="7"/>
        <v>2 Samhällets krisberedskap</v>
      </c>
      <c r="K108" t="str">
        <f t="shared" si="12"/>
        <v>Samhällets krisberedskap</v>
      </c>
      <c r="L108">
        <f t="shared" si="13"/>
        <v>532.38224568138196</v>
      </c>
      <c r="M108">
        <f t="shared" si="8"/>
        <v>44.365187140115161</v>
      </c>
    </row>
    <row r="109" spans="1:13" x14ac:dyDescent="0.35">
      <c r="A109" t="s">
        <v>1545</v>
      </c>
      <c r="B109" s="95" t="s">
        <v>4</v>
      </c>
      <c r="C109" s="95" t="s">
        <v>844</v>
      </c>
      <c r="D109" s="96">
        <v>1488971</v>
      </c>
      <c r="E109" s="107" t="str">
        <f t="shared" si="9"/>
        <v>6</v>
      </c>
      <c r="F109">
        <f t="shared" si="10"/>
        <v>1</v>
      </c>
      <c r="H109" t="str">
        <f t="shared" si="11"/>
        <v>Försvar och samhällets krisberedskap</v>
      </c>
      <c r="I109" t="str">
        <f t="shared" si="7"/>
        <v>2 Samhällets krisberedskap</v>
      </c>
      <c r="K109" t="str">
        <f t="shared" si="12"/>
        <v>Kustbevakningen</v>
      </c>
      <c r="L109">
        <f t="shared" si="13"/>
        <v>142.89548944337812</v>
      </c>
      <c r="M109">
        <f t="shared" si="8"/>
        <v>11.907957453614843</v>
      </c>
    </row>
    <row r="110" spans="1:13" x14ac:dyDescent="0.35">
      <c r="A110" t="s">
        <v>1545</v>
      </c>
      <c r="B110" s="95" t="s">
        <v>4</v>
      </c>
      <c r="C110" s="95" t="s">
        <v>845</v>
      </c>
      <c r="D110" s="96">
        <v>506850</v>
      </c>
      <c r="E110" s="107" t="str">
        <f t="shared" si="9"/>
        <v>6</v>
      </c>
      <c r="F110">
        <f t="shared" si="10"/>
        <v>2</v>
      </c>
      <c r="H110" t="str">
        <f t="shared" si="11"/>
        <v>Försvar och samhällets krisberedskap</v>
      </c>
      <c r="I110" t="str">
        <f t="shared" si="7"/>
        <v>2 Samhällets krisberedskap</v>
      </c>
      <c r="K110" t="str">
        <f t="shared" si="12"/>
        <v>Förebyggande åtgärder mot jordskred och andra naturolyckor</v>
      </c>
      <c r="L110">
        <f t="shared" si="13"/>
        <v>48.642034548944338</v>
      </c>
      <c r="M110">
        <f t="shared" si="8"/>
        <v>4.0535028790786951</v>
      </c>
    </row>
    <row r="111" spans="1:13" x14ac:dyDescent="0.35">
      <c r="A111" t="s">
        <v>1545</v>
      </c>
      <c r="B111" s="95" t="s">
        <v>4</v>
      </c>
      <c r="C111" s="95" t="s">
        <v>846</v>
      </c>
      <c r="D111" s="96">
        <v>27580</v>
      </c>
      <c r="E111" s="107" t="str">
        <f t="shared" si="9"/>
        <v>6</v>
      </c>
      <c r="F111">
        <f t="shared" si="10"/>
        <v>3</v>
      </c>
      <c r="H111" t="str">
        <f t="shared" si="11"/>
        <v>Försvar och samhällets krisberedskap</v>
      </c>
      <c r="I111" t="str">
        <f t="shared" si="7"/>
        <v>2 Samhällets krisberedskap</v>
      </c>
      <c r="K111" t="str">
        <f t="shared" si="12"/>
        <v>Ersättning för räddningstjänst m.m.</v>
      </c>
      <c r="L111">
        <f t="shared" si="13"/>
        <v>2.6468330134357005</v>
      </c>
      <c r="M111">
        <f t="shared" si="8"/>
        <v>0.22056941778630837</v>
      </c>
    </row>
    <row r="112" spans="1:13" x14ac:dyDescent="0.35">
      <c r="A112" t="s">
        <v>1545</v>
      </c>
      <c r="B112" s="95" t="s">
        <v>4</v>
      </c>
      <c r="C112" s="95" t="s">
        <v>847</v>
      </c>
      <c r="D112" s="96">
        <v>1380608</v>
      </c>
      <c r="E112" s="107" t="str">
        <f t="shared" si="9"/>
        <v>6</v>
      </c>
      <c r="F112">
        <f t="shared" si="10"/>
        <v>4</v>
      </c>
      <c r="H112" t="str">
        <f t="shared" si="11"/>
        <v>Försvar och samhällets krisberedskap</v>
      </c>
      <c r="I112" t="str">
        <f t="shared" si="7"/>
        <v>2 Samhällets krisberedskap</v>
      </c>
      <c r="K112" t="str">
        <f t="shared" si="12"/>
        <v>Krisberedskap</v>
      </c>
      <c r="L112">
        <f t="shared" si="13"/>
        <v>132.49596928982726</v>
      </c>
      <c r="M112">
        <f t="shared" si="8"/>
        <v>11.041330774152271</v>
      </c>
    </row>
    <row r="113" spans="1:13" x14ac:dyDescent="0.35">
      <c r="A113" t="s">
        <v>1545</v>
      </c>
      <c r="B113" s="95" t="s">
        <v>4</v>
      </c>
      <c r="C113" s="95" t="s">
        <v>848</v>
      </c>
      <c r="D113" s="96">
        <v>426671</v>
      </c>
      <c r="E113" s="107" t="str">
        <f t="shared" si="9"/>
        <v>6</v>
      </c>
      <c r="F113">
        <f t="shared" si="10"/>
        <v>5</v>
      </c>
      <c r="H113" t="str">
        <f t="shared" si="11"/>
        <v>Försvar och samhällets krisberedskap</v>
      </c>
      <c r="I113" t="str">
        <f t="shared" si="7"/>
        <v>2 Samhällets krisberedskap</v>
      </c>
      <c r="K113" t="str">
        <f t="shared" si="12"/>
        <v>Ersättning till SOS Alarm Sverige AB för alarmeringstjänst enligt avtal</v>
      </c>
      <c r="L113">
        <f t="shared" si="13"/>
        <v>40.947312859884839</v>
      </c>
      <c r="M113">
        <f t="shared" si="8"/>
        <v>3.4122760716570699</v>
      </c>
    </row>
    <row r="114" spans="1:13" x14ac:dyDescent="0.35">
      <c r="A114" t="s">
        <v>1545</v>
      </c>
      <c r="B114" s="95" t="s">
        <v>4</v>
      </c>
      <c r="C114" s="95" t="s">
        <v>849</v>
      </c>
      <c r="D114" s="96">
        <v>1480372</v>
      </c>
      <c r="E114" s="107" t="str">
        <f t="shared" si="9"/>
        <v>6</v>
      </c>
      <c r="F114">
        <f t="shared" si="10"/>
        <v>6</v>
      </c>
      <c r="H114" t="str">
        <f t="shared" si="11"/>
        <v>Försvar och samhällets krisberedskap</v>
      </c>
      <c r="I114" t="str">
        <f t="shared" si="7"/>
        <v>2 Samhällets krisberedskap</v>
      </c>
      <c r="K114" t="str">
        <f t="shared" si="12"/>
        <v>Myndigheten för samhällsskydd och beredskap</v>
      </c>
      <c r="L114">
        <f t="shared" si="13"/>
        <v>142.07024952015354</v>
      </c>
      <c r="M114">
        <f t="shared" si="8"/>
        <v>11.839187460012795</v>
      </c>
    </row>
    <row r="115" spans="1:13" x14ac:dyDescent="0.35">
      <c r="A115" t="s">
        <v>1545</v>
      </c>
      <c r="B115" s="95" t="s">
        <v>4</v>
      </c>
      <c r="C115" s="95" t="s">
        <v>850</v>
      </c>
      <c r="D115" s="96">
        <v>49611</v>
      </c>
      <c r="E115" s="107" t="str">
        <f t="shared" si="9"/>
        <v>6</v>
      </c>
      <c r="F115">
        <f t="shared" si="10"/>
        <v>7</v>
      </c>
      <c r="H115" t="str">
        <f t="shared" si="11"/>
        <v>Försvar och samhällets krisberedskap</v>
      </c>
      <c r="I115" t="str">
        <f t="shared" si="7"/>
        <v>2 Samhällets krisberedskap</v>
      </c>
      <c r="K115" t="str">
        <f t="shared" si="12"/>
        <v>Statens haverikommission</v>
      </c>
      <c r="L115">
        <f t="shared" si="13"/>
        <v>4.7611324376199615</v>
      </c>
      <c r="M115">
        <f t="shared" si="8"/>
        <v>0.39676103646833011</v>
      </c>
    </row>
    <row r="116" spans="1:13" x14ac:dyDescent="0.35">
      <c r="A116" t="s">
        <v>1545</v>
      </c>
      <c r="B116" s="95" t="s">
        <v>4</v>
      </c>
      <c r="C116" s="95" t="s">
        <v>851</v>
      </c>
      <c r="D116" s="96">
        <v>124066</v>
      </c>
      <c r="E116" s="107" t="str">
        <f t="shared" si="9"/>
        <v>6</v>
      </c>
      <c r="F116">
        <f t="shared" si="10"/>
        <v>8</v>
      </c>
      <c r="H116" t="str">
        <f t="shared" si="11"/>
        <v>Försvar och samhällets krisberedskap</v>
      </c>
      <c r="I116" t="str">
        <f t="shared" si="7"/>
        <v>2 Samhällets krisberedskap</v>
      </c>
      <c r="K116" t="str">
        <f t="shared" si="12"/>
        <v>Myndigheten för psykologiskt försvar</v>
      </c>
      <c r="L116">
        <f t="shared" si="13"/>
        <v>11.906525911708254</v>
      </c>
      <c r="M116">
        <f t="shared" si="8"/>
        <v>0.9922104926423545</v>
      </c>
    </row>
    <row r="117" spans="1:13" x14ac:dyDescent="0.35">
      <c r="A117" t="s">
        <v>1545</v>
      </c>
      <c r="B117" s="95" t="s">
        <v>4</v>
      </c>
      <c r="C117" s="95" t="s">
        <v>852</v>
      </c>
      <c r="D117" s="96">
        <v>62694</v>
      </c>
      <c r="E117" s="107" t="str">
        <f t="shared" si="9"/>
        <v>6</v>
      </c>
      <c r="F117">
        <f t="shared" si="10"/>
        <v>9</v>
      </c>
      <c r="H117" t="str">
        <f t="shared" si="11"/>
        <v>Försvar och samhällets krisberedskap</v>
      </c>
      <c r="I117" t="str">
        <f t="shared" si="7"/>
        <v>2 Samhällets krisberedskap</v>
      </c>
      <c r="K117" t="str">
        <f t="shared" si="12"/>
        <v>Rakel Generation 2</v>
      </c>
      <c r="L117">
        <f t="shared" si="13"/>
        <v>6.0166986564299423</v>
      </c>
      <c r="M117">
        <f t="shared" si="8"/>
        <v>0.50139155470249519</v>
      </c>
    </row>
    <row r="118" spans="1:13" x14ac:dyDescent="0.35">
      <c r="A118" t="s">
        <v>1545</v>
      </c>
      <c r="B118" s="93" t="s">
        <v>4</v>
      </c>
      <c r="C118" s="93" t="s">
        <v>853</v>
      </c>
      <c r="D118" s="94">
        <v>456238</v>
      </c>
      <c r="E118" s="107" t="str">
        <f t="shared" si="9"/>
        <v>6</v>
      </c>
      <c r="F118">
        <f t="shared" si="10"/>
        <v>3</v>
      </c>
      <c r="G118" t="s">
        <v>1536</v>
      </c>
      <c r="H118" t="str">
        <f t="shared" si="11"/>
        <v>Försvar och samhällets krisberedskap</v>
      </c>
      <c r="I118" t="str">
        <f t="shared" si="7"/>
        <v>3 Strålsäkerhet</v>
      </c>
      <c r="K118" t="str">
        <f t="shared" si="12"/>
        <v>Strålsäkerhet</v>
      </c>
      <c r="L118">
        <f t="shared" si="13"/>
        <v>43.784836852207292</v>
      </c>
      <c r="M118">
        <f t="shared" si="8"/>
        <v>3.6487364043506076</v>
      </c>
    </row>
    <row r="119" spans="1:13" x14ac:dyDescent="0.35">
      <c r="A119" t="s">
        <v>1545</v>
      </c>
      <c r="B119" s="95" t="s">
        <v>4</v>
      </c>
      <c r="C119" s="95" t="s">
        <v>854</v>
      </c>
      <c r="D119" s="96">
        <v>456238</v>
      </c>
      <c r="E119" s="107" t="str">
        <f t="shared" si="9"/>
        <v>6</v>
      </c>
      <c r="F119">
        <f t="shared" si="10"/>
        <v>1</v>
      </c>
      <c r="H119" t="str">
        <f t="shared" si="11"/>
        <v>Försvar och samhällets krisberedskap</v>
      </c>
      <c r="I119" t="str">
        <f t="shared" si="7"/>
        <v>3 Strålsäkerhet</v>
      </c>
      <c r="K119" t="str">
        <f t="shared" si="12"/>
        <v>Strålsäkerhetsmyndigheten</v>
      </c>
      <c r="L119">
        <f t="shared" si="13"/>
        <v>43.784836852207292</v>
      </c>
      <c r="M119">
        <f t="shared" si="8"/>
        <v>3.6487364043506076</v>
      </c>
    </row>
    <row r="120" spans="1:13" x14ac:dyDescent="0.35">
      <c r="A120" t="s">
        <v>1545</v>
      </c>
      <c r="B120" s="93" t="s">
        <v>1495</v>
      </c>
      <c r="C120" s="93" t="s">
        <v>855</v>
      </c>
      <c r="D120" s="94">
        <v>47206227</v>
      </c>
      <c r="E120" s="107" t="str">
        <f t="shared" si="9"/>
        <v>7</v>
      </c>
      <c r="F120" t="str">
        <f t="shared" si="10"/>
        <v/>
      </c>
      <c r="G120" t="s">
        <v>1536</v>
      </c>
      <c r="H120" t="str">
        <f t="shared" si="11"/>
        <v>Internationellt bistånd</v>
      </c>
      <c r="I120" t="str">
        <f t="shared" si="7"/>
        <v/>
      </c>
      <c r="K120" t="str">
        <f t="shared" si="12"/>
        <v>bistånd</v>
      </c>
      <c r="L120">
        <f t="shared" si="13"/>
        <v>4530.3480806142034</v>
      </c>
      <c r="M120">
        <f t="shared" si="8"/>
        <v>377.52900671785028</v>
      </c>
    </row>
    <row r="121" spans="1:13" x14ac:dyDescent="0.35">
      <c r="A121" t="s">
        <v>1545</v>
      </c>
      <c r="B121" s="93" t="s">
        <v>4</v>
      </c>
      <c r="C121" s="93" t="s">
        <v>856</v>
      </c>
      <c r="D121" s="94">
        <v>47206227</v>
      </c>
      <c r="E121" s="107" t="str">
        <f t="shared" si="9"/>
        <v>7</v>
      </c>
      <c r="F121">
        <f t="shared" si="10"/>
        <v>1</v>
      </c>
      <c r="G121" t="s">
        <v>1536</v>
      </c>
      <c r="H121" t="str">
        <f t="shared" si="11"/>
        <v>Internationellt bistånd</v>
      </c>
      <c r="I121" t="str">
        <f t="shared" si="7"/>
        <v>1 Internationellt utvecklingssamarbete</v>
      </c>
      <c r="K121" t="str">
        <f t="shared" si="12"/>
        <v>Internationellt utvecklingssamarbete</v>
      </c>
      <c r="L121">
        <f t="shared" si="13"/>
        <v>4530.3480806142034</v>
      </c>
      <c r="M121">
        <f t="shared" si="8"/>
        <v>377.52900671785028</v>
      </c>
    </row>
    <row r="122" spans="1:13" x14ac:dyDescent="0.35">
      <c r="A122" t="s">
        <v>1545</v>
      </c>
      <c r="B122" s="95" t="s">
        <v>4</v>
      </c>
      <c r="C122" s="95" t="s">
        <v>857</v>
      </c>
      <c r="D122" s="96">
        <v>45297746</v>
      </c>
      <c r="E122" s="107" t="str">
        <f t="shared" si="9"/>
        <v>7</v>
      </c>
      <c r="F122">
        <f t="shared" si="10"/>
        <v>1</v>
      </c>
      <c r="H122" t="str">
        <f t="shared" si="11"/>
        <v>Internationellt bistånd</v>
      </c>
      <c r="I122" t="str">
        <f t="shared" si="7"/>
        <v>1 Internationellt utvecklingssamarbete</v>
      </c>
      <c r="K122" t="str">
        <f t="shared" si="12"/>
        <v>Biståndsverksamhet</v>
      </c>
      <c r="L122">
        <f t="shared" si="13"/>
        <v>4347.1925143953931</v>
      </c>
      <c r="M122">
        <f t="shared" si="8"/>
        <v>362.26604286628276</v>
      </c>
    </row>
    <row r="123" spans="1:13" x14ac:dyDescent="0.35">
      <c r="A123" t="s">
        <v>1545</v>
      </c>
      <c r="B123" s="95" t="s">
        <v>4</v>
      </c>
      <c r="C123" s="95" t="s">
        <v>858</v>
      </c>
      <c r="D123" s="96">
        <v>1612297</v>
      </c>
      <c r="E123" s="107" t="str">
        <f t="shared" si="9"/>
        <v>7</v>
      </c>
      <c r="F123">
        <f t="shared" si="10"/>
        <v>2</v>
      </c>
      <c r="H123" t="str">
        <f t="shared" si="11"/>
        <v>Internationellt bistånd</v>
      </c>
      <c r="I123" t="str">
        <f t="shared" si="7"/>
        <v>1 Internationellt utvecklingssamarbete</v>
      </c>
      <c r="K123" t="str">
        <f t="shared" si="12"/>
        <v>Styrelsen för internationellt utvecklingssamarbete (Sida)</v>
      </c>
      <c r="L123">
        <f t="shared" si="13"/>
        <v>154.7309980806142</v>
      </c>
      <c r="M123">
        <f t="shared" si="8"/>
        <v>12.894249840051183</v>
      </c>
    </row>
    <row r="124" spans="1:13" x14ac:dyDescent="0.35">
      <c r="A124" t="s">
        <v>1545</v>
      </c>
      <c r="B124" s="95" t="s">
        <v>4</v>
      </c>
      <c r="C124" s="95" t="s">
        <v>859</v>
      </c>
      <c r="D124" s="96">
        <v>16889</v>
      </c>
      <c r="E124" s="107" t="str">
        <f t="shared" si="9"/>
        <v>7</v>
      </c>
      <c r="F124">
        <f t="shared" si="10"/>
        <v>3</v>
      </c>
      <c r="H124" t="str">
        <f t="shared" si="11"/>
        <v>Internationellt bistånd</v>
      </c>
      <c r="I124" t="str">
        <f t="shared" si="7"/>
        <v>1 Internationellt utvecklingssamarbete</v>
      </c>
      <c r="K124" t="str">
        <f t="shared" si="12"/>
        <v>Nordiska Afrikainstitutet</v>
      </c>
      <c r="L124">
        <f t="shared" si="13"/>
        <v>1.6208253358925144</v>
      </c>
      <c r="M124">
        <f t="shared" si="8"/>
        <v>0.13506877799104286</v>
      </c>
    </row>
    <row r="125" spans="1:13" x14ac:dyDescent="0.35">
      <c r="A125" t="s">
        <v>1545</v>
      </c>
      <c r="B125" s="95" t="s">
        <v>4</v>
      </c>
      <c r="C125" s="95" t="s">
        <v>860</v>
      </c>
      <c r="D125" s="96">
        <v>208199</v>
      </c>
      <c r="E125" s="107" t="str">
        <f t="shared" si="9"/>
        <v>7</v>
      </c>
      <c r="F125">
        <f t="shared" si="10"/>
        <v>4</v>
      </c>
      <c r="H125" t="str">
        <f t="shared" si="11"/>
        <v>Internationellt bistånd</v>
      </c>
      <c r="I125" t="str">
        <f t="shared" si="7"/>
        <v>1 Internationellt utvecklingssamarbete</v>
      </c>
      <c r="K125" t="str">
        <f t="shared" si="12"/>
        <v>Folke Bernadotteakademin</v>
      </c>
      <c r="L125">
        <f t="shared" si="13"/>
        <v>19.980710172744722</v>
      </c>
      <c r="M125">
        <f t="shared" si="8"/>
        <v>1.6650591810620601</v>
      </c>
    </row>
    <row r="126" spans="1:13" x14ac:dyDescent="0.35">
      <c r="A126" t="s">
        <v>1545</v>
      </c>
      <c r="B126" s="95" t="s">
        <v>4</v>
      </c>
      <c r="C126" s="95" t="s">
        <v>861</v>
      </c>
      <c r="D126" s="96">
        <v>50000</v>
      </c>
      <c r="E126" s="107" t="str">
        <f t="shared" si="9"/>
        <v>7</v>
      </c>
      <c r="F126">
        <f t="shared" si="10"/>
        <v>5</v>
      </c>
      <c r="H126" t="str">
        <f t="shared" si="11"/>
        <v>Internationellt bistånd</v>
      </c>
      <c r="I126" t="str">
        <f t="shared" si="7"/>
        <v>1 Internationellt utvecklingssamarbete</v>
      </c>
      <c r="K126" t="str">
        <f t="shared" si="12"/>
        <v>Riksrevisionen: Internationellt utvecklingssamarbete</v>
      </c>
      <c r="L126">
        <f t="shared" si="13"/>
        <v>4.7984644913627639</v>
      </c>
      <c r="M126">
        <f t="shared" si="8"/>
        <v>0.39987204094689699</v>
      </c>
    </row>
    <row r="127" spans="1:13" x14ac:dyDescent="0.35">
      <c r="A127" t="s">
        <v>1545</v>
      </c>
      <c r="B127" s="95" t="s">
        <v>4</v>
      </c>
      <c r="C127" s="95" t="s">
        <v>862</v>
      </c>
      <c r="D127" s="96">
        <v>21096</v>
      </c>
      <c r="E127" s="107" t="str">
        <f t="shared" si="9"/>
        <v>7</v>
      </c>
      <c r="F127">
        <f t="shared" si="10"/>
        <v>6</v>
      </c>
      <c r="H127" t="str">
        <f t="shared" si="11"/>
        <v>Internationellt bistånd</v>
      </c>
      <c r="I127" t="str">
        <f t="shared" si="7"/>
        <v>1 Internationellt utvecklingssamarbete</v>
      </c>
      <c r="K127" t="str">
        <f t="shared" si="12"/>
        <v>Utvärdering av internationellt bistånd</v>
      </c>
      <c r="L127">
        <f t="shared" si="13"/>
        <v>2.0245681381957774</v>
      </c>
      <c r="M127">
        <f t="shared" si="8"/>
        <v>0.16871401151631479</v>
      </c>
    </row>
    <row r="128" spans="1:13" x14ac:dyDescent="0.35">
      <c r="A128" t="s">
        <v>1545</v>
      </c>
      <c r="B128" s="93" t="s">
        <v>1496</v>
      </c>
      <c r="C128" s="93" t="s">
        <v>863</v>
      </c>
      <c r="D128" s="94">
        <v>16019745</v>
      </c>
      <c r="E128" s="107" t="str">
        <f t="shared" si="9"/>
        <v>8</v>
      </c>
      <c r="F128" t="str">
        <f t="shared" si="10"/>
        <v/>
      </c>
      <c r="G128" t="s">
        <v>1536</v>
      </c>
      <c r="H128" t="str">
        <f t="shared" si="11"/>
        <v>Migration</v>
      </c>
      <c r="I128" t="str">
        <f t="shared" si="7"/>
        <v/>
      </c>
      <c r="K128" t="str">
        <f t="shared" si="12"/>
        <v>Migration</v>
      </c>
      <c r="L128">
        <f t="shared" si="13"/>
        <v>1537.4035508637237</v>
      </c>
      <c r="M128">
        <f t="shared" si="8"/>
        <v>128.11696257197698</v>
      </c>
    </row>
    <row r="129" spans="1:13" x14ac:dyDescent="0.35">
      <c r="A129" t="s">
        <v>1545</v>
      </c>
      <c r="B129" s="95" t="s">
        <v>4</v>
      </c>
      <c r="C129" s="95" t="s">
        <v>864</v>
      </c>
      <c r="D129" s="96">
        <v>4718546</v>
      </c>
      <c r="E129" s="107" t="str">
        <f t="shared" si="9"/>
        <v>8</v>
      </c>
      <c r="F129">
        <f t="shared" si="10"/>
        <v>1</v>
      </c>
      <c r="H129" t="str">
        <f t="shared" si="11"/>
        <v>Migration</v>
      </c>
      <c r="I129" t="str">
        <f t="shared" si="7"/>
        <v>Migration</v>
      </c>
      <c r="K129" t="str">
        <f t="shared" si="12"/>
        <v>Migrationsverket</v>
      </c>
      <c r="L129">
        <f t="shared" si="13"/>
        <v>452.8355086372361</v>
      </c>
      <c r="M129">
        <f t="shared" si="8"/>
        <v>37.73629238643634</v>
      </c>
    </row>
    <row r="130" spans="1:13" x14ac:dyDescent="0.35">
      <c r="A130" t="s">
        <v>1545</v>
      </c>
      <c r="B130" s="95" t="s">
        <v>4</v>
      </c>
      <c r="C130" s="95" t="s">
        <v>865</v>
      </c>
      <c r="D130" s="96">
        <v>9060000</v>
      </c>
      <c r="E130" s="107" t="str">
        <f t="shared" si="9"/>
        <v>8</v>
      </c>
      <c r="F130">
        <f t="shared" si="10"/>
        <v>2</v>
      </c>
      <c r="H130" t="str">
        <f t="shared" si="11"/>
        <v>Migration</v>
      </c>
      <c r="I130" t="str">
        <f t="shared" si="7"/>
        <v>Migration</v>
      </c>
      <c r="K130" t="str">
        <f t="shared" si="12"/>
        <v>Ersättningar och bostadskostnader</v>
      </c>
      <c r="L130">
        <f t="shared" si="13"/>
        <v>869.48176583493284</v>
      </c>
      <c r="M130">
        <f t="shared" si="8"/>
        <v>72.456813819577732</v>
      </c>
    </row>
    <row r="131" spans="1:13" x14ac:dyDescent="0.35">
      <c r="A131" t="s">
        <v>1545</v>
      </c>
      <c r="B131" s="95" t="s">
        <v>4</v>
      </c>
      <c r="C131" s="95" t="s">
        <v>866</v>
      </c>
      <c r="D131" s="96">
        <v>143013</v>
      </c>
      <c r="E131" s="107" t="str">
        <f t="shared" si="9"/>
        <v>8</v>
      </c>
      <c r="F131">
        <f t="shared" si="10"/>
        <v>3</v>
      </c>
      <c r="H131" t="str">
        <f t="shared" si="11"/>
        <v>Migration</v>
      </c>
      <c r="I131" t="str">
        <f t="shared" si="7"/>
        <v>Migration</v>
      </c>
      <c r="K131" t="str">
        <f t="shared" si="12"/>
        <v>Migrationspolitiska åtgärder</v>
      </c>
      <c r="L131">
        <f t="shared" si="13"/>
        <v>13.724856046065259</v>
      </c>
      <c r="M131">
        <f t="shared" si="8"/>
        <v>1.1437380038387717</v>
      </c>
    </row>
    <row r="132" spans="1:13" x14ac:dyDescent="0.35">
      <c r="A132" t="s">
        <v>1545</v>
      </c>
      <c r="B132" s="95" t="s">
        <v>4</v>
      </c>
      <c r="C132" s="95" t="s">
        <v>867</v>
      </c>
      <c r="D132" s="96">
        <v>779576</v>
      </c>
      <c r="E132" s="107" t="str">
        <f t="shared" si="9"/>
        <v>8</v>
      </c>
      <c r="F132">
        <f t="shared" si="10"/>
        <v>4</v>
      </c>
      <c r="H132" t="str">
        <f t="shared" si="11"/>
        <v>Migration</v>
      </c>
      <c r="I132" t="str">
        <f t="shared" si="7"/>
        <v>Migration</v>
      </c>
      <c r="K132" t="str">
        <f t="shared" si="12"/>
        <v>Domstolsprövning i utlänningsmål</v>
      </c>
      <c r="L132">
        <f t="shared" si="13"/>
        <v>74.815355086372364</v>
      </c>
      <c r="M132">
        <f t="shared" si="8"/>
        <v>6.2346129238643639</v>
      </c>
    </row>
    <row r="133" spans="1:13" x14ac:dyDescent="0.35">
      <c r="A133" t="s">
        <v>1545</v>
      </c>
      <c r="B133" s="95" t="s">
        <v>4</v>
      </c>
      <c r="C133" s="95" t="s">
        <v>868</v>
      </c>
      <c r="D133" s="96">
        <v>200800</v>
      </c>
      <c r="E133" s="107" t="str">
        <f t="shared" si="9"/>
        <v>8</v>
      </c>
      <c r="F133">
        <f t="shared" si="10"/>
        <v>5</v>
      </c>
      <c r="H133" t="str">
        <f t="shared" si="11"/>
        <v>Migration</v>
      </c>
      <c r="I133" t="str">
        <f t="shared" si="7"/>
        <v>Migration</v>
      </c>
      <c r="K133" t="str">
        <f t="shared" si="12"/>
        <v>Rättsliga biträden m.m. vid domstolsprövning i utlänningsmål</v>
      </c>
      <c r="L133">
        <f t="shared" si="13"/>
        <v>19.27063339731286</v>
      </c>
      <c r="M133">
        <f t="shared" si="8"/>
        <v>1.6058861164427383</v>
      </c>
    </row>
    <row r="134" spans="1:13" x14ac:dyDescent="0.35">
      <c r="A134" t="s">
        <v>1545</v>
      </c>
      <c r="B134" s="95" t="s">
        <v>4</v>
      </c>
      <c r="C134" s="95" t="s">
        <v>869</v>
      </c>
      <c r="D134" s="96">
        <v>291158</v>
      </c>
      <c r="E134" s="107" t="str">
        <f t="shared" si="9"/>
        <v>8</v>
      </c>
      <c r="F134">
        <f t="shared" si="10"/>
        <v>6</v>
      </c>
      <c r="H134" t="str">
        <f t="shared" si="11"/>
        <v>Migration</v>
      </c>
      <c r="I134" t="str">
        <f t="shared" si="7"/>
        <v>Migration</v>
      </c>
      <c r="K134" t="str">
        <f t="shared" si="12"/>
        <v>Offentligt biträde i utlänningsärenden</v>
      </c>
      <c r="L134">
        <f t="shared" si="13"/>
        <v>27.942226487523993</v>
      </c>
      <c r="M134">
        <f t="shared" si="8"/>
        <v>2.3285188739603329</v>
      </c>
    </row>
    <row r="135" spans="1:13" x14ac:dyDescent="0.35">
      <c r="A135" t="s">
        <v>1545</v>
      </c>
      <c r="B135" s="95" t="s">
        <v>4</v>
      </c>
      <c r="C135" s="95" t="s">
        <v>870</v>
      </c>
      <c r="D135" s="96">
        <v>326202</v>
      </c>
      <c r="E135" s="107" t="str">
        <f t="shared" si="9"/>
        <v>8</v>
      </c>
      <c r="F135">
        <f t="shared" si="10"/>
        <v>7</v>
      </c>
      <c r="H135" t="str">
        <f t="shared" si="11"/>
        <v>Migration</v>
      </c>
      <c r="I135" t="str">
        <f t="shared" si="7"/>
        <v>Migration</v>
      </c>
      <c r="K135" t="str">
        <f t="shared" si="12"/>
        <v>Utresor för avvisade och utvisade</v>
      </c>
      <c r="L135">
        <f t="shared" si="13"/>
        <v>31.305374280230325</v>
      </c>
      <c r="M135">
        <f t="shared" si="8"/>
        <v>2.6087811900191937</v>
      </c>
    </row>
    <row r="136" spans="1:13" x14ac:dyDescent="0.35">
      <c r="A136" t="s">
        <v>1545</v>
      </c>
      <c r="B136" s="95" t="s">
        <v>4</v>
      </c>
      <c r="C136" s="95" t="s">
        <v>871</v>
      </c>
      <c r="D136" s="96">
        <v>500450</v>
      </c>
      <c r="E136" s="107" t="str">
        <f t="shared" si="9"/>
        <v>8</v>
      </c>
      <c r="F136">
        <f t="shared" si="10"/>
        <v>8</v>
      </c>
      <c r="H136" t="str">
        <f t="shared" si="11"/>
        <v>Migration</v>
      </c>
      <c r="I136" t="str">
        <f t="shared" si="7"/>
        <v>Migration</v>
      </c>
      <c r="K136" t="str">
        <f t="shared" si="12"/>
        <v>Från EU-budgeten finansierade insatser för asylsökande och flyktingar</v>
      </c>
      <c r="L136">
        <f t="shared" si="13"/>
        <v>48.027831094049901</v>
      </c>
      <c r="M136">
        <f t="shared" si="8"/>
        <v>4.0023192578374918</v>
      </c>
    </row>
    <row r="137" spans="1:13" x14ac:dyDescent="0.35">
      <c r="A137" t="s">
        <v>1545</v>
      </c>
      <c r="B137" s="93" t="s">
        <v>46</v>
      </c>
      <c r="C137" s="93" t="s">
        <v>47</v>
      </c>
      <c r="D137" s="94">
        <v>110429732</v>
      </c>
      <c r="E137" s="107" t="str">
        <f t="shared" si="9"/>
        <v>9</v>
      </c>
      <c r="F137" t="str">
        <f t="shared" si="10"/>
        <v/>
      </c>
      <c r="G137" t="s">
        <v>1536</v>
      </c>
      <c r="H137" t="str">
        <f t="shared" si="11"/>
        <v>Hälsovård, sjukvård och social omsorg</v>
      </c>
      <c r="I137" t="str">
        <f t="shared" si="7"/>
        <v/>
      </c>
      <c r="K137" t="str">
        <f t="shared" si="12"/>
        <v>sjukvård och social omsorg</v>
      </c>
      <c r="L137">
        <f t="shared" si="13"/>
        <v>10597.862955854127</v>
      </c>
      <c r="M137">
        <f t="shared" si="8"/>
        <v>883.15524632117729</v>
      </c>
    </row>
    <row r="138" spans="1:13" x14ac:dyDescent="0.35">
      <c r="A138" t="s">
        <v>1545</v>
      </c>
      <c r="B138" s="93" t="s">
        <v>4</v>
      </c>
      <c r="C138" s="93" t="s">
        <v>872</v>
      </c>
      <c r="D138" s="94">
        <v>67608794</v>
      </c>
      <c r="E138" s="107" t="str">
        <f t="shared" si="9"/>
        <v>9</v>
      </c>
      <c r="F138">
        <f t="shared" si="10"/>
        <v>1</v>
      </c>
      <c r="G138" t="s">
        <v>1536</v>
      </c>
      <c r="H138" t="str">
        <f t="shared" si="11"/>
        <v>Hälsovård, sjukvård och social omsorg</v>
      </c>
      <c r="I138" t="str">
        <f t="shared" si="7"/>
        <v>1 Hälso- och sjukvårdspolitik</v>
      </c>
      <c r="K138" t="str">
        <f t="shared" si="12"/>
        <v>Hälso- och sjukvårdspolitik</v>
      </c>
      <c r="L138">
        <f t="shared" si="13"/>
        <v>6488.3679462571981</v>
      </c>
      <c r="M138">
        <f t="shared" si="8"/>
        <v>540.69732885476651</v>
      </c>
    </row>
    <row r="139" spans="1:13" x14ac:dyDescent="0.35">
      <c r="A139" t="s">
        <v>1545</v>
      </c>
      <c r="B139" s="95" t="s">
        <v>4</v>
      </c>
      <c r="C139" s="95" t="s">
        <v>873</v>
      </c>
      <c r="D139" s="96">
        <v>815421</v>
      </c>
      <c r="E139" s="107" t="str">
        <f t="shared" si="9"/>
        <v>9</v>
      </c>
      <c r="F139">
        <f t="shared" si="10"/>
        <v>1</v>
      </c>
      <c r="H139" t="str">
        <f t="shared" si="11"/>
        <v>Hälsovård, sjukvård och social omsorg</v>
      </c>
      <c r="I139" t="str">
        <f t="shared" ref="I139:I202" si="14">IF(B139="",IF(G139="Sum",C139,IF(I138="",H139,I138)),"")</f>
        <v>1 Hälso- och sjukvårdspolitik</v>
      </c>
      <c r="K139" t="str">
        <f t="shared" si="12"/>
        <v>Socialstyrelsen</v>
      </c>
      <c r="L139">
        <f t="shared" si="13"/>
        <v>78.255374280230328</v>
      </c>
      <c r="M139">
        <f t="shared" si="8"/>
        <v>6.5212811900191943</v>
      </c>
    </row>
    <row r="140" spans="1:13" x14ac:dyDescent="0.35">
      <c r="A140" t="s">
        <v>1545</v>
      </c>
      <c r="B140" s="95" t="s">
        <v>4</v>
      </c>
      <c r="C140" s="95" t="s">
        <v>874</v>
      </c>
      <c r="D140" s="96">
        <v>92070</v>
      </c>
      <c r="E140" s="107" t="str">
        <f t="shared" si="9"/>
        <v>9</v>
      </c>
      <c r="F140">
        <f t="shared" si="10"/>
        <v>2</v>
      </c>
      <c r="H140" t="str">
        <f t="shared" si="11"/>
        <v>Hälsovård, sjukvård och social omsorg</v>
      </c>
      <c r="I140" t="str">
        <f t="shared" si="14"/>
        <v>1 Hälso- och sjukvårdspolitik</v>
      </c>
      <c r="K140" t="str">
        <f t="shared" si="12"/>
        <v>Statens beredning för medicinsk och social utvärdering</v>
      </c>
      <c r="L140">
        <f t="shared" si="13"/>
        <v>8.8358925143953932</v>
      </c>
      <c r="M140">
        <f t="shared" ref="M140:M203" si="15">L140/12</f>
        <v>0.7363243761996161</v>
      </c>
    </row>
    <row r="141" spans="1:13" x14ac:dyDescent="0.35">
      <c r="A141" t="s">
        <v>1545</v>
      </c>
      <c r="B141" s="95" t="s">
        <v>4</v>
      </c>
      <c r="C141" s="95" t="s">
        <v>875</v>
      </c>
      <c r="D141" s="96">
        <v>161782</v>
      </c>
      <c r="E141" s="107" t="str">
        <f t="shared" ref="E141:E204" si="16">IF(B141="",E140,B141)</f>
        <v>9</v>
      </c>
      <c r="F141">
        <f t="shared" ref="F141:F204" si="17">IFERROR(LEFT(C141,FIND(" ",C141)-1)*1,"")</f>
        <v>3</v>
      </c>
      <c r="H141" t="str">
        <f t="shared" ref="H141:H204" si="18">IF(B141="",H140,C141)</f>
        <v>Hälsovård, sjukvård och social omsorg</v>
      </c>
      <c r="I141" t="str">
        <f t="shared" si="14"/>
        <v>1 Hälso- och sjukvårdspolitik</v>
      </c>
      <c r="K141" t="str">
        <f t="shared" ref="K141:K204" si="19">IFERROR(RIGHT(C141,LEN(C141)-FIND(" ",C141)),C141)</f>
        <v>Tandvårds- och läkemedelsförmånsverket</v>
      </c>
      <c r="L141">
        <f t="shared" ref="L141:L204" si="20">D141/$L$3</f>
        <v>15.526103646833013</v>
      </c>
      <c r="M141">
        <f t="shared" si="15"/>
        <v>1.2938419705694177</v>
      </c>
    </row>
    <row r="142" spans="1:13" x14ac:dyDescent="0.35">
      <c r="A142" t="s">
        <v>1545</v>
      </c>
      <c r="B142" s="95" t="s">
        <v>4</v>
      </c>
      <c r="C142" s="95" t="s">
        <v>876</v>
      </c>
      <c r="D142" s="96">
        <v>7367141</v>
      </c>
      <c r="E142" s="107" t="str">
        <f t="shared" si="16"/>
        <v>9</v>
      </c>
      <c r="F142">
        <f t="shared" si="17"/>
        <v>4</v>
      </c>
      <c r="H142" t="str">
        <f t="shared" si="18"/>
        <v>Hälsovård, sjukvård och social omsorg</v>
      </c>
      <c r="I142" t="str">
        <f t="shared" si="14"/>
        <v>1 Hälso- och sjukvårdspolitik</v>
      </c>
      <c r="K142" t="str">
        <f t="shared" si="19"/>
        <v>Tandvårdsförmåner</v>
      </c>
      <c r="L142">
        <f t="shared" si="20"/>
        <v>707.01928982725531</v>
      </c>
      <c r="M142">
        <f t="shared" si="15"/>
        <v>58.918274152271273</v>
      </c>
    </row>
    <row r="143" spans="1:13" x14ac:dyDescent="0.35">
      <c r="A143" t="s">
        <v>1545</v>
      </c>
      <c r="B143" s="95" t="s">
        <v>4</v>
      </c>
      <c r="C143" s="95" t="s">
        <v>877</v>
      </c>
      <c r="D143" s="96">
        <v>34355000</v>
      </c>
      <c r="E143" s="107" t="str">
        <f t="shared" si="16"/>
        <v>9</v>
      </c>
      <c r="F143">
        <f t="shared" si="17"/>
        <v>5</v>
      </c>
      <c r="H143" t="str">
        <f t="shared" si="18"/>
        <v>Hälsovård, sjukvård och social omsorg</v>
      </c>
      <c r="I143" t="str">
        <f t="shared" si="14"/>
        <v>1 Hälso- och sjukvårdspolitik</v>
      </c>
      <c r="K143" t="str">
        <f t="shared" si="19"/>
        <v>Bidrag för läkemedelsförmånerna</v>
      </c>
      <c r="L143">
        <f t="shared" si="20"/>
        <v>3297.0249520153552</v>
      </c>
      <c r="M143">
        <f t="shared" si="15"/>
        <v>274.75207933461292</v>
      </c>
    </row>
    <row r="144" spans="1:13" x14ac:dyDescent="0.35">
      <c r="A144" t="s">
        <v>1545</v>
      </c>
      <c r="B144" s="95" t="s">
        <v>4</v>
      </c>
      <c r="C144" s="95" t="s">
        <v>878</v>
      </c>
      <c r="D144" s="96">
        <v>18128486</v>
      </c>
      <c r="E144" s="107" t="str">
        <f t="shared" si="16"/>
        <v>9</v>
      </c>
      <c r="F144">
        <f t="shared" si="17"/>
        <v>6</v>
      </c>
      <c r="H144" t="str">
        <f t="shared" si="18"/>
        <v>Hälsovård, sjukvård och social omsorg</v>
      </c>
      <c r="I144" t="str">
        <f t="shared" si="14"/>
        <v>1 Hälso- och sjukvårdspolitik</v>
      </c>
      <c r="K144" t="str">
        <f t="shared" si="19"/>
        <v>Bidrag till folkhälsa och sjukvård</v>
      </c>
      <c r="L144">
        <f t="shared" si="20"/>
        <v>1739.7779270633398</v>
      </c>
      <c r="M144">
        <f t="shared" si="15"/>
        <v>144.98149392194497</v>
      </c>
    </row>
    <row r="145" spans="1:13" x14ac:dyDescent="0.35">
      <c r="A145" t="s">
        <v>1545</v>
      </c>
      <c r="B145" s="95" t="s">
        <v>4</v>
      </c>
      <c r="C145" s="95" t="s">
        <v>879</v>
      </c>
      <c r="D145" s="96">
        <v>511409</v>
      </c>
      <c r="E145" s="107" t="str">
        <f t="shared" si="16"/>
        <v>9</v>
      </c>
      <c r="F145">
        <f t="shared" si="17"/>
        <v>7</v>
      </c>
      <c r="H145" t="str">
        <f t="shared" si="18"/>
        <v>Hälsovård, sjukvård och social omsorg</v>
      </c>
      <c r="I145" t="str">
        <f t="shared" si="14"/>
        <v>1 Hälso- och sjukvårdspolitik</v>
      </c>
      <c r="K145" t="str">
        <f t="shared" si="19"/>
        <v>Sjukvård i internationella förhållanden</v>
      </c>
      <c r="L145">
        <f t="shared" si="20"/>
        <v>49.079558541266792</v>
      </c>
      <c r="M145">
        <f t="shared" si="15"/>
        <v>4.0899632117722327</v>
      </c>
    </row>
    <row r="146" spans="1:13" x14ac:dyDescent="0.35">
      <c r="A146" t="s">
        <v>1545</v>
      </c>
      <c r="B146" s="95" t="s">
        <v>4</v>
      </c>
      <c r="C146" s="95" t="s">
        <v>880</v>
      </c>
      <c r="D146" s="96">
        <v>2092643</v>
      </c>
      <c r="E146" s="107" t="str">
        <f t="shared" si="16"/>
        <v>9</v>
      </c>
      <c r="F146">
        <f t="shared" si="17"/>
        <v>8</v>
      </c>
      <c r="H146" t="str">
        <f t="shared" si="18"/>
        <v>Hälsovård, sjukvård och social omsorg</v>
      </c>
      <c r="I146" t="str">
        <f t="shared" si="14"/>
        <v>1 Hälso- och sjukvårdspolitik</v>
      </c>
      <c r="K146" t="str">
        <f t="shared" si="19"/>
        <v>Bidrag till psykiatri</v>
      </c>
      <c r="L146">
        <f t="shared" si="20"/>
        <v>200.82946257197696</v>
      </c>
      <c r="M146">
        <f t="shared" si="15"/>
        <v>16.735788547664747</v>
      </c>
    </row>
    <row r="147" spans="1:13" x14ac:dyDescent="0.35">
      <c r="A147" t="s">
        <v>1545</v>
      </c>
      <c r="B147" s="95" t="s">
        <v>4</v>
      </c>
      <c r="C147" s="95" t="s">
        <v>881</v>
      </c>
      <c r="D147" s="96">
        <v>162922</v>
      </c>
      <c r="E147" s="107" t="str">
        <f t="shared" si="16"/>
        <v>9</v>
      </c>
      <c r="F147">
        <f t="shared" si="17"/>
        <v>9</v>
      </c>
      <c r="H147" t="str">
        <f t="shared" si="18"/>
        <v>Hälsovård, sjukvård och social omsorg</v>
      </c>
      <c r="I147" t="str">
        <f t="shared" si="14"/>
        <v>1 Hälso- och sjukvårdspolitik</v>
      </c>
      <c r="K147" t="str">
        <f t="shared" si="19"/>
        <v>Läkemedelsverket</v>
      </c>
      <c r="L147">
        <f t="shared" si="20"/>
        <v>15.635508637236084</v>
      </c>
      <c r="M147">
        <f t="shared" si="15"/>
        <v>1.3029590531030071</v>
      </c>
    </row>
    <row r="148" spans="1:13" x14ac:dyDescent="0.35">
      <c r="A148" t="s">
        <v>1545</v>
      </c>
      <c r="B148" s="95" t="s">
        <v>4</v>
      </c>
      <c r="C148" s="95" t="s">
        <v>882</v>
      </c>
      <c r="D148" s="96">
        <v>122129</v>
      </c>
      <c r="E148" s="107" t="str">
        <f t="shared" si="16"/>
        <v>9</v>
      </c>
      <c r="F148">
        <f t="shared" si="17"/>
        <v>10</v>
      </c>
      <c r="H148" t="str">
        <f t="shared" si="18"/>
        <v>Hälsovård, sjukvård och social omsorg</v>
      </c>
      <c r="I148" t="str">
        <f t="shared" si="14"/>
        <v>1 Hälso- och sjukvårdspolitik</v>
      </c>
      <c r="K148" t="str">
        <f t="shared" si="19"/>
        <v>E-hälsomyndigheten</v>
      </c>
      <c r="L148">
        <f t="shared" si="20"/>
        <v>11.720633397312859</v>
      </c>
      <c r="M148">
        <f t="shared" si="15"/>
        <v>0.97671944977607161</v>
      </c>
    </row>
    <row r="149" spans="1:13" x14ac:dyDescent="0.35">
      <c r="A149" t="s">
        <v>1545</v>
      </c>
      <c r="B149" s="95" t="s">
        <v>4</v>
      </c>
      <c r="C149" s="95" t="s">
        <v>883</v>
      </c>
      <c r="D149" s="96">
        <v>3000000</v>
      </c>
      <c r="E149" s="107" t="str">
        <f t="shared" si="16"/>
        <v>9</v>
      </c>
      <c r="F149">
        <f t="shared" si="17"/>
        <v>11</v>
      </c>
      <c r="H149" t="str">
        <f t="shared" si="18"/>
        <v>Hälsovård, sjukvård och social omsorg</v>
      </c>
      <c r="I149" t="str">
        <f t="shared" si="14"/>
        <v>1 Hälso- och sjukvårdspolitik</v>
      </c>
      <c r="K149" t="str">
        <f t="shared" si="19"/>
        <v>Prestationsbundna insatser för att korta vårdköerna</v>
      </c>
      <c r="L149">
        <f t="shared" si="20"/>
        <v>287.90786948176583</v>
      </c>
      <c r="M149">
        <f t="shared" si="15"/>
        <v>23.99232245681382</v>
      </c>
    </row>
    <row r="150" spans="1:13" x14ac:dyDescent="0.35">
      <c r="A150" t="s">
        <v>1545</v>
      </c>
      <c r="B150" s="95" t="s">
        <v>4</v>
      </c>
      <c r="C150" s="95" t="s">
        <v>884</v>
      </c>
      <c r="D150" s="96">
        <v>799791</v>
      </c>
      <c r="E150" s="107" t="str">
        <f t="shared" si="16"/>
        <v>9</v>
      </c>
      <c r="F150">
        <f t="shared" si="17"/>
        <v>12</v>
      </c>
      <c r="H150" t="str">
        <f t="shared" si="18"/>
        <v>Hälsovård, sjukvård och social omsorg</v>
      </c>
      <c r="I150" t="str">
        <f t="shared" si="14"/>
        <v>1 Hälso- och sjukvårdspolitik</v>
      </c>
      <c r="K150" t="str">
        <f t="shared" si="19"/>
        <v>Inspektionen för vård och omsorg</v>
      </c>
      <c r="L150">
        <f t="shared" si="20"/>
        <v>76.755374280230328</v>
      </c>
      <c r="M150">
        <f t="shared" si="15"/>
        <v>6.3962811900191943</v>
      </c>
    </row>
    <row r="151" spans="1:13" x14ac:dyDescent="0.35">
      <c r="A151" t="s">
        <v>1545</v>
      </c>
      <c r="B151" s="93" t="s">
        <v>4</v>
      </c>
      <c r="C151" s="93" t="s">
        <v>885</v>
      </c>
      <c r="D151" s="94">
        <v>1182025</v>
      </c>
      <c r="E151" s="107" t="str">
        <f t="shared" si="16"/>
        <v>9</v>
      </c>
      <c r="F151">
        <f t="shared" si="17"/>
        <v>2</v>
      </c>
      <c r="G151" t="s">
        <v>1536</v>
      </c>
      <c r="H151" t="str">
        <f t="shared" si="18"/>
        <v>Hälsovård, sjukvård och social omsorg</v>
      </c>
      <c r="I151" t="str">
        <f t="shared" si="14"/>
        <v>2 Folkhälsopolitik</v>
      </c>
      <c r="K151" t="str">
        <f t="shared" si="19"/>
        <v>Folkhälsopolitik</v>
      </c>
      <c r="L151">
        <f t="shared" si="20"/>
        <v>113.43809980806142</v>
      </c>
      <c r="M151">
        <f t="shared" si="15"/>
        <v>9.453174984005118</v>
      </c>
    </row>
    <row r="152" spans="1:13" x14ac:dyDescent="0.35">
      <c r="A152" t="s">
        <v>1545</v>
      </c>
      <c r="B152" s="95" t="s">
        <v>4</v>
      </c>
      <c r="C152" s="95" t="s">
        <v>886</v>
      </c>
      <c r="D152" s="96">
        <v>551054</v>
      </c>
      <c r="E152" s="107" t="str">
        <f t="shared" si="16"/>
        <v>9</v>
      </c>
      <c r="F152">
        <f t="shared" si="17"/>
        <v>1</v>
      </c>
      <c r="H152" t="str">
        <f t="shared" si="18"/>
        <v>Hälsovård, sjukvård och social omsorg</v>
      </c>
      <c r="I152" t="str">
        <f t="shared" si="14"/>
        <v>2 Folkhälsopolitik</v>
      </c>
      <c r="K152" t="str">
        <f t="shared" si="19"/>
        <v>Folkhälsomyndigheten</v>
      </c>
      <c r="L152">
        <f t="shared" si="20"/>
        <v>52.884261036468331</v>
      </c>
      <c r="M152">
        <f t="shared" si="15"/>
        <v>4.4070217530390279</v>
      </c>
    </row>
    <row r="153" spans="1:13" x14ac:dyDescent="0.35">
      <c r="A153" t="s">
        <v>1545</v>
      </c>
      <c r="B153" s="95" t="s">
        <v>4</v>
      </c>
      <c r="C153" s="95" t="s">
        <v>887</v>
      </c>
      <c r="D153" s="96">
        <v>120500</v>
      </c>
      <c r="E153" s="107" t="str">
        <f t="shared" si="16"/>
        <v>9</v>
      </c>
      <c r="F153">
        <f t="shared" si="17"/>
        <v>2</v>
      </c>
      <c r="H153" t="str">
        <f t="shared" si="18"/>
        <v>Hälsovård, sjukvård och social omsorg</v>
      </c>
      <c r="I153" t="str">
        <f t="shared" si="14"/>
        <v>2 Folkhälsopolitik</v>
      </c>
      <c r="K153" t="str">
        <f t="shared" si="19"/>
        <v>Insatser för vaccinberedskap</v>
      </c>
      <c r="L153">
        <f t="shared" si="20"/>
        <v>11.564299424184261</v>
      </c>
      <c r="M153">
        <f t="shared" si="15"/>
        <v>0.9636916186820218</v>
      </c>
    </row>
    <row r="154" spans="1:13" x14ac:dyDescent="0.35">
      <c r="A154" t="s">
        <v>1545</v>
      </c>
      <c r="B154" s="95" t="s">
        <v>4</v>
      </c>
      <c r="C154" s="95" t="s">
        <v>888</v>
      </c>
      <c r="D154" s="96">
        <v>46665</v>
      </c>
      <c r="E154" s="107" t="str">
        <f t="shared" si="16"/>
        <v>9</v>
      </c>
      <c r="F154">
        <f t="shared" si="17"/>
        <v>3</v>
      </c>
      <c r="H154" t="str">
        <f t="shared" si="18"/>
        <v>Hälsovård, sjukvård och social omsorg</v>
      </c>
      <c r="I154" t="str">
        <f t="shared" si="14"/>
        <v>2 Folkhälsopolitik</v>
      </c>
      <c r="K154" t="str">
        <f t="shared" si="19"/>
        <v>Bidrag till WHO</v>
      </c>
      <c r="L154">
        <f t="shared" si="20"/>
        <v>4.4784069097888679</v>
      </c>
      <c r="M154">
        <f t="shared" si="15"/>
        <v>0.37320057581573901</v>
      </c>
    </row>
    <row r="155" spans="1:13" x14ac:dyDescent="0.35">
      <c r="A155" t="s">
        <v>1545</v>
      </c>
      <c r="B155" s="95" t="s">
        <v>4</v>
      </c>
      <c r="C155" s="95" t="s">
        <v>889</v>
      </c>
      <c r="D155" s="96">
        <v>125502</v>
      </c>
      <c r="E155" s="107" t="str">
        <f t="shared" si="16"/>
        <v>9</v>
      </c>
      <c r="F155">
        <f t="shared" si="17"/>
        <v>4</v>
      </c>
      <c r="H155" t="str">
        <f t="shared" si="18"/>
        <v>Hälsovård, sjukvård och social omsorg</v>
      </c>
      <c r="I155" t="str">
        <f t="shared" si="14"/>
        <v>2 Folkhälsopolitik</v>
      </c>
      <c r="K155" t="str">
        <f t="shared" si="19"/>
        <v>Insatser mot hiv/aids och andra smittsamma sjukdomar</v>
      </c>
      <c r="L155">
        <f t="shared" si="20"/>
        <v>12.044337811900192</v>
      </c>
      <c r="M155">
        <f t="shared" si="15"/>
        <v>1.0036948176583493</v>
      </c>
    </row>
    <row r="156" spans="1:13" x14ac:dyDescent="0.35">
      <c r="A156" t="s">
        <v>1545</v>
      </c>
      <c r="B156" s="95" t="s">
        <v>4</v>
      </c>
      <c r="C156" s="95" t="s">
        <v>890</v>
      </c>
      <c r="D156" s="96">
        <v>143304</v>
      </c>
      <c r="E156" s="107" t="str">
        <f t="shared" si="16"/>
        <v>9</v>
      </c>
      <c r="F156">
        <f t="shared" si="17"/>
        <v>5</v>
      </c>
      <c r="H156" t="str">
        <f t="shared" si="18"/>
        <v>Hälsovård, sjukvård och social omsorg</v>
      </c>
      <c r="I156" t="str">
        <f t="shared" si="14"/>
        <v>2 Folkhälsopolitik</v>
      </c>
      <c r="K156" t="str">
        <f t="shared" si="19"/>
        <v>Åtgärder avseende alkohol, narkotika, dopning, tobak samt spel</v>
      </c>
      <c r="L156">
        <f t="shared" si="20"/>
        <v>13.752783109404991</v>
      </c>
      <c r="M156">
        <f t="shared" si="15"/>
        <v>1.1460652591170826</v>
      </c>
    </row>
    <row r="157" spans="1:13" x14ac:dyDescent="0.35">
      <c r="A157" t="s">
        <v>1545</v>
      </c>
      <c r="B157" s="95" t="s">
        <v>4</v>
      </c>
      <c r="C157" s="95" t="s">
        <v>1497</v>
      </c>
      <c r="D157" s="96">
        <v>50000</v>
      </c>
      <c r="E157" s="107" t="str">
        <f t="shared" si="16"/>
        <v>9</v>
      </c>
      <c r="F157">
        <f t="shared" si="17"/>
        <v>6</v>
      </c>
      <c r="H157" t="str">
        <f t="shared" si="18"/>
        <v>Hälsovård, sjukvård och social omsorg</v>
      </c>
      <c r="I157" t="str">
        <f t="shared" si="14"/>
        <v>2 Folkhälsopolitik</v>
      </c>
      <c r="K157" t="str">
        <f t="shared" si="19"/>
        <v>Stöd till främjande av en aktiv och meningsfull fritid för barn och unga</v>
      </c>
      <c r="L157">
        <f t="shared" si="20"/>
        <v>4.7984644913627639</v>
      </c>
      <c r="M157">
        <f t="shared" si="15"/>
        <v>0.39987204094689699</v>
      </c>
    </row>
    <row r="158" spans="1:13" x14ac:dyDescent="0.35">
      <c r="A158" t="s">
        <v>1545</v>
      </c>
      <c r="B158" s="95" t="s">
        <v>4</v>
      </c>
      <c r="C158" s="95" t="s">
        <v>1498</v>
      </c>
      <c r="D158" s="96">
        <v>145000</v>
      </c>
      <c r="E158" s="107" t="str">
        <f t="shared" si="16"/>
        <v>9</v>
      </c>
      <c r="F158">
        <f t="shared" si="17"/>
        <v>7</v>
      </c>
      <c r="H158" t="str">
        <f t="shared" si="18"/>
        <v>Hälsovård, sjukvård och social omsorg</v>
      </c>
      <c r="I158" t="str">
        <f t="shared" si="14"/>
        <v>2 Folkhälsopolitik</v>
      </c>
      <c r="K158" t="str">
        <f t="shared" si="19"/>
        <v>Stöd för att förebygga ohälsa och ensamhet bland äldre</v>
      </c>
      <c r="L158">
        <f t="shared" si="20"/>
        <v>13.915547024952016</v>
      </c>
      <c r="M158">
        <f t="shared" si="15"/>
        <v>1.1596289187460014</v>
      </c>
    </row>
    <row r="159" spans="1:13" x14ac:dyDescent="0.35">
      <c r="A159" t="s">
        <v>1545</v>
      </c>
      <c r="B159" s="93" t="s">
        <v>4</v>
      </c>
      <c r="C159" s="93" t="s">
        <v>891</v>
      </c>
      <c r="D159" s="94">
        <v>254550</v>
      </c>
      <c r="E159" s="107" t="str">
        <f t="shared" si="16"/>
        <v>9</v>
      </c>
      <c r="F159">
        <f t="shared" si="17"/>
        <v>3</v>
      </c>
      <c r="G159" t="s">
        <v>1536</v>
      </c>
      <c r="H159" t="str">
        <f t="shared" si="18"/>
        <v>Hälsovård, sjukvård och social omsorg</v>
      </c>
      <c r="I159" t="str">
        <f t="shared" si="14"/>
        <v>3 Funktionshinderspolitik</v>
      </c>
      <c r="K159" t="str">
        <f t="shared" si="19"/>
        <v>Funktionshinderspolitik</v>
      </c>
      <c r="L159">
        <f t="shared" si="20"/>
        <v>24.428982725527831</v>
      </c>
      <c r="M159">
        <f t="shared" si="15"/>
        <v>2.0357485604606524</v>
      </c>
    </row>
    <row r="160" spans="1:13" x14ac:dyDescent="0.35">
      <c r="A160" t="s">
        <v>1545</v>
      </c>
      <c r="B160" s="95" t="s">
        <v>4</v>
      </c>
      <c r="C160" s="95" t="s">
        <v>892</v>
      </c>
      <c r="D160" s="96">
        <v>65808</v>
      </c>
      <c r="E160" s="107" t="str">
        <f t="shared" si="16"/>
        <v>9</v>
      </c>
      <c r="F160">
        <f t="shared" si="17"/>
        <v>1</v>
      </c>
      <c r="H160" t="str">
        <f t="shared" si="18"/>
        <v>Hälsovård, sjukvård och social omsorg</v>
      </c>
      <c r="I160" t="str">
        <f t="shared" si="14"/>
        <v>3 Funktionshinderspolitik</v>
      </c>
      <c r="K160" t="str">
        <f t="shared" si="19"/>
        <v>Myndigheten för delaktighet</v>
      </c>
      <c r="L160">
        <f t="shared" si="20"/>
        <v>6.3155470249520151</v>
      </c>
      <c r="M160">
        <f t="shared" si="15"/>
        <v>0.52629558541266797</v>
      </c>
    </row>
    <row r="161" spans="1:13" x14ac:dyDescent="0.35">
      <c r="A161" t="s">
        <v>1545</v>
      </c>
      <c r="B161" s="95" t="s">
        <v>4</v>
      </c>
      <c r="C161" s="95" t="s">
        <v>893</v>
      </c>
      <c r="D161" s="96">
        <v>188742</v>
      </c>
      <c r="E161" s="107" t="str">
        <f t="shared" si="16"/>
        <v>9</v>
      </c>
      <c r="F161">
        <f t="shared" si="17"/>
        <v>2</v>
      </c>
      <c r="H161" t="str">
        <f t="shared" si="18"/>
        <v>Hälsovård, sjukvård och social omsorg</v>
      </c>
      <c r="I161" t="str">
        <f t="shared" si="14"/>
        <v>3 Funktionshinderspolitik</v>
      </c>
      <c r="K161" t="str">
        <f t="shared" si="19"/>
        <v>Bidrag till funktionshindersorganisationer</v>
      </c>
      <c r="L161">
        <f t="shared" si="20"/>
        <v>18.113435700575817</v>
      </c>
      <c r="M161">
        <f t="shared" si="15"/>
        <v>1.5094529750479848</v>
      </c>
    </row>
    <row r="162" spans="1:13" x14ac:dyDescent="0.35">
      <c r="A162" t="s">
        <v>1545</v>
      </c>
      <c r="B162" s="93" t="s">
        <v>4</v>
      </c>
      <c r="C162" s="93" t="s">
        <v>894</v>
      </c>
      <c r="D162" s="94">
        <v>40420430</v>
      </c>
      <c r="E162" s="107" t="str">
        <f t="shared" si="16"/>
        <v>9</v>
      </c>
      <c r="F162">
        <f t="shared" si="17"/>
        <v>4</v>
      </c>
      <c r="G162" t="s">
        <v>1536</v>
      </c>
      <c r="H162" t="str">
        <f t="shared" si="18"/>
        <v>Hälsovård, sjukvård och social omsorg</v>
      </c>
      <c r="I162" t="str">
        <f t="shared" si="14"/>
        <v>4 Politik för sociala tjänster</v>
      </c>
      <c r="K162" t="str">
        <f t="shared" si="19"/>
        <v>Politik för sociala tjänster</v>
      </c>
      <c r="L162">
        <f t="shared" si="20"/>
        <v>3879.119961612284</v>
      </c>
      <c r="M162">
        <f t="shared" si="15"/>
        <v>323.25999680102365</v>
      </c>
    </row>
    <row r="163" spans="1:13" x14ac:dyDescent="0.35">
      <c r="A163" t="s">
        <v>1545</v>
      </c>
      <c r="B163" s="95" t="s">
        <v>4</v>
      </c>
      <c r="C163" s="95" t="s">
        <v>895</v>
      </c>
      <c r="D163" s="96">
        <v>35614</v>
      </c>
      <c r="E163" s="107" t="str">
        <f t="shared" si="16"/>
        <v>9</v>
      </c>
      <c r="F163">
        <f t="shared" si="17"/>
        <v>1</v>
      </c>
      <c r="H163" t="str">
        <f t="shared" si="18"/>
        <v>Hälsovård, sjukvård och social omsorg</v>
      </c>
      <c r="I163" t="str">
        <f t="shared" si="14"/>
        <v>4 Politik för sociala tjänster</v>
      </c>
      <c r="K163" t="str">
        <f t="shared" si="19"/>
        <v>Myndigheten för familjerätt och föräldraskapsstöd</v>
      </c>
      <c r="L163">
        <f t="shared" si="20"/>
        <v>3.4178502879078696</v>
      </c>
      <c r="M163">
        <f t="shared" si="15"/>
        <v>0.28482085732565582</v>
      </c>
    </row>
    <row r="164" spans="1:13" x14ac:dyDescent="0.35">
      <c r="A164" t="s">
        <v>1545</v>
      </c>
      <c r="B164" s="95" t="s">
        <v>4</v>
      </c>
      <c r="C164" s="95" t="s">
        <v>896</v>
      </c>
      <c r="D164" s="96">
        <v>778714</v>
      </c>
      <c r="E164" s="107" t="str">
        <f t="shared" si="16"/>
        <v>9</v>
      </c>
      <c r="F164">
        <f t="shared" si="17"/>
        <v>2</v>
      </c>
      <c r="H164" t="str">
        <f t="shared" si="18"/>
        <v>Hälsovård, sjukvård och social omsorg</v>
      </c>
      <c r="I164" t="str">
        <f t="shared" si="14"/>
        <v>4 Politik för sociala tjänster</v>
      </c>
      <c r="K164" t="str">
        <f t="shared" si="19"/>
        <v>Vissa statsbidrag inom funktionshindersområdet</v>
      </c>
      <c r="L164">
        <f t="shared" si="20"/>
        <v>74.732629558541262</v>
      </c>
      <c r="M164">
        <f t="shared" si="15"/>
        <v>6.2277191298784382</v>
      </c>
    </row>
    <row r="165" spans="1:13" x14ac:dyDescent="0.35">
      <c r="A165" t="s">
        <v>1545</v>
      </c>
      <c r="B165" s="95" t="s">
        <v>4</v>
      </c>
      <c r="C165" s="95" t="s">
        <v>897</v>
      </c>
      <c r="D165" s="96">
        <v>264395</v>
      </c>
      <c r="E165" s="107" t="str">
        <f t="shared" si="16"/>
        <v>9</v>
      </c>
      <c r="F165">
        <f t="shared" si="17"/>
        <v>3</v>
      </c>
      <c r="H165" t="str">
        <f t="shared" si="18"/>
        <v>Hälsovård, sjukvård och social omsorg</v>
      </c>
      <c r="I165" t="str">
        <f t="shared" si="14"/>
        <v>4 Politik för sociala tjänster</v>
      </c>
      <c r="K165" t="str">
        <f t="shared" si="19"/>
        <v>Bilstöd till personer med funktionsnedsättning</v>
      </c>
      <c r="L165">
        <f t="shared" si="20"/>
        <v>25.37380038387716</v>
      </c>
      <c r="M165">
        <f t="shared" si="15"/>
        <v>2.1144833653230966</v>
      </c>
    </row>
    <row r="166" spans="1:13" x14ac:dyDescent="0.35">
      <c r="A166" t="s">
        <v>1545</v>
      </c>
      <c r="B166" s="95" t="s">
        <v>4</v>
      </c>
      <c r="C166" s="95" t="s">
        <v>898</v>
      </c>
      <c r="D166" s="96">
        <v>24590527</v>
      </c>
      <c r="E166" s="107" t="str">
        <f t="shared" si="16"/>
        <v>9</v>
      </c>
      <c r="F166">
        <f t="shared" si="17"/>
        <v>4</v>
      </c>
      <c r="H166" t="str">
        <f t="shared" si="18"/>
        <v>Hälsovård, sjukvård och social omsorg</v>
      </c>
      <c r="I166" t="str">
        <f t="shared" si="14"/>
        <v>4 Politik för sociala tjänster</v>
      </c>
      <c r="K166" t="str">
        <f t="shared" si="19"/>
        <v>Kostnader för statlig assistansersättning</v>
      </c>
      <c r="L166">
        <f t="shared" si="20"/>
        <v>2359.9354126679464</v>
      </c>
      <c r="M166">
        <f t="shared" si="15"/>
        <v>196.66128438899554</v>
      </c>
    </row>
    <row r="167" spans="1:13" x14ac:dyDescent="0.35">
      <c r="A167" t="s">
        <v>1545</v>
      </c>
      <c r="B167" s="95" t="s">
        <v>4</v>
      </c>
      <c r="C167" s="95" t="s">
        <v>899</v>
      </c>
      <c r="D167" s="96">
        <v>11520490</v>
      </c>
      <c r="E167" s="107" t="str">
        <f t="shared" si="16"/>
        <v>9</v>
      </c>
      <c r="F167">
        <f t="shared" si="17"/>
        <v>5</v>
      </c>
      <c r="H167" t="str">
        <f t="shared" si="18"/>
        <v>Hälsovård, sjukvård och social omsorg</v>
      </c>
      <c r="I167" t="str">
        <f t="shared" si="14"/>
        <v>4 Politik för sociala tjänster</v>
      </c>
      <c r="K167" t="str">
        <f t="shared" si="19"/>
        <v>Stimulansbidrag och åtgärder inom äldreområdet</v>
      </c>
      <c r="L167">
        <f t="shared" si="20"/>
        <v>1105.6132437619963</v>
      </c>
      <c r="M167">
        <f t="shared" si="15"/>
        <v>92.134436980166356</v>
      </c>
    </row>
    <row r="168" spans="1:13" x14ac:dyDescent="0.35">
      <c r="A168" t="s">
        <v>1545</v>
      </c>
      <c r="B168" s="95" t="s">
        <v>4</v>
      </c>
      <c r="C168" s="95" t="s">
        <v>900</v>
      </c>
      <c r="D168" s="96">
        <v>1934179</v>
      </c>
      <c r="E168" s="107" t="str">
        <f t="shared" si="16"/>
        <v>9</v>
      </c>
      <c r="F168">
        <f t="shared" si="17"/>
        <v>6</v>
      </c>
      <c r="H168" t="str">
        <f t="shared" si="18"/>
        <v>Hälsovård, sjukvård och social omsorg</v>
      </c>
      <c r="I168" t="str">
        <f t="shared" si="14"/>
        <v>4 Politik för sociala tjänster</v>
      </c>
      <c r="K168" t="str">
        <f t="shared" si="19"/>
        <v>Statens institutionsstyrelse</v>
      </c>
      <c r="L168">
        <f t="shared" si="20"/>
        <v>185.62178502879078</v>
      </c>
      <c r="M168">
        <f t="shared" si="15"/>
        <v>15.468482085732566</v>
      </c>
    </row>
    <row r="169" spans="1:13" x14ac:dyDescent="0.35">
      <c r="A169" t="s">
        <v>1545</v>
      </c>
      <c r="B169" s="95" t="s">
        <v>4</v>
      </c>
      <c r="C169" s="95" t="s">
        <v>901</v>
      </c>
      <c r="D169" s="96">
        <v>1257451</v>
      </c>
      <c r="E169" s="107" t="str">
        <f t="shared" si="16"/>
        <v>9</v>
      </c>
      <c r="F169">
        <f t="shared" si="17"/>
        <v>7</v>
      </c>
      <c r="H169" t="str">
        <f t="shared" si="18"/>
        <v>Hälsovård, sjukvård och social omsorg</v>
      </c>
      <c r="I169" t="str">
        <f t="shared" si="14"/>
        <v>4 Politik för sociala tjänster</v>
      </c>
      <c r="K169" t="str">
        <f t="shared" si="19"/>
        <v>Bidrag till utveckling av socialt arbete m.m.</v>
      </c>
      <c r="L169">
        <f t="shared" si="20"/>
        <v>120.67667946257198</v>
      </c>
      <c r="M169">
        <f t="shared" si="15"/>
        <v>10.056389955214332</v>
      </c>
    </row>
    <row r="170" spans="1:13" x14ac:dyDescent="0.35">
      <c r="A170" t="s">
        <v>1545</v>
      </c>
      <c r="B170" s="95" t="s">
        <v>4</v>
      </c>
      <c r="C170" s="95" t="s">
        <v>902</v>
      </c>
      <c r="D170" s="96">
        <v>39060</v>
      </c>
      <c r="E170" s="107" t="str">
        <f t="shared" si="16"/>
        <v>9</v>
      </c>
      <c r="F170">
        <f t="shared" si="17"/>
        <v>8</v>
      </c>
      <c r="H170" t="str">
        <f t="shared" si="18"/>
        <v>Hälsovård, sjukvård och social omsorg</v>
      </c>
      <c r="I170" t="str">
        <f t="shared" si="14"/>
        <v>4 Politik för sociala tjänster</v>
      </c>
      <c r="K170" t="str">
        <f t="shared" si="19"/>
        <v>Myndigheten för vård- och omsorgsanalys</v>
      </c>
      <c r="L170">
        <f t="shared" si="20"/>
        <v>3.7485604606525911</v>
      </c>
      <c r="M170">
        <f t="shared" si="15"/>
        <v>0.31238003838771594</v>
      </c>
    </row>
    <row r="171" spans="1:13" x14ac:dyDescent="0.35">
      <c r="A171" t="s">
        <v>1545</v>
      </c>
      <c r="B171" s="93" t="s">
        <v>4</v>
      </c>
      <c r="C171" s="93" t="s">
        <v>903</v>
      </c>
      <c r="D171" s="94">
        <v>89442</v>
      </c>
      <c r="E171" s="107" t="str">
        <f t="shared" si="16"/>
        <v>9</v>
      </c>
      <c r="F171">
        <f t="shared" si="17"/>
        <v>5</v>
      </c>
      <c r="G171" t="s">
        <v>1536</v>
      </c>
      <c r="H171" t="str">
        <f t="shared" si="18"/>
        <v>Hälsovård, sjukvård och social omsorg</v>
      </c>
      <c r="I171" t="str">
        <f t="shared" si="14"/>
        <v>5 Barnrättspolitik</v>
      </c>
      <c r="K171" t="str">
        <f t="shared" si="19"/>
        <v>Barnrättspolitik</v>
      </c>
      <c r="L171">
        <f t="shared" si="20"/>
        <v>8.5836852207293663</v>
      </c>
      <c r="M171">
        <f t="shared" si="15"/>
        <v>0.71530710172744716</v>
      </c>
    </row>
    <row r="172" spans="1:13" x14ac:dyDescent="0.35">
      <c r="A172" t="s">
        <v>1545</v>
      </c>
      <c r="B172" s="95" t="s">
        <v>4</v>
      </c>
      <c r="C172" s="95" t="s">
        <v>904</v>
      </c>
      <c r="D172" s="96">
        <v>27181</v>
      </c>
      <c r="E172" s="107" t="str">
        <f t="shared" si="16"/>
        <v>9</v>
      </c>
      <c r="F172">
        <f t="shared" si="17"/>
        <v>1</v>
      </c>
      <c r="H172" t="str">
        <f t="shared" si="18"/>
        <v>Hälsovård, sjukvård och social omsorg</v>
      </c>
      <c r="I172" t="str">
        <f t="shared" si="14"/>
        <v>5 Barnrättspolitik</v>
      </c>
      <c r="K172" t="str">
        <f t="shared" si="19"/>
        <v>Barnombudsmannen</v>
      </c>
      <c r="L172">
        <f t="shared" si="20"/>
        <v>2.6085412667946257</v>
      </c>
      <c r="M172">
        <f t="shared" si="15"/>
        <v>0.21737843889955213</v>
      </c>
    </row>
    <row r="173" spans="1:13" x14ac:dyDescent="0.35">
      <c r="A173" t="s">
        <v>1545</v>
      </c>
      <c r="B173" s="95" t="s">
        <v>4</v>
      </c>
      <c r="C173" s="95" t="s">
        <v>905</v>
      </c>
      <c r="D173" s="96">
        <v>62261</v>
      </c>
      <c r="E173" s="107" t="str">
        <f t="shared" si="16"/>
        <v>9</v>
      </c>
      <c r="F173">
        <f t="shared" si="17"/>
        <v>2</v>
      </c>
      <c r="H173" t="str">
        <f t="shared" si="18"/>
        <v>Hälsovård, sjukvård och social omsorg</v>
      </c>
      <c r="I173" t="str">
        <f t="shared" si="14"/>
        <v>5 Barnrättspolitik</v>
      </c>
      <c r="K173" t="str">
        <f t="shared" si="19"/>
        <v>Barnets rättigheter</v>
      </c>
      <c r="L173">
        <f t="shared" si="20"/>
        <v>5.9751439539347411</v>
      </c>
      <c r="M173">
        <f t="shared" si="15"/>
        <v>0.49792866282789511</v>
      </c>
    </row>
    <row r="174" spans="1:13" x14ac:dyDescent="0.35">
      <c r="A174" t="s">
        <v>1545</v>
      </c>
      <c r="B174" s="93" t="s">
        <v>4</v>
      </c>
      <c r="C174" s="93" t="s">
        <v>906</v>
      </c>
      <c r="D174" s="94">
        <v>874491</v>
      </c>
      <c r="E174" s="107" t="str">
        <f t="shared" si="16"/>
        <v>9</v>
      </c>
      <c r="F174">
        <f t="shared" si="17"/>
        <v>6</v>
      </c>
      <c r="G174" t="s">
        <v>1536</v>
      </c>
      <c r="H174" t="str">
        <f t="shared" si="18"/>
        <v>Hälsovård, sjukvård och social omsorg</v>
      </c>
      <c r="I174" t="str">
        <f t="shared" si="14"/>
        <v>6 Forskningspolitik</v>
      </c>
      <c r="K174" t="str">
        <f t="shared" si="19"/>
        <v>Forskningspolitik</v>
      </c>
      <c r="L174">
        <f t="shared" si="20"/>
        <v>83.924280230326289</v>
      </c>
      <c r="M174">
        <f t="shared" si="15"/>
        <v>6.9936900191938571</v>
      </c>
    </row>
    <row r="175" spans="1:13" x14ac:dyDescent="0.35">
      <c r="A175" t="s">
        <v>1545</v>
      </c>
      <c r="B175" s="95" t="s">
        <v>4</v>
      </c>
      <c r="C175" s="95" t="s">
        <v>907</v>
      </c>
      <c r="D175" s="96">
        <v>54988</v>
      </c>
      <c r="E175" s="107" t="str">
        <f t="shared" si="16"/>
        <v>9</v>
      </c>
      <c r="F175">
        <f t="shared" si="17"/>
        <v>1</v>
      </c>
      <c r="H175" t="str">
        <f t="shared" si="18"/>
        <v>Hälsovård, sjukvård och social omsorg</v>
      </c>
      <c r="I175" t="str">
        <f t="shared" si="14"/>
        <v>6 Forskningspolitik</v>
      </c>
      <c r="K175" t="str">
        <f t="shared" si="19"/>
        <v>Forskningsrådet för hälsa, arbetsliv och välfärd: Förvaltning</v>
      </c>
      <c r="L175">
        <f t="shared" si="20"/>
        <v>5.2771593090211129</v>
      </c>
      <c r="M175">
        <f t="shared" si="15"/>
        <v>0.43976327575175939</v>
      </c>
    </row>
    <row r="176" spans="1:13" x14ac:dyDescent="0.35">
      <c r="A176" t="s">
        <v>1545</v>
      </c>
      <c r="B176" s="95" t="s">
        <v>4</v>
      </c>
      <c r="C176" s="95" t="s">
        <v>908</v>
      </c>
      <c r="D176" s="96">
        <v>819503</v>
      </c>
      <c r="E176" s="107" t="str">
        <f t="shared" si="16"/>
        <v>9</v>
      </c>
      <c r="F176">
        <f t="shared" si="17"/>
        <v>2</v>
      </c>
      <c r="H176" t="str">
        <f t="shared" si="18"/>
        <v>Hälsovård, sjukvård och social omsorg</v>
      </c>
      <c r="I176" t="str">
        <f t="shared" si="14"/>
        <v>6 Forskningspolitik</v>
      </c>
      <c r="K176" t="str">
        <f t="shared" si="19"/>
        <v>Forskningsrådet för hälsa, arbetsliv och välfärd: Forskning</v>
      </c>
      <c r="L176">
        <f t="shared" si="20"/>
        <v>78.647120921305188</v>
      </c>
      <c r="M176">
        <f t="shared" si="15"/>
        <v>6.5539267434420987</v>
      </c>
    </row>
    <row r="177" spans="1:13" x14ac:dyDescent="0.35">
      <c r="A177" t="s">
        <v>1545</v>
      </c>
      <c r="B177" s="93" t="s">
        <v>52</v>
      </c>
      <c r="C177" s="93" t="s">
        <v>53</v>
      </c>
      <c r="D177" s="94">
        <v>106427304</v>
      </c>
      <c r="E177" s="107" t="str">
        <f t="shared" si="16"/>
        <v>10</v>
      </c>
      <c r="F177" t="str">
        <f t="shared" si="17"/>
        <v/>
      </c>
      <c r="G177" t="s">
        <v>1536</v>
      </c>
      <c r="H177" t="str">
        <f t="shared" si="18"/>
        <v>Ekonomisk trygghet vid sjukdom och funktionsnedsättning</v>
      </c>
      <c r="I177" t="str">
        <f t="shared" si="14"/>
        <v/>
      </c>
      <c r="K177" t="str">
        <f t="shared" si="19"/>
        <v>trygghet vid sjukdom och funktionsnedsättning</v>
      </c>
      <c r="L177">
        <f t="shared" si="20"/>
        <v>10213.752783109405</v>
      </c>
      <c r="M177">
        <f t="shared" si="15"/>
        <v>851.14606525911711</v>
      </c>
    </row>
    <row r="178" spans="1:13" x14ac:dyDescent="0.35">
      <c r="A178" t="s">
        <v>1545</v>
      </c>
      <c r="B178" s="93" t="s">
        <v>4</v>
      </c>
      <c r="C178" s="93" t="s">
        <v>909</v>
      </c>
      <c r="D178" s="94">
        <v>97077356</v>
      </c>
      <c r="E178" s="107" t="str">
        <f t="shared" si="16"/>
        <v>10</v>
      </c>
      <c r="F178">
        <f t="shared" si="17"/>
        <v>1</v>
      </c>
      <c r="G178" t="s">
        <v>1536</v>
      </c>
      <c r="H178" t="str">
        <f t="shared" si="18"/>
        <v>Ekonomisk trygghet vid sjukdom och funktionsnedsättning</v>
      </c>
      <c r="I178" t="str">
        <f t="shared" si="14"/>
        <v>1 Ersättning vid sjukdom och funktionsnedsättning</v>
      </c>
      <c r="K178" t="str">
        <f t="shared" si="19"/>
        <v>Ersättning vid sjukdom och funktionsnedsättning</v>
      </c>
      <c r="L178">
        <f t="shared" si="20"/>
        <v>9316.4449136276398</v>
      </c>
      <c r="M178">
        <f t="shared" si="15"/>
        <v>776.37040946897002</v>
      </c>
    </row>
    <row r="179" spans="1:13" x14ac:dyDescent="0.35">
      <c r="A179" t="s">
        <v>1545</v>
      </c>
      <c r="B179" s="95" t="s">
        <v>4</v>
      </c>
      <c r="C179" s="95" t="s">
        <v>910</v>
      </c>
      <c r="D179" s="96">
        <v>45645099</v>
      </c>
      <c r="E179" s="107" t="str">
        <f t="shared" si="16"/>
        <v>10</v>
      </c>
      <c r="F179">
        <f t="shared" si="17"/>
        <v>1</v>
      </c>
      <c r="H179" t="str">
        <f t="shared" si="18"/>
        <v>Ekonomisk trygghet vid sjukdom och funktionsnedsättning</v>
      </c>
      <c r="I179" t="str">
        <f t="shared" si="14"/>
        <v>1 Ersättning vid sjukdom och funktionsnedsättning</v>
      </c>
      <c r="K179" t="str">
        <f t="shared" si="19"/>
        <v>Sjukpenning och rehabilitering m.m.</v>
      </c>
      <c r="L179">
        <f t="shared" si="20"/>
        <v>4380.5277351247605</v>
      </c>
      <c r="M179">
        <f t="shared" si="15"/>
        <v>365.04397792706339</v>
      </c>
    </row>
    <row r="180" spans="1:13" x14ac:dyDescent="0.35">
      <c r="A180" t="s">
        <v>1545</v>
      </c>
      <c r="B180" s="95" t="s">
        <v>4</v>
      </c>
      <c r="C180" s="95" t="s">
        <v>911</v>
      </c>
      <c r="D180" s="96">
        <v>45422161</v>
      </c>
      <c r="E180" s="107" t="str">
        <f t="shared" si="16"/>
        <v>10</v>
      </c>
      <c r="F180">
        <f t="shared" si="17"/>
        <v>2</v>
      </c>
      <c r="H180" t="str">
        <f t="shared" si="18"/>
        <v>Ekonomisk trygghet vid sjukdom och funktionsnedsättning</v>
      </c>
      <c r="I180" t="str">
        <f t="shared" si="14"/>
        <v>1 Ersättning vid sjukdom och funktionsnedsättning</v>
      </c>
      <c r="K180" t="str">
        <f t="shared" si="19"/>
        <v>Aktivitets- och sjukersättningar m.m.</v>
      </c>
      <c r="L180">
        <f t="shared" si="20"/>
        <v>4359.1325335892516</v>
      </c>
      <c r="M180">
        <f t="shared" si="15"/>
        <v>363.26104446577096</v>
      </c>
    </row>
    <row r="181" spans="1:13" x14ac:dyDescent="0.35">
      <c r="A181" t="s">
        <v>1545</v>
      </c>
      <c r="B181" s="95" t="s">
        <v>4</v>
      </c>
      <c r="C181" s="95" t="s">
        <v>912</v>
      </c>
      <c r="D181" s="96">
        <v>1357000</v>
      </c>
      <c r="E181" s="107" t="str">
        <f t="shared" si="16"/>
        <v>10</v>
      </c>
      <c r="F181">
        <f t="shared" si="17"/>
        <v>3</v>
      </c>
      <c r="H181" t="str">
        <f t="shared" si="18"/>
        <v>Ekonomisk trygghet vid sjukdom och funktionsnedsättning</v>
      </c>
      <c r="I181" t="str">
        <f t="shared" si="14"/>
        <v>1 Ersättning vid sjukdom och funktionsnedsättning</v>
      </c>
      <c r="K181" t="str">
        <f t="shared" si="19"/>
        <v>Merkostnadsersättning och handikappersättning</v>
      </c>
      <c r="L181">
        <f t="shared" si="20"/>
        <v>130.2303262955854</v>
      </c>
      <c r="M181">
        <f t="shared" si="15"/>
        <v>10.852527191298783</v>
      </c>
    </row>
    <row r="182" spans="1:13" x14ac:dyDescent="0.35">
      <c r="A182" t="s">
        <v>1545</v>
      </c>
      <c r="B182" s="95" t="s">
        <v>4</v>
      </c>
      <c r="C182" s="95" t="s">
        <v>913</v>
      </c>
      <c r="D182" s="96">
        <v>2316000</v>
      </c>
      <c r="E182" s="107" t="str">
        <f t="shared" si="16"/>
        <v>10</v>
      </c>
      <c r="F182">
        <f t="shared" si="17"/>
        <v>4</v>
      </c>
      <c r="H182" t="str">
        <f t="shared" si="18"/>
        <v>Ekonomisk trygghet vid sjukdom och funktionsnedsättning</v>
      </c>
      <c r="I182" t="str">
        <f t="shared" si="14"/>
        <v>1 Ersättning vid sjukdom och funktionsnedsättning</v>
      </c>
      <c r="K182" t="str">
        <f t="shared" si="19"/>
        <v>Arbetsskadeersättningar m.m.</v>
      </c>
      <c r="L182">
        <f t="shared" si="20"/>
        <v>222.26487523992321</v>
      </c>
      <c r="M182">
        <f t="shared" si="15"/>
        <v>18.522072936660269</v>
      </c>
    </row>
    <row r="183" spans="1:13" x14ac:dyDescent="0.35">
      <c r="A183" t="s">
        <v>1545</v>
      </c>
      <c r="B183" s="95" t="s">
        <v>4</v>
      </c>
      <c r="C183" s="95" t="s">
        <v>914</v>
      </c>
      <c r="D183" s="96">
        <v>35792</v>
      </c>
      <c r="E183" s="107" t="str">
        <f t="shared" si="16"/>
        <v>10</v>
      </c>
      <c r="F183">
        <f t="shared" si="17"/>
        <v>5</v>
      </c>
      <c r="H183" t="str">
        <f t="shared" si="18"/>
        <v>Ekonomisk trygghet vid sjukdom och funktionsnedsättning</v>
      </c>
      <c r="I183" t="str">
        <f t="shared" si="14"/>
        <v>1 Ersättning vid sjukdom och funktionsnedsättning</v>
      </c>
      <c r="K183" t="str">
        <f t="shared" si="19"/>
        <v>Ersättning inom det statliga personskadeskyddet</v>
      </c>
      <c r="L183">
        <f t="shared" si="20"/>
        <v>3.4349328214971209</v>
      </c>
      <c r="M183">
        <f t="shared" si="15"/>
        <v>0.28624440179142674</v>
      </c>
    </row>
    <row r="184" spans="1:13" x14ac:dyDescent="0.35">
      <c r="A184" t="s">
        <v>1545</v>
      </c>
      <c r="B184" s="95" t="s">
        <v>4</v>
      </c>
      <c r="C184" s="95" t="s">
        <v>915</v>
      </c>
      <c r="D184" s="96">
        <v>1491700</v>
      </c>
      <c r="E184" s="107" t="str">
        <f t="shared" si="16"/>
        <v>10</v>
      </c>
      <c r="F184">
        <f t="shared" si="17"/>
        <v>6</v>
      </c>
      <c r="H184" t="str">
        <f t="shared" si="18"/>
        <v>Ekonomisk trygghet vid sjukdom och funktionsnedsättning</v>
      </c>
      <c r="I184" t="str">
        <f t="shared" si="14"/>
        <v>1 Ersättning vid sjukdom och funktionsnedsättning</v>
      </c>
      <c r="K184" t="str">
        <f t="shared" si="19"/>
        <v>Bidrag för sjukskrivningsprocessen</v>
      </c>
      <c r="L184">
        <f t="shared" si="20"/>
        <v>143.15738963531669</v>
      </c>
      <c r="M184">
        <f t="shared" si="15"/>
        <v>11.929782469609725</v>
      </c>
    </row>
    <row r="185" spans="1:13" x14ac:dyDescent="0.35">
      <c r="A185" t="s">
        <v>1545</v>
      </c>
      <c r="B185" s="95" t="s">
        <v>4</v>
      </c>
      <c r="C185" s="95" t="s">
        <v>916</v>
      </c>
      <c r="D185" s="96">
        <v>809604</v>
      </c>
      <c r="E185" s="107" t="str">
        <f t="shared" si="16"/>
        <v>10</v>
      </c>
      <c r="F185">
        <f t="shared" si="17"/>
        <v>7</v>
      </c>
      <c r="H185" t="str">
        <f t="shared" si="18"/>
        <v>Ekonomisk trygghet vid sjukdom och funktionsnedsättning</v>
      </c>
      <c r="I185" t="str">
        <f t="shared" si="14"/>
        <v>1 Ersättning vid sjukdom och funktionsnedsättning</v>
      </c>
      <c r="K185" t="str">
        <f t="shared" si="19"/>
        <v>Ersättning för höga sjuklönekostnader</v>
      </c>
      <c r="L185">
        <f t="shared" si="20"/>
        <v>77.697120921305185</v>
      </c>
      <c r="M185">
        <f t="shared" si="15"/>
        <v>6.4747600767754321</v>
      </c>
    </row>
    <row r="186" spans="1:13" x14ac:dyDescent="0.35">
      <c r="A186" t="s">
        <v>1545</v>
      </c>
      <c r="B186" s="93" t="s">
        <v>4</v>
      </c>
      <c r="C186" s="93" t="s">
        <v>917</v>
      </c>
      <c r="D186" s="94">
        <v>9349948</v>
      </c>
      <c r="E186" s="107" t="str">
        <f t="shared" si="16"/>
        <v>10</v>
      </c>
      <c r="F186">
        <f t="shared" si="17"/>
        <v>2</v>
      </c>
      <c r="G186" t="s">
        <v>1536</v>
      </c>
      <c r="H186" t="str">
        <f t="shared" si="18"/>
        <v>Ekonomisk trygghet vid sjukdom och funktionsnedsättning</v>
      </c>
      <c r="I186" t="str">
        <f t="shared" si="14"/>
        <v>2 Myndigheter</v>
      </c>
      <c r="K186" t="str">
        <f t="shared" si="19"/>
        <v>Myndigheter</v>
      </c>
      <c r="L186">
        <f t="shared" si="20"/>
        <v>897.30786948176581</v>
      </c>
      <c r="M186">
        <f t="shared" si="15"/>
        <v>74.775655790147155</v>
      </c>
    </row>
    <row r="187" spans="1:13" x14ac:dyDescent="0.35">
      <c r="A187" t="s">
        <v>1545</v>
      </c>
      <c r="B187" s="95" t="s">
        <v>4</v>
      </c>
      <c r="C187" s="95" t="s">
        <v>918</v>
      </c>
      <c r="D187" s="96">
        <v>9276970</v>
      </c>
      <c r="E187" s="107" t="str">
        <f t="shared" si="16"/>
        <v>10</v>
      </c>
      <c r="F187">
        <f t="shared" si="17"/>
        <v>1</v>
      </c>
      <c r="H187" t="str">
        <f t="shared" si="18"/>
        <v>Ekonomisk trygghet vid sjukdom och funktionsnedsättning</v>
      </c>
      <c r="I187" t="str">
        <f t="shared" si="14"/>
        <v>2 Myndigheter</v>
      </c>
      <c r="K187" t="str">
        <f t="shared" si="19"/>
        <v>Försäkringskassan</v>
      </c>
      <c r="L187">
        <f t="shared" si="20"/>
        <v>890.30422264875244</v>
      </c>
      <c r="M187">
        <f t="shared" si="15"/>
        <v>74.192018554062699</v>
      </c>
    </row>
    <row r="188" spans="1:13" x14ac:dyDescent="0.35">
      <c r="A188" t="s">
        <v>1545</v>
      </c>
      <c r="B188" s="95" t="s">
        <v>4</v>
      </c>
      <c r="C188" s="95" t="s">
        <v>919</v>
      </c>
      <c r="D188" s="96">
        <v>72978</v>
      </c>
      <c r="E188" s="107" t="str">
        <f t="shared" si="16"/>
        <v>10</v>
      </c>
      <c r="F188">
        <f t="shared" si="17"/>
        <v>2</v>
      </c>
      <c r="H188" t="str">
        <f t="shared" si="18"/>
        <v>Ekonomisk trygghet vid sjukdom och funktionsnedsättning</v>
      </c>
      <c r="I188" t="str">
        <f t="shared" si="14"/>
        <v>2 Myndigheter</v>
      </c>
      <c r="K188" t="str">
        <f t="shared" si="19"/>
        <v>Inspektionen för socialförsäkringen</v>
      </c>
      <c r="L188">
        <f t="shared" si="20"/>
        <v>7.0036468330134358</v>
      </c>
      <c r="M188">
        <f t="shared" si="15"/>
        <v>0.58363723608445295</v>
      </c>
    </row>
    <row r="189" spans="1:13" x14ac:dyDescent="0.35">
      <c r="A189" t="s">
        <v>1545</v>
      </c>
      <c r="B189" s="93" t="s">
        <v>55</v>
      </c>
      <c r="C189" s="93" t="s">
        <v>56</v>
      </c>
      <c r="D189" s="94">
        <v>55394136</v>
      </c>
      <c r="E189" s="107" t="str">
        <f t="shared" si="16"/>
        <v>11</v>
      </c>
      <c r="F189" t="str">
        <f t="shared" si="17"/>
        <v/>
      </c>
      <c r="G189" t="s">
        <v>1536</v>
      </c>
      <c r="H189" t="str">
        <f t="shared" si="18"/>
        <v>Ekonomisk trygghet vid ålderdom</v>
      </c>
      <c r="I189" t="str">
        <f t="shared" si="14"/>
        <v/>
      </c>
      <c r="K189" t="str">
        <f t="shared" si="19"/>
        <v>trygghet vid ålderdom</v>
      </c>
      <c r="L189">
        <f t="shared" si="20"/>
        <v>5316.135892514395</v>
      </c>
      <c r="M189">
        <f t="shared" si="15"/>
        <v>443.01132437619958</v>
      </c>
    </row>
    <row r="190" spans="1:13" x14ac:dyDescent="0.35">
      <c r="A190" t="s">
        <v>1545</v>
      </c>
      <c r="B190" s="93" t="s">
        <v>4</v>
      </c>
      <c r="C190" s="93" t="s">
        <v>920</v>
      </c>
      <c r="D190" s="94">
        <v>54689000</v>
      </c>
      <c r="E190" s="107" t="str">
        <f t="shared" si="16"/>
        <v>11</v>
      </c>
      <c r="F190">
        <f t="shared" si="17"/>
        <v>1</v>
      </c>
      <c r="G190" t="s">
        <v>1536</v>
      </c>
      <c r="H190" t="str">
        <f t="shared" si="18"/>
        <v>Ekonomisk trygghet vid ålderdom</v>
      </c>
      <c r="I190" t="str">
        <f t="shared" si="14"/>
        <v>1 Ersättning vid ålderdom</v>
      </c>
      <c r="K190" t="str">
        <f t="shared" si="19"/>
        <v>Ersättning vid ålderdom</v>
      </c>
      <c r="L190">
        <f t="shared" si="20"/>
        <v>5248.4644913627635</v>
      </c>
      <c r="M190">
        <f t="shared" si="15"/>
        <v>437.37204094689696</v>
      </c>
    </row>
    <row r="191" spans="1:13" x14ac:dyDescent="0.35">
      <c r="A191" t="s">
        <v>1545</v>
      </c>
      <c r="B191" s="95" t="s">
        <v>4</v>
      </c>
      <c r="C191" s="95" t="s">
        <v>921</v>
      </c>
      <c r="D191" s="96">
        <v>25629100</v>
      </c>
      <c r="E191" s="107" t="str">
        <f t="shared" si="16"/>
        <v>11</v>
      </c>
      <c r="F191">
        <f t="shared" si="17"/>
        <v>1</v>
      </c>
      <c r="H191" t="str">
        <f t="shared" si="18"/>
        <v>Ekonomisk trygghet vid ålderdom</v>
      </c>
      <c r="I191" t="str">
        <f t="shared" si="14"/>
        <v>1 Ersättning vid ålderdom</v>
      </c>
      <c r="K191" t="str">
        <f t="shared" si="19"/>
        <v>Garantipension till ålderspension</v>
      </c>
      <c r="L191">
        <f t="shared" si="20"/>
        <v>2459.6065259117081</v>
      </c>
      <c r="M191">
        <f t="shared" si="15"/>
        <v>204.96721049264235</v>
      </c>
    </row>
    <row r="192" spans="1:13" x14ac:dyDescent="0.35">
      <c r="A192" t="s">
        <v>1545</v>
      </c>
      <c r="B192" s="95" t="s">
        <v>4</v>
      </c>
      <c r="C192" s="95" t="s">
        <v>922</v>
      </c>
      <c r="D192" s="96">
        <v>8580400</v>
      </c>
      <c r="E192" s="107" t="str">
        <f t="shared" si="16"/>
        <v>11</v>
      </c>
      <c r="F192">
        <f t="shared" si="17"/>
        <v>2</v>
      </c>
      <c r="H192" t="str">
        <f t="shared" si="18"/>
        <v>Ekonomisk trygghet vid ålderdom</v>
      </c>
      <c r="I192" t="str">
        <f t="shared" si="14"/>
        <v>1 Ersättning vid ålderdom</v>
      </c>
      <c r="K192" t="str">
        <f t="shared" si="19"/>
        <v>Efterlevandepensioner till vuxna</v>
      </c>
      <c r="L192">
        <f t="shared" si="20"/>
        <v>823.45489443378119</v>
      </c>
      <c r="M192">
        <f t="shared" si="15"/>
        <v>68.621241202815099</v>
      </c>
    </row>
    <row r="193" spans="1:13" x14ac:dyDescent="0.35">
      <c r="A193" t="s">
        <v>1545</v>
      </c>
      <c r="B193" s="95" t="s">
        <v>4</v>
      </c>
      <c r="C193" s="95" t="s">
        <v>923</v>
      </c>
      <c r="D193" s="96">
        <v>13448100</v>
      </c>
      <c r="E193" s="107" t="str">
        <f t="shared" si="16"/>
        <v>11</v>
      </c>
      <c r="F193">
        <f t="shared" si="17"/>
        <v>3</v>
      </c>
      <c r="H193" t="str">
        <f t="shared" si="18"/>
        <v>Ekonomisk trygghet vid ålderdom</v>
      </c>
      <c r="I193" t="str">
        <f t="shared" si="14"/>
        <v>1 Ersättning vid ålderdom</v>
      </c>
      <c r="K193" t="str">
        <f t="shared" si="19"/>
        <v>Bostadstillägg till pensionärer</v>
      </c>
      <c r="L193">
        <f t="shared" si="20"/>
        <v>1290.6046065259118</v>
      </c>
      <c r="M193">
        <f t="shared" si="15"/>
        <v>107.55038387715932</v>
      </c>
    </row>
    <row r="194" spans="1:13" x14ac:dyDescent="0.35">
      <c r="A194" t="s">
        <v>1545</v>
      </c>
      <c r="B194" s="95" t="s">
        <v>4</v>
      </c>
      <c r="C194" s="95" t="s">
        <v>924</v>
      </c>
      <c r="D194" s="96">
        <v>1105400</v>
      </c>
      <c r="E194" s="107" t="str">
        <f t="shared" si="16"/>
        <v>11</v>
      </c>
      <c r="F194">
        <f t="shared" si="17"/>
        <v>4</v>
      </c>
      <c r="H194" t="str">
        <f t="shared" si="18"/>
        <v>Ekonomisk trygghet vid ålderdom</v>
      </c>
      <c r="I194" t="str">
        <f t="shared" si="14"/>
        <v>1 Ersättning vid ålderdom</v>
      </c>
      <c r="K194" t="str">
        <f t="shared" si="19"/>
        <v>Äldreförsörjningsstöd</v>
      </c>
      <c r="L194">
        <f t="shared" si="20"/>
        <v>106.08445297504798</v>
      </c>
      <c r="M194">
        <f t="shared" si="15"/>
        <v>8.8403710812539984</v>
      </c>
    </row>
    <row r="195" spans="1:13" x14ac:dyDescent="0.35">
      <c r="A195" t="s">
        <v>1545</v>
      </c>
      <c r="B195" s="95" t="s">
        <v>4</v>
      </c>
      <c r="C195" s="95" t="s">
        <v>925</v>
      </c>
      <c r="D195" s="96">
        <v>5926000</v>
      </c>
      <c r="E195" s="107" t="str">
        <f t="shared" si="16"/>
        <v>11</v>
      </c>
      <c r="F195">
        <f t="shared" si="17"/>
        <v>5</v>
      </c>
      <c r="H195" t="str">
        <f t="shared" si="18"/>
        <v>Ekonomisk trygghet vid ålderdom</v>
      </c>
      <c r="I195" t="str">
        <f t="shared" si="14"/>
        <v>1 Ersättning vid ålderdom</v>
      </c>
      <c r="K195" t="str">
        <f t="shared" si="19"/>
        <v>Inkomstpensionstillägg</v>
      </c>
      <c r="L195">
        <f t="shared" si="20"/>
        <v>568.71401151631483</v>
      </c>
      <c r="M195">
        <f t="shared" si="15"/>
        <v>47.392834293026233</v>
      </c>
    </row>
    <row r="196" spans="1:13" x14ac:dyDescent="0.35">
      <c r="A196" t="s">
        <v>1545</v>
      </c>
      <c r="B196" s="93" t="s">
        <v>4</v>
      </c>
      <c r="C196" s="93" t="s">
        <v>917</v>
      </c>
      <c r="D196" s="94">
        <v>705136</v>
      </c>
      <c r="E196" s="107" t="str">
        <f t="shared" si="16"/>
        <v>11</v>
      </c>
      <c r="F196">
        <f t="shared" si="17"/>
        <v>2</v>
      </c>
      <c r="G196" t="s">
        <v>1536</v>
      </c>
      <c r="H196" t="str">
        <f t="shared" si="18"/>
        <v>Ekonomisk trygghet vid ålderdom</v>
      </c>
      <c r="I196" t="str">
        <f t="shared" si="14"/>
        <v>2 Myndigheter</v>
      </c>
      <c r="K196" t="str">
        <f t="shared" si="19"/>
        <v>Myndigheter</v>
      </c>
      <c r="L196">
        <f t="shared" si="20"/>
        <v>67.671401151631471</v>
      </c>
      <c r="M196">
        <f t="shared" si="15"/>
        <v>5.6392834293026226</v>
      </c>
    </row>
    <row r="197" spans="1:13" x14ac:dyDescent="0.35">
      <c r="A197" t="s">
        <v>1545</v>
      </c>
      <c r="B197" s="95" t="s">
        <v>4</v>
      </c>
      <c r="C197" s="95" t="s">
        <v>926</v>
      </c>
      <c r="D197" s="96">
        <v>705136</v>
      </c>
      <c r="E197" s="107" t="str">
        <f t="shared" si="16"/>
        <v>11</v>
      </c>
      <c r="F197">
        <f t="shared" si="17"/>
        <v>1</v>
      </c>
      <c r="H197" t="str">
        <f t="shared" si="18"/>
        <v>Ekonomisk trygghet vid ålderdom</v>
      </c>
      <c r="I197" t="str">
        <f t="shared" si="14"/>
        <v>2 Myndigheter</v>
      </c>
      <c r="K197" t="str">
        <f t="shared" si="19"/>
        <v>Pensionsmyndigheten</v>
      </c>
      <c r="L197">
        <f t="shared" si="20"/>
        <v>67.671401151631471</v>
      </c>
      <c r="M197">
        <f t="shared" si="15"/>
        <v>5.6392834293026226</v>
      </c>
    </row>
    <row r="198" spans="1:13" x14ac:dyDescent="0.35">
      <c r="A198" t="s">
        <v>1545</v>
      </c>
      <c r="B198" s="93" t="s">
        <v>59</v>
      </c>
      <c r="C198" s="93" t="s">
        <v>60</v>
      </c>
      <c r="D198" s="94">
        <v>105159584</v>
      </c>
      <c r="E198" s="107" t="str">
        <f t="shared" si="16"/>
        <v>12</v>
      </c>
      <c r="F198" t="str">
        <f t="shared" si="17"/>
        <v/>
      </c>
      <c r="G198" t="s">
        <v>1536</v>
      </c>
      <c r="H198" t="str">
        <f t="shared" si="18"/>
        <v>Ekonomisk trygghet för familjer och barn</v>
      </c>
      <c r="I198" t="str">
        <f t="shared" si="14"/>
        <v/>
      </c>
      <c r="K198" t="str">
        <f t="shared" si="19"/>
        <v>trygghet för familjer och barn</v>
      </c>
      <c r="L198">
        <f t="shared" si="20"/>
        <v>10092.090595009597</v>
      </c>
      <c r="M198">
        <f t="shared" si="15"/>
        <v>841.00754958413302</v>
      </c>
    </row>
    <row r="199" spans="1:13" x14ac:dyDescent="0.35">
      <c r="A199" t="s">
        <v>1545</v>
      </c>
      <c r="B199" s="95" t="s">
        <v>4</v>
      </c>
      <c r="C199" s="95" t="s">
        <v>927</v>
      </c>
      <c r="D199" s="96">
        <v>33389255</v>
      </c>
      <c r="E199" s="107" t="str">
        <f t="shared" si="16"/>
        <v>12</v>
      </c>
      <c r="F199">
        <f t="shared" si="17"/>
        <v>1</v>
      </c>
      <c r="H199" t="str">
        <f t="shared" si="18"/>
        <v>Ekonomisk trygghet för familjer och barn</v>
      </c>
      <c r="I199" t="str">
        <f t="shared" si="14"/>
        <v>Ekonomisk trygghet för familjer och barn</v>
      </c>
      <c r="K199" t="str">
        <f t="shared" si="19"/>
        <v>Barnbidrag</v>
      </c>
      <c r="L199">
        <f t="shared" si="20"/>
        <v>3204.3430902111322</v>
      </c>
      <c r="M199">
        <f t="shared" si="15"/>
        <v>267.02859085092769</v>
      </c>
    </row>
    <row r="200" spans="1:13" x14ac:dyDescent="0.35">
      <c r="A200" t="s">
        <v>1545</v>
      </c>
      <c r="B200" s="95" t="s">
        <v>4</v>
      </c>
      <c r="C200" s="95" t="s">
        <v>928</v>
      </c>
      <c r="D200" s="96">
        <v>49662693</v>
      </c>
      <c r="E200" s="107" t="str">
        <f t="shared" si="16"/>
        <v>12</v>
      </c>
      <c r="F200">
        <f t="shared" si="17"/>
        <v>2</v>
      </c>
      <c r="H200" t="str">
        <f t="shared" si="18"/>
        <v>Ekonomisk trygghet för familjer och barn</v>
      </c>
      <c r="I200" t="str">
        <f t="shared" si="14"/>
        <v>Ekonomisk trygghet för familjer och barn</v>
      </c>
      <c r="K200" t="str">
        <f t="shared" si="19"/>
        <v>Föräldraförsäkring</v>
      </c>
      <c r="L200">
        <f t="shared" si="20"/>
        <v>4766.0933781190015</v>
      </c>
      <c r="M200">
        <f t="shared" si="15"/>
        <v>397.17444817658344</v>
      </c>
    </row>
    <row r="201" spans="1:13" x14ac:dyDescent="0.35">
      <c r="A201" t="s">
        <v>1545</v>
      </c>
      <c r="B201" s="95" t="s">
        <v>4</v>
      </c>
      <c r="C201" s="95" t="s">
        <v>929</v>
      </c>
      <c r="D201" s="96">
        <v>2897838</v>
      </c>
      <c r="E201" s="107" t="str">
        <f t="shared" si="16"/>
        <v>12</v>
      </c>
      <c r="F201">
        <f t="shared" si="17"/>
        <v>3</v>
      </c>
      <c r="H201" t="str">
        <f t="shared" si="18"/>
        <v>Ekonomisk trygghet för familjer och barn</v>
      </c>
      <c r="I201" t="str">
        <f t="shared" si="14"/>
        <v>Ekonomisk trygghet för familjer och barn</v>
      </c>
      <c r="K201" t="str">
        <f t="shared" si="19"/>
        <v>Underhållsstöd</v>
      </c>
      <c r="L201">
        <f t="shared" si="20"/>
        <v>278.10345489443375</v>
      </c>
      <c r="M201">
        <f t="shared" si="15"/>
        <v>23.175287907869478</v>
      </c>
    </row>
    <row r="202" spans="1:13" x14ac:dyDescent="0.35">
      <c r="A202" t="s">
        <v>1545</v>
      </c>
      <c r="B202" s="95" t="s">
        <v>4</v>
      </c>
      <c r="C202" s="95" t="s">
        <v>930</v>
      </c>
      <c r="D202" s="96">
        <v>14784</v>
      </c>
      <c r="E202" s="107" t="str">
        <f t="shared" si="16"/>
        <v>12</v>
      </c>
      <c r="F202">
        <f t="shared" si="17"/>
        <v>4</v>
      </c>
      <c r="H202" t="str">
        <f t="shared" si="18"/>
        <v>Ekonomisk trygghet för familjer och barn</v>
      </c>
      <c r="I202" t="str">
        <f t="shared" si="14"/>
        <v>Ekonomisk trygghet för familjer och barn</v>
      </c>
      <c r="K202" t="str">
        <f t="shared" si="19"/>
        <v>Adoptionsbidrag</v>
      </c>
      <c r="L202">
        <f t="shared" si="20"/>
        <v>1.4188099808061421</v>
      </c>
      <c r="M202">
        <f t="shared" si="15"/>
        <v>0.1182341650671785</v>
      </c>
    </row>
    <row r="203" spans="1:13" x14ac:dyDescent="0.35">
      <c r="A203" t="s">
        <v>1545</v>
      </c>
      <c r="B203" s="95" t="s">
        <v>4</v>
      </c>
      <c r="C203" s="95" t="s">
        <v>931</v>
      </c>
      <c r="D203" s="96">
        <v>1081900</v>
      </c>
      <c r="E203" s="107" t="str">
        <f t="shared" si="16"/>
        <v>12</v>
      </c>
      <c r="F203">
        <f t="shared" si="17"/>
        <v>5</v>
      </c>
      <c r="H203" t="str">
        <f t="shared" si="18"/>
        <v>Ekonomisk trygghet för familjer och barn</v>
      </c>
      <c r="I203" t="str">
        <f t="shared" ref="I203:I266" si="21">IF(B203="",IF(G203="Sum",C203,IF(I202="",H203,I202)),"")</f>
        <v>Ekonomisk trygghet för familjer och barn</v>
      </c>
      <c r="K203" t="str">
        <f t="shared" si="19"/>
        <v>Barnpension och efterlevandestöd</v>
      </c>
      <c r="L203">
        <f t="shared" si="20"/>
        <v>103.82917466410748</v>
      </c>
      <c r="M203">
        <f t="shared" si="15"/>
        <v>8.652431222008957</v>
      </c>
    </row>
    <row r="204" spans="1:13" x14ac:dyDescent="0.35">
      <c r="A204" t="s">
        <v>1545</v>
      </c>
      <c r="B204" s="95" t="s">
        <v>4</v>
      </c>
      <c r="C204" s="95" t="s">
        <v>932</v>
      </c>
      <c r="D204" s="96">
        <v>4485381</v>
      </c>
      <c r="E204" s="107" t="str">
        <f t="shared" si="16"/>
        <v>12</v>
      </c>
      <c r="F204">
        <f t="shared" si="17"/>
        <v>6</v>
      </c>
      <c r="H204" t="str">
        <f t="shared" si="18"/>
        <v>Ekonomisk trygghet för familjer och barn</v>
      </c>
      <c r="I204" t="str">
        <f t="shared" si="21"/>
        <v>Ekonomisk trygghet för familjer och barn</v>
      </c>
      <c r="K204" t="str">
        <f t="shared" si="19"/>
        <v>Omvårdnadsbidrag och vårdbidrag</v>
      </c>
      <c r="L204">
        <f t="shared" si="20"/>
        <v>430.45882917466412</v>
      </c>
      <c r="M204">
        <f t="shared" ref="M204:M267" si="22">L204/12</f>
        <v>35.871569097888674</v>
      </c>
    </row>
    <row r="205" spans="1:13" x14ac:dyDescent="0.35">
      <c r="A205" t="s">
        <v>1545</v>
      </c>
      <c r="B205" s="95" t="s">
        <v>4</v>
      </c>
      <c r="C205" s="95" t="s">
        <v>933</v>
      </c>
      <c r="D205" s="96">
        <v>9063100</v>
      </c>
      <c r="E205" s="107" t="str">
        <f t="shared" ref="E205:E268" si="23">IF(B205="",E204,B205)</f>
        <v>12</v>
      </c>
      <c r="F205">
        <f t="shared" ref="F205:F268" si="24">IFERROR(LEFT(C205,FIND(" ",C205)-1)*1,"")</f>
        <v>7</v>
      </c>
      <c r="H205" t="str">
        <f t="shared" ref="H205:H268" si="25">IF(B205="",H204,C205)</f>
        <v>Ekonomisk trygghet för familjer och barn</v>
      </c>
      <c r="I205" t="str">
        <f t="shared" si="21"/>
        <v>Ekonomisk trygghet för familjer och barn</v>
      </c>
      <c r="K205" t="str">
        <f t="shared" ref="K205:K268" si="26">IFERROR(RIGHT(C205,LEN(C205)-FIND(" ",C205)),C205)</f>
        <v>Pensionsrätt för barnår</v>
      </c>
      <c r="L205">
        <f t="shared" ref="L205:L268" si="27">D205/$L$3</f>
        <v>869.77927063339735</v>
      </c>
      <c r="M205">
        <f t="shared" si="22"/>
        <v>72.481605886116441</v>
      </c>
    </row>
    <row r="206" spans="1:13" x14ac:dyDescent="0.35">
      <c r="A206" t="s">
        <v>1545</v>
      </c>
      <c r="B206" s="95" t="s">
        <v>4</v>
      </c>
      <c r="C206" s="95" t="s">
        <v>934</v>
      </c>
      <c r="D206" s="96">
        <v>4564633</v>
      </c>
      <c r="E206" s="107" t="str">
        <f t="shared" si="23"/>
        <v>12</v>
      </c>
      <c r="F206">
        <f t="shared" si="24"/>
        <v>8</v>
      </c>
      <c r="H206" t="str">
        <f t="shared" si="25"/>
        <v>Ekonomisk trygghet för familjer och barn</v>
      </c>
      <c r="I206" t="str">
        <f t="shared" si="21"/>
        <v>Ekonomisk trygghet för familjer och barn</v>
      </c>
      <c r="K206" t="str">
        <f t="shared" si="26"/>
        <v>Bostadsbidrag</v>
      </c>
      <c r="L206">
        <f t="shared" si="27"/>
        <v>438.06458733205375</v>
      </c>
      <c r="M206">
        <f t="shared" si="22"/>
        <v>36.505382277671146</v>
      </c>
    </row>
    <row r="207" spans="1:13" x14ac:dyDescent="0.35">
      <c r="A207" t="s">
        <v>1545</v>
      </c>
      <c r="B207" s="93" t="s">
        <v>63</v>
      </c>
      <c r="C207" s="93" t="s">
        <v>64</v>
      </c>
      <c r="D207" s="94">
        <v>5565206</v>
      </c>
      <c r="E207" s="107" t="str">
        <f t="shared" si="23"/>
        <v>13</v>
      </c>
      <c r="F207" t="str">
        <f t="shared" si="24"/>
        <v/>
      </c>
      <c r="G207" t="s">
        <v>1536</v>
      </c>
      <c r="H207" t="str">
        <f t="shared" si="25"/>
        <v>Jämställdhet och nyanlända invandrares etablering</v>
      </c>
      <c r="I207" t="str">
        <f t="shared" si="21"/>
        <v/>
      </c>
      <c r="K207" t="str">
        <f t="shared" si="26"/>
        <v>och nyanlända invandrares etablering</v>
      </c>
      <c r="L207">
        <f t="shared" si="27"/>
        <v>534.08886756238007</v>
      </c>
      <c r="M207">
        <f t="shared" si="22"/>
        <v>44.507405630198342</v>
      </c>
    </row>
    <row r="208" spans="1:13" x14ac:dyDescent="0.35">
      <c r="A208" t="s">
        <v>1545</v>
      </c>
      <c r="B208" s="93" t="s">
        <v>4</v>
      </c>
      <c r="C208" s="93" t="s">
        <v>935</v>
      </c>
      <c r="D208" s="94">
        <v>4244113</v>
      </c>
      <c r="E208" s="107" t="str">
        <f t="shared" si="23"/>
        <v>13</v>
      </c>
      <c r="F208">
        <f t="shared" si="24"/>
        <v>1</v>
      </c>
      <c r="G208" t="s">
        <v>1536</v>
      </c>
      <c r="H208" t="str">
        <f t="shared" si="25"/>
        <v>Jämställdhet och nyanlända invandrares etablering</v>
      </c>
      <c r="I208" t="str">
        <f t="shared" si="21"/>
        <v>1 Nyanlända invandrares etablering</v>
      </c>
      <c r="K208" t="str">
        <f t="shared" si="26"/>
        <v>Nyanlända invandrares etablering</v>
      </c>
      <c r="L208">
        <f t="shared" si="27"/>
        <v>407.30451055662189</v>
      </c>
      <c r="M208">
        <f t="shared" si="22"/>
        <v>33.94204254638516</v>
      </c>
    </row>
    <row r="209" spans="1:13" x14ac:dyDescent="0.35">
      <c r="A209" t="s">
        <v>1545</v>
      </c>
      <c r="B209" s="95" t="s">
        <v>4</v>
      </c>
      <c r="C209" s="95" t="s">
        <v>936</v>
      </c>
      <c r="D209" s="96">
        <v>112030</v>
      </c>
      <c r="E209" s="107" t="str">
        <f t="shared" si="23"/>
        <v>13</v>
      </c>
      <c r="F209">
        <f t="shared" si="24"/>
        <v>1</v>
      </c>
      <c r="H209" t="str">
        <f t="shared" si="25"/>
        <v>Jämställdhet och nyanlända invandrares etablering</v>
      </c>
      <c r="I209" t="str">
        <f t="shared" si="21"/>
        <v>1 Nyanlända invandrares etablering</v>
      </c>
      <c r="K209" t="str">
        <f t="shared" si="26"/>
        <v>Etableringsåtgärder</v>
      </c>
      <c r="L209">
        <f t="shared" si="27"/>
        <v>10.751439539347409</v>
      </c>
      <c r="M209">
        <f t="shared" si="22"/>
        <v>0.89595329494561737</v>
      </c>
    </row>
    <row r="210" spans="1:13" x14ac:dyDescent="0.35">
      <c r="A210" t="s">
        <v>1545</v>
      </c>
      <c r="B210" s="95" t="s">
        <v>4</v>
      </c>
      <c r="C210" s="95" t="s">
        <v>937</v>
      </c>
      <c r="D210" s="96">
        <v>4132083</v>
      </c>
      <c r="E210" s="107" t="str">
        <f t="shared" si="23"/>
        <v>13</v>
      </c>
      <c r="F210">
        <f t="shared" si="24"/>
        <v>2</v>
      </c>
      <c r="H210" t="str">
        <f t="shared" si="25"/>
        <v>Jämställdhet och nyanlända invandrares etablering</v>
      </c>
      <c r="I210" t="str">
        <f t="shared" si="21"/>
        <v>1 Nyanlända invandrares etablering</v>
      </c>
      <c r="K210" t="str">
        <f t="shared" si="26"/>
        <v>Kommunersättningar vid flyktingmottagande</v>
      </c>
      <c r="L210">
        <f t="shared" si="27"/>
        <v>396.55307101727448</v>
      </c>
      <c r="M210">
        <f t="shared" si="22"/>
        <v>33.04608925143954</v>
      </c>
    </row>
    <row r="211" spans="1:13" x14ac:dyDescent="0.35">
      <c r="A211" t="s">
        <v>1545</v>
      </c>
      <c r="B211" s="93" t="s">
        <v>4</v>
      </c>
      <c r="C211" s="93" t="s">
        <v>939</v>
      </c>
      <c r="D211" s="94">
        <v>235526</v>
      </c>
      <c r="E211" s="107" t="str">
        <f t="shared" si="23"/>
        <v>13</v>
      </c>
      <c r="F211">
        <f t="shared" si="24"/>
        <v>2</v>
      </c>
      <c r="G211" t="s">
        <v>1536</v>
      </c>
      <c r="H211" t="str">
        <f t="shared" si="25"/>
        <v>Jämställdhet och nyanlända invandrares etablering</v>
      </c>
      <c r="I211" t="str">
        <f t="shared" si="21"/>
        <v>2 Diskriminering</v>
      </c>
      <c r="K211" t="str">
        <f t="shared" si="26"/>
        <v>Diskriminering</v>
      </c>
      <c r="L211">
        <f t="shared" si="27"/>
        <v>22.603262955854127</v>
      </c>
      <c r="M211">
        <f t="shared" si="22"/>
        <v>1.8836052463211772</v>
      </c>
    </row>
    <row r="212" spans="1:13" x14ac:dyDescent="0.35">
      <c r="A212" t="s">
        <v>1545</v>
      </c>
      <c r="B212" s="95" t="s">
        <v>4</v>
      </c>
      <c r="C212" s="95" t="s">
        <v>940</v>
      </c>
      <c r="D212" s="96">
        <v>134607</v>
      </c>
      <c r="E212" s="107" t="str">
        <f t="shared" si="23"/>
        <v>13</v>
      </c>
      <c r="F212">
        <f t="shared" si="24"/>
        <v>1</v>
      </c>
      <c r="H212" t="str">
        <f t="shared" si="25"/>
        <v>Jämställdhet och nyanlända invandrares etablering</v>
      </c>
      <c r="I212" t="str">
        <f t="shared" si="21"/>
        <v>2 Diskriminering</v>
      </c>
      <c r="K212" t="str">
        <f t="shared" si="26"/>
        <v>Diskrimineringsombudsmannen</v>
      </c>
      <c r="L212">
        <f t="shared" si="27"/>
        <v>12.918138195777351</v>
      </c>
      <c r="M212">
        <f t="shared" si="22"/>
        <v>1.0765115163147791</v>
      </c>
    </row>
    <row r="213" spans="1:13" x14ac:dyDescent="0.35">
      <c r="A213" t="s">
        <v>1545</v>
      </c>
      <c r="B213" s="95" t="s">
        <v>4</v>
      </c>
      <c r="C213" s="95" t="s">
        <v>941</v>
      </c>
      <c r="D213" s="96">
        <v>100919</v>
      </c>
      <c r="E213" s="107" t="str">
        <f t="shared" si="23"/>
        <v>13</v>
      </c>
      <c r="F213">
        <f t="shared" si="24"/>
        <v>2</v>
      </c>
      <c r="H213" t="str">
        <f t="shared" si="25"/>
        <v>Jämställdhet och nyanlända invandrares etablering</v>
      </c>
      <c r="I213" t="str">
        <f t="shared" si="21"/>
        <v>2 Diskriminering</v>
      </c>
      <c r="K213" t="str">
        <f t="shared" si="26"/>
        <v>Åtgärder mot diskriminering och rasism m.m.</v>
      </c>
      <c r="L213">
        <f t="shared" si="27"/>
        <v>9.6851247600767749</v>
      </c>
      <c r="M213">
        <f t="shared" si="22"/>
        <v>0.80709373000639795</v>
      </c>
    </row>
    <row r="214" spans="1:13" x14ac:dyDescent="0.35">
      <c r="A214" t="s">
        <v>1545</v>
      </c>
      <c r="B214" s="93" t="s">
        <v>4</v>
      </c>
      <c r="C214" s="93" t="s">
        <v>942</v>
      </c>
      <c r="D214" s="94">
        <v>825567</v>
      </c>
      <c r="E214" s="107" t="str">
        <f t="shared" si="23"/>
        <v>13</v>
      </c>
      <c r="F214">
        <f t="shared" si="24"/>
        <v>3</v>
      </c>
      <c r="G214" t="s">
        <v>1536</v>
      </c>
      <c r="H214" t="str">
        <f t="shared" si="25"/>
        <v>Jämställdhet och nyanlända invandrares etablering</v>
      </c>
      <c r="I214" t="str">
        <f t="shared" si="21"/>
        <v>3 Jämställdhet</v>
      </c>
      <c r="K214" t="str">
        <f t="shared" si="26"/>
        <v>Jämställdhet</v>
      </c>
      <c r="L214">
        <f t="shared" si="27"/>
        <v>79.229078694817659</v>
      </c>
      <c r="M214">
        <f t="shared" si="22"/>
        <v>6.6024232245681382</v>
      </c>
    </row>
    <row r="215" spans="1:13" x14ac:dyDescent="0.35">
      <c r="A215" t="s">
        <v>1545</v>
      </c>
      <c r="B215" s="95" t="s">
        <v>4</v>
      </c>
      <c r="C215" s="95" t="s">
        <v>943</v>
      </c>
      <c r="D215" s="96">
        <v>705039</v>
      </c>
      <c r="E215" s="107" t="str">
        <f t="shared" si="23"/>
        <v>13</v>
      </c>
      <c r="F215">
        <f t="shared" si="24"/>
        <v>1</v>
      </c>
      <c r="H215" t="str">
        <f t="shared" si="25"/>
        <v>Jämställdhet och nyanlända invandrares etablering</v>
      </c>
      <c r="I215" t="str">
        <f t="shared" si="21"/>
        <v>3 Jämställdhet</v>
      </c>
      <c r="K215" t="str">
        <f t="shared" si="26"/>
        <v>Särskilda jämställdhetsåtgärder</v>
      </c>
      <c r="L215">
        <f t="shared" si="27"/>
        <v>67.662092130518232</v>
      </c>
      <c r="M215">
        <f t="shared" si="22"/>
        <v>5.6385076775431857</v>
      </c>
    </row>
    <row r="216" spans="1:13" x14ac:dyDescent="0.35">
      <c r="A216" t="s">
        <v>1545</v>
      </c>
      <c r="B216" s="95" t="s">
        <v>4</v>
      </c>
      <c r="C216" s="95" t="s">
        <v>944</v>
      </c>
      <c r="D216" s="96">
        <v>72365</v>
      </c>
      <c r="E216" s="107" t="str">
        <f t="shared" si="23"/>
        <v>13</v>
      </c>
      <c r="F216">
        <f t="shared" si="24"/>
        <v>2</v>
      </c>
      <c r="H216" t="str">
        <f t="shared" si="25"/>
        <v>Jämställdhet och nyanlända invandrares etablering</v>
      </c>
      <c r="I216" t="str">
        <f t="shared" si="21"/>
        <v>3 Jämställdhet</v>
      </c>
      <c r="K216" t="str">
        <f t="shared" si="26"/>
        <v>Jämställdhetsmyndigheten</v>
      </c>
      <c r="L216">
        <f t="shared" si="27"/>
        <v>6.9448176583493284</v>
      </c>
      <c r="M216">
        <f t="shared" si="22"/>
        <v>0.578734804862444</v>
      </c>
    </row>
    <row r="217" spans="1:13" x14ac:dyDescent="0.35">
      <c r="A217" t="s">
        <v>1545</v>
      </c>
      <c r="B217" s="95" t="s">
        <v>4</v>
      </c>
      <c r="C217" s="95" t="s">
        <v>945</v>
      </c>
      <c r="D217" s="96">
        <v>48163</v>
      </c>
      <c r="E217" s="107" t="str">
        <f t="shared" si="23"/>
        <v>13</v>
      </c>
      <c r="F217">
        <f t="shared" si="24"/>
        <v>3</v>
      </c>
      <c r="H217" t="str">
        <f t="shared" si="25"/>
        <v>Jämställdhet och nyanlända invandrares etablering</v>
      </c>
      <c r="I217" t="str">
        <f t="shared" si="21"/>
        <v>3 Jämställdhet</v>
      </c>
      <c r="K217" t="str">
        <f t="shared" si="26"/>
        <v>Bidrag för kvinnors organisering</v>
      </c>
      <c r="L217">
        <f t="shared" si="27"/>
        <v>4.6221689059500957</v>
      </c>
      <c r="M217">
        <f t="shared" si="22"/>
        <v>0.38518074216250797</v>
      </c>
    </row>
    <row r="218" spans="1:13" x14ac:dyDescent="0.35">
      <c r="A218" t="s">
        <v>1545</v>
      </c>
      <c r="B218" s="93" t="s">
        <v>4</v>
      </c>
      <c r="C218" s="93" t="s">
        <v>946</v>
      </c>
      <c r="D218" s="94">
        <v>260000</v>
      </c>
      <c r="E218" s="107" t="str">
        <f t="shared" si="23"/>
        <v>13</v>
      </c>
      <c r="F218">
        <f t="shared" si="24"/>
        <v>4</v>
      </c>
      <c r="G218" t="s">
        <v>1536</v>
      </c>
      <c r="H218" t="str">
        <f t="shared" si="25"/>
        <v>Jämställdhet och nyanlända invandrares etablering</v>
      </c>
      <c r="I218" t="str">
        <f t="shared" si="21"/>
        <v>4 Segregation</v>
      </c>
      <c r="K218" t="str">
        <f t="shared" si="26"/>
        <v>Segregation</v>
      </c>
      <c r="L218">
        <f t="shared" si="27"/>
        <v>24.952015355086374</v>
      </c>
      <c r="M218">
        <f t="shared" si="22"/>
        <v>2.0793346129238643</v>
      </c>
    </row>
    <row r="219" spans="1:13" x14ac:dyDescent="0.35">
      <c r="A219" t="s">
        <v>1545</v>
      </c>
      <c r="B219" s="95" t="s">
        <v>4</v>
      </c>
      <c r="C219" s="95" t="s">
        <v>947</v>
      </c>
      <c r="D219" s="96">
        <v>260000</v>
      </c>
      <c r="E219" s="107" t="str">
        <f t="shared" si="23"/>
        <v>13</v>
      </c>
      <c r="F219">
        <f t="shared" si="24"/>
        <v>1</v>
      </c>
      <c r="H219" t="str">
        <f t="shared" si="25"/>
        <v>Jämställdhet och nyanlända invandrares etablering</v>
      </c>
      <c r="I219" t="str">
        <f t="shared" si="21"/>
        <v>4 Segregation</v>
      </c>
      <c r="K219" t="str">
        <f t="shared" si="26"/>
        <v>Åtgärder mot segregation</v>
      </c>
      <c r="L219">
        <f t="shared" si="27"/>
        <v>24.952015355086374</v>
      </c>
      <c r="M219">
        <f t="shared" si="22"/>
        <v>2.0793346129238643</v>
      </c>
    </row>
    <row r="220" spans="1:13" x14ac:dyDescent="0.35">
      <c r="A220" t="s">
        <v>1545</v>
      </c>
      <c r="B220" s="93" t="s">
        <v>66</v>
      </c>
      <c r="C220" s="93" t="s">
        <v>67</v>
      </c>
      <c r="D220" s="94">
        <v>90103686</v>
      </c>
      <c r="E220" s="107" t="str">
        <f t="shared" si="23"/>
        <v>14</v>
      </c>
      <c r="F220" t="str">
        <f t="shared" si="24"/>
        <v/>
      </c>
      <c r="G220" t="s">
        <v>1536</v>
      </c>
      <c r="H220" t="str">
        <f t="shared" si="25"/>
        <v>Arbetsmarknad och arbetsliv</v>
      </c>
      <c r="I220" t="str">
        <f t="shared" si="21"/>
        <v/>
      </c>
      <c r="K220" t="str">
        <f t="shared" si="26"/>
        <v>och arbetsliv</v>
      </c>
      <c r="L220">
        <f t="shared" si="27"/>
        <v>8647.186756238003</v>
      </c>
      <c r="M220">
        <f t="shared" si="22"/>
        <v>720.59889635316688</v>
      </c>
    </row>
    <row r="221" spans="1:13" x14ac:dyDescent="0.35">
      <c r="A221" t="s">
        <v>1545</v>
      </c>
      <c r="B221" s="93" t="s">
        <v>4</v>
      </c>
      <c r="C221" s="93" t="s">
        <v>949</v>
      </c>
      <c r="D221" s="94">
        <v>88995495</v>
      </c>
      <c r="E221" s="107" t="str">
        <f t="shared" si="23"/>
        <v>14</v>
      </c>
      <c r="F221">
        <f t="shared" si="24"/>
        <v>1</v>
      </c>
      <c r="G221" t="s">
        <v>1536</v>
      </c>
      <c r="H221" t="str">
        <f t="shared" si="25"/>
        <v>Arbetsmarknad och arbetsliv</v>
      </c>
      <c r="I221" t="str">
        <f t="shared" si="21"/>
        <v>1 Arbetsmarknad</v>
      </c>
      <c r="K221" t="str">
        <f t="shared" si="26"/>
        <v>Arbetsmarknad</v>
      </c>
      <c r="L221">
        <f t="shared" si="27"/>
        <v>8540.8344529750484</v>
      </c>
      <c r="M221">
        <f t="shared" si="22"/>
        <v>711.73620441458741</v>
      </c>
    </row>
    <row r="222" spans="1:13" x14ac:dyDescent="0.35">
      <c r="A222" t="s">
        <v>1545</v>
      </c>
      <c r="B222" s="95" t="s">
        <v>4</v>
      </c>
      <c r="C222" s="95" t="s">
        <v>950</v>
      </c>
      <c r="D222" s="96">
        <v>7591264</v>
      </c>
      <c r="E222" s="107" t="str">
        <f t="shared" si="23"/>
        <v>14</v>
      </c>
      <c r="F222">
        <f t="shared" si="24"/>
        <v>1</v>
      </c>
      <c r="H222" t="str">
        <f t="shared" si="25"/>
        <v>Arbetsmarknad och arbetsliv</v>
      </c>
      <c r="I222" t="str">
        <f t="shared" si="21"/>
        <v>1 Arbetsmarknad</v>
      </c>
      <c r="K222" t="str">
        <f t="shared" si="26"/>
        <v>Arbetsförmedlingens förvaltningskostnader</v>
      </c>
      <c r="L222">
        <f t="shared" si="27"/>
        <v>728.5282149712092</v>
      </c>
      <c r="M222">
        <f t="shared" si="22"/>
        <v>60.7106845809341</v>
      </c>
    </row>
    <row r="223" spans="1:13" x14ac:dyDescent="0.35">
      <c r="A223" t="s">
        <v>1545</v>
      </c>
      <c r="B223" s="95" t="s">
        <v>4</v>
      </c>
      <c r="C223" s="95" t="s">
        <v>951</v>
      </c>
      <c r="D223" s="96">
        <v>38432392</v>
      </c>
      <c r="E223" s="107" t="str">
        <f t="shared" si="23"/>
        <v>14</v>
      </c>
      <c r="F223">
        <f t="shared" si="24"/>
        <v>2</v>
      </c>
      <c r="H223" t="str">
        <f t="shared" si="25"/>
        <v>Arbetsmarknad och arbetsliv</v>
      </c>
      <c r="I223" t="str">
        <f t="shared" si="21"/>
        <v>1 Arbetsmarknad</v>
      </c>
      <c r="K223" t="str">
        <f t="shared" si="26"/>
        <v>Bidrag till arbetslöshetsersättning och aktivitetsstöd</v>
      </c>
      <c r="L223">
        <f t="shared" si="27"/>
        <v>3688.3293666026871</v>
      </c>
      <c r="M223">
        <f t="shared" si="22"/>
        <v>307.36078055022392</v>
      </c>
    </row>
    <row r="224" spans="1:13" x14ac:dyDescent="0.35">
      <c r="A224" t="s">
        <v>1545</v>
      </c>
      <c r="B224" s="95" t="s">
        <v>4</v>
      </c>
      <c r="C224" s="95" t="s">
        <v>952</v>
      </c>
      <c r="D224" s="96">
        <v>6926037</v>
      </c>
      <c r="E224" s="107" t="str">
        <f t="shared" si="23"/>
        <v>14</v>
      </c>
      <c r="F224">
        <f t="shared" si="24"/>
        <v>3</v>
      </c>
      <c r="H224" t="str">
        <f t="shared" si="25"/>
        <v>Arbetsmarknad och arbetsliv</v>
      </c>
      <c r="I224" t="str">
        <f t="shared" si="21"/>
        <v>1 Arbetsmarknad</v>
      </c>
      <c r="K224" t="str">
        <f t="shared" si="26"/>
        <v>Kostnader för arbetsmarknadspolitiska program och insatser</v>
      </c>
      <c r="L224">
        <f t="shared" si="27"/>
        <v>664.68685220729367</v>
      </c>
      <c r="M224">
        <f t="shared" si="22"/>
        <v>55.390571017274475</v>
      </c>
    </row>
    <row r="225" spans="1:13" x14ac:dyDescent="0.35">
      <c r="A225" t="s">
        <v>1545</v>
      </c>
      <c r="B225" s="95" t="s">
        <v>4</v>
      </c>
      <c r="C225" s="95" t="s">
        <v>953</v>
      </c>
      <c r="D225" s="96">
        <v>20830367</v>
      </c>
      <c r="E225" s="107" t="str">
        <f t="shared" si="23"/>
        <v>14</v>
      </c>
      <c r="F225">
        <f t="shared" si="24"/>
        <v>4</v>
      </c>
      <c r="H225" t="str">
        <f t="shared" si="25"/>
        <v>Arbetsmarknad och arbetsliv</v>
      </c>
      <c r="I225" t="str">
        <f t="shared" si="21"/>
        <v>1 Arbetsmarknad</v>
      </c>
      <c r="K225" t="str">
        <f t="shared" si="26"/>
        <v>Lönebidrag och Samhall m.m.</v>
      </c>
      <c r="L225">
        <f t="shared" si="27"/>
        <v>1999.075527831094</v>
      </c>
      <c r="M225">
        <f t="shared" si="22"/>
        <v>166.58962731925783</v>
      </c>
    </row>
    <row r="226" spans="1:13" x14ac:dyDescent="0.35">
      <c r="A226" t="s">
        <v>1545</v>
      </c>
      <c r="B226" s="95" t="s">
        <v>4</v>
      </c>
      <c r="C226" s="95" t="s">
        <v>954</v>
      </c>
      <c r="D226" s="96">
        <v>131059</v>
      </c>
      <c r="E226" s="107" t="str">
        <f t="shared" si="23"/>
        <v>14</v>
      </c>
      <c r="F226">
        <f t="shared" si="24"/>
        <v>5</v>
      </c>
      <c r="H226" t="str">
        <f t="shared" si="25"/>
        <v>Arbetsmarknad och arbetsliv</v>
      </c>
      <c r="I226" t="str">
        <f t="shared" si="21"/>
        <v>1 Arbetsmarknad</v>
      </c>
      <c r="K226" t="str">
        <f t="shared" si="26"/>
        <v>Rådet för Europeiska socialfonden i Sverige</v>
      </c>
      <c r="L226">
        <f t="shared" si="27"/>
        <v>12.57763915547025</v>
      </c>
      <c r="M226">
        <f t="shared" si="22"/>
        <v>1.0481365962891875</v>
      </c>
    </row>
    <row r="227" spans="1:13" x14ac:dyDescent="0.35">
      <c r="A227" t="s">
        <v>1545</v>
      </c>
      <c r="B227" s="95" t="s">
        <v>4</v>
      </c>
      <c r="C227" s="95" t="s">
        <v>1499</v>
      </c>
      <c r="D227" s="96">
        <v>2414000</v>
      </c>
      <c r="E227" s="107" t="str">
        <f t="shared" si="23"/>
        <v>14</v>
      </c>
      <c r="F227">
        <f t="shared" si="24"/>
        <v>6</v>
      </c>
      <c r="H227" t="str">
        <f t="shared" si="25"/>
        <v>Arbetsmarknad och arbetsliv</v>
      </c>
      <c r="I227" t="str">
        <f t="shared" si="21"/>
        <v>1 Arbetsmarknad</v>
      </c>
      <c r="K227" t="str">
        <f t="shared" si="26"/>
        <v>Europeiska socialfonden m.m. för perioden 2014-2020</v>
      </c>
      <c r="L227">
        <f t="shared" si="27"/>
        <v>231.66986564299424</v>
      </c>
      <c r="M227">
        <f t="shared" si="22"/>
        <v>19.305822136916188</v>
      </c>
    </row>
    <row r="228" spans="1:13" x14ac:dyDescent="0.35">
      <c r="A228" t="s">
        <v>1545</v>
      </c>
      <c r="B228" s="95" t="s">
        <v>4</v>
      </c>
      <c r="C228" s="95" t="s">
        <v>956</v>
      </c>
      <c r="D228" s="96">
        <v>550000</v>
      </c>
      <c r="E228" s="107" t="str">
        <f t="shared" si="23"/>
        <v>14</v>
      </c>
      <c r="F228">
        <f t="shared" si="24"/>
        <v>7</v>
      </c>
      <c r="H228" t="str">
        <f t="shared" si="25"/>
        <v>Arbetsmarknad och arbetsliv</v>
      </c>
      <c r="I228" t="str">
        <f t="shared" si="21"/>
        <v>1 Arbetsmarknad</v>
      </c>
      <c r="K228" t="str">
        <f t="shared" si="26"/>
        <v>Europeiska socialfonden plus m.m. för perioden 2021–2027</v>
      </c>
      <c r="L228">
        <f t="shared" si="27"/>
        <v>52.783109404990405</v>
      </c>
      <c r="M228">
        <f t="shared" si="22"/>
        <v>4.3985924504158671</v>
      </c>
    </row>
    <row r="229" spans="1:13" x14ac:dyDescent="0.35">
      <c r="A229" t="s">
        <v>1545</v>
      </c>
      <c r="B229" s="95" t="s">
        <v>4</v>
      </c>
      <c r="C229" s="95" t="s">
        <v>957</v>
      </c>
      <c r="D229" s="96">
        <v>43666</v>
      </c>
      <c r="E229" s="107" t="str">
        <f t="shared" si="23"/>
        <v>14</v>
      </c>
      <c r="F229">
        <f t="shared" si="24"/>
        <v>8</v>
      </c>
      <c r="H229" t="str">
        <f t="shared" si="25"/>
        <v>Arbetsmarknad och arbetsliv</v>
      </c>
      <c r="I229" t="str">
        <f t="shared" si="21"/>
        <v>1 Arbetsmarknad</v>
      </c>
      <c r="K229" t="str">
        <f t="shared" si="26"/>
        <v>Institutet för arbetsmarknads- och utbildningspolitisk utvärdering</v>
      </c>
      <c r="L229">
        <f t="shared" si="27"/>
        <v>4.1905950095969287</v>
      </c>
      <c r="M229">
        <f t="shared" si="22"/>
        <v>0.34921625079974405</v>
      </c>
    </row>
    <row r="230" spans="1:13" x14ac:dyDescent="0.35">
      <c r="A230" t="s">
        <v>1545</v>
      </c>
      <c r="B230" s="95" t="s">
        <v>4</v>
      </c>
      <c r="C230" s="95" t="s">
        <v>958</v>
      </c>
      <c r="D230" s="96">
        <v>81327</v>
      </c>
      <c r="E230" s="107" t="str">
        <f t="shared" si="23"/>
        <v>14</v>
      </c>
      <c r="F230">
        <f t="shared" si="24"/>
        <v>9</v>
      </c>
      <c r="H230" t="str">
        <f t="shared" si="25"/>
        <v>Arbetsmarknad och arbetsliv</v>
      </c>
      <c r="I230" t="str">
        <f t="shared" si="21"/>
        <v>1 Arbetsmarknad</v>
      </c>
      <c r="K230" t="str">
        <f t="shared" si="26"/>
        <v>Inspektionen för arbetslöshetsförsäkringen</v>
      </c>
      <c r="L230">
        <f t="shared" si="27"/>
        <v>7.8048944337811896</v>
      </c>
      <c r="M230">
        <f t="shared" si="22"/>
        <v>0.65040786948176577</v>
      </c>
    </row>
    <row r="231" spans="1:13" x14ac:dyDescent="0.35">
      <c r="A231" t="s">
        <v>1545</v>
      </c>
      <c r="B231" s="95" t="s">
        <v>4</v>
      </c>
      <c r="C231" s="95" t="s">
        <v>959</v>
      </c>
      <c r="D231" s="96">
        <v>59956</v>
      </c>
      <c r="E231" s="107" t="str">
        <f t="shared" si="23"/>
        <v>14</v>
      </c>
      <c r="F231">
        <f t="shared" si="24"/>
        <v>10</v>
      </c>
      <c r="H231" t="str">
        <f t="shared" si="25"/>
        <v>Arbetsmarknad och arbetsliv</v>
      </c>
      <c r="I231" t="str">
        <f t="shared" si="21"/>
        <v>1 Arbetsmarknad</v>
      </c>
      <c r="K231" t="str">
        <f t="shared" si="26"/>
        <v>Bidrag till administration av grundbeloppet</v>
      </c>
      <c r="L231">
        <f t="shared" si="27"/>
        <v>5.7539347408829178</v>
      </c>
      <c r="M231">
        <f t="shared" si="22"/>
        <v>0.47949456174024313</v>
      </c>
    </row>
    <row r="232" spans="1:13" x14ac:dyDescent="0.35">
      <c r="A232" t="s">
        <v>1545</v>
      </c>
      <c r="B232" s="95" t="s">
        <v>4</v>
      </c>
      <c r="C232" s="95" t="s">
        <v>960</v>
      </c>
      <c r="D232" s="96">
        <v>8303</v>
      </c>
      <c r="E232" s="107" t="str">
        <f t="shared" si="23"/>
        <v>14</v>
      </c>
      <c r="F232">
        <f t="shared" si="24"/>
        <v>11</v>
      </c>
      <c r="H232" t="str">
        <f t="shared" si="25"/>
        <v>Arbetsmarknad och arbetsliv</v>
      </c>
      <c r="I232" t="str">
        <f t="shared" si="21"/>
        <v>1 Arbetsmarknad</v>
      </c>
      <c r="K232" t="str">
        <f t="shared" si="26"/>
        <v>Bidrag till Stiftelsen Utbildning Nordkalotten</v>
      </c>
      <c r="L232">
        <f t="shared" si="27"/>
        <v>0.79683301343570057</v>
      </c>
      <c r="M232">
        <f t="shared" si="22"/>
        <v>6.6402751119641709E-2</v>
      </c>
    </row>
    <row r="233" spans="1:13" x14ac:dyDescent="0.35">
      <c r="A233" t="s">
        <v>1545</v>
      </c>
      <c r="B233" s="95" t="s">
        <v>4</v>
      </c>
      <c r="C233" s="95" t="s">
        <v>961</v>
      </c>
      <c r="D233" s="96">
        <v>1678000</v>
      </c>
      <c r="E233" s="107" t="str">
        <f t="shared" si="23"/>
        <v>14</v>
      </c>
      <c r="F233">
        <f t="shared" si="24"/>
        <v>12</v>
      </c>
      <c r="H233" t="str">
        <f t="shared" si="25"/>
        <v>Arbetsmarknad och arbetsliv</v>
      </c>
      <c r="I233" t="str">
        <f t="shared" si="21"/>
        <v>1 Arbetsmarknad</v>
      </c>
      <c r="K233" t="str">
        <f t="shared" si="26"/>
        <v>Bidrag till lönegarantiersättning</v>
      </c>
      <c r="L233">
        <f t="shared" si="27"/>
        <v>161.03646833013437</v>
      </c>
      <c r="M233">
        <f t="shared" si="22"/>
        <v>13.419705694177864</v>
      </c>
    </row>
    <row r="234" spans="1:13" x14ac:dyDescent="0.35">
      <c r="A234" t="s">
        <v>1545</v>
      </c>
      <c r="B234" s="95" t="s">
        <v>4</v>
      </c>
      <c r="C234" s="95" t="s">
        <v>962</v>
      </c>
      <c r="D234" s="96">
        <v>8129311</v>
      </c>
      <c r="E234" s="107" t="str">
        <f t="shared" si="23"/>
        <v>14</v>
      </c>
      <c r="F234">
        <f t="shared" si="24"/>
        <v>13</v>
      </c>
      <c r="H234" t="str">
        <f t="shared" si="25"/>
        <v>Arbetsmarknad och arbetsliv</v>
      </c>
      <c r="I234" t="str">
        <f t="shared" si="21"/>
        <v>1 Arbetsmarknad</v>
      </c>
      <c r="K234" t="str">
        <f t="shared" si="26"/>
        <v>Nystartsjobb, etableringsjobb och stöd för yrkesintroduktionsanställningar</v>
      </c>
      <c r="L234">
        <f t="shared" si="27"/>
        <v>780.16420345489439</v>
      </c>
      <c r="M234">
        <f t="shared" si="22"/>
        <v>65.013683621241199</v>
      </c>
    </row>
    <row r="235" spans="1:13" x14ac:dyDescent="0.35">
      <c r="A235" t="s">
        <v>1545</v>
      </c>
      <c r="B235" s="95" t="s">
        <v>4</v>
      </c>
      <c r="C235" s="95" t="s">
        <v>963</v>
      </c>
      <c r="D235" s="96">
        <v>1119813</v>
      </c>
      <c r="E235" s="107" t="str">
        <f t="shared" si="23"/>
        <v>14</v>
      </c>
      <c r="F235">
        <f t="shared" si="24"/>
        <v>14</v>
      </c>
      <c r="H235" t="str">
        <f t="shared" si="25"/>
        <v>Arbetsmarknad och arbetsliv</v>
      </c>
      <c r="I235" t="str">
        <f t="shared" si="21"/>
        <v>1 Arbetsmarknad</v>
      </c>
      <c r="K235" t="str">
        <f t="shared" si="26"/>
        <v>Etableringsersättning till vissa nyanlända invandrare</v>
      </c>
      <c r="L235">
        <f t="shared" si="27"/>
        <v>107.46765834932822</v>
      </c>
      <c r="M235">
        <f t="shared" si="22"/>
        <v>8.9556381957773521</v>
      </c>
    </row>
    <row r="236" spans="1:13" x14ac:dyDescent="0.35">
      <c r="A236" t="s">
        <v>1545</v>
      </c>
      <c r="B236" s="95" t="s">
        <v>4</v>
      </c>
      <c r="C236" s="95" t="s">
        <v>964</v>
      </c>
      <c r="D236" s="96">
        <v>1000000</v>
      </c>
      <c r="E236" s="107" t="str">
        <f t="shared" si="23"/>
        <v>14</v>
      </c>
      <c r="F236">
        <f t="shared" si="24"/>
        <v>15</v>
      </c>
      <c r="H236" t="str">
        <f t="shared" si="25"/>
        <v>Arbetsmarknad och arbetsliv</v>
      </c>
      <c r="I236" t="str">
        <f t="shared" si="21"/>
        <v>1 Arbetsmarknad</v>
      </c>
      <c r="K236" t="str">
        <f t="shared" si="26"/>
        <v>Omställnings- och kompetensstöd genom den offentliga omställningsorganisationen</v>
      </c>
      <c r="L236">
        <f t="shared" si="27"/>
        <v>95.969289827255281</v>
      </c>
      <c r="M236">
        <f t="shared" si="22"/>
        <v>7.9974408189379398</v>
      </c>
    </row>
    <row r="237" spans="1:13" x14ac:dyDescent="0.35">
      <c r="A237" t="s">
        <v>1545</v>
      </c>
      <c r="B237" s="93" t="s">
        <v>4</v>
      </c>
      <c r="C237" s="93" t="s">
        <v>965</v>
      </c>
      <c r="D237" s="94">
        <v>1108191</v>
      </c>
      <c r="E237" s="107" t="str">
        <f t="shared" si="23"/>
        <v>14</v>
      </c>
      <c r="F237">
        <f t="shared" si="24"/>
        <v>2</v>
      </c>
      <c r="G237" t="s">
        <v>1536</v>
      </c>
      <c r="H237" t="str">
        <f t="shared" si="25"/>
        <v>Arbetsmarknad och arbetsliv</v>
      </c>
      <c r="I237" t="str">
        <f t="shared" si="21"/>
        <v>2 Arbetsliv</v>
      </c>
      <c r="K237" t="str">
        <f t="shared" si="26"/>
        <v>Arbetsliv</v>
      </c>
      <c r="L237">
        <f t="shared" si="27"/>
        <v>106.35230326295586</v>
      </c>
      <c r="M237">
        <f t="shared" si="22"/>
        <v>8.8626919385796548</v>
      </c>
    </row>
    <row r="238" spans="1:13" x14ac:dyDescent="0.35">
      <c r="A238" t="s">
        <v>1545</v>
      </c>
      <c r="B238" s="95" t="s">
        <v>4</v>
      </c>
      <c r="C238" s="95" t="s">
        <v>966</v>
      </c>
      <c r="D238" s="96">
        <v>819020</v>
      </c>
      <c r="E238" s="107" t="str">
        <f t="shared" si="23"/>
        <v>14</v>
      </c>
      <c r="F238">
        <f t="shared" si="24"/>
        <v>1</v>
      </c>
      <c r="H238" t="str">
        <f t="shared" si="25"/>
        <v>Arbetsmarknad och arbetsliv</v>
      </c>
      <c r="I238" t="str">
        <f t="shared" si="21"/>
        <v>2 Arbetsliv</v>
      </c>
      <c r="K238" t="str">
        <f t="shared" si="26"/>
        <v>Arbetsmiljöverket</v>
      </c>
      <c r="L238">
        <f t="shared" si="27"/>
        <v>78.600767754318625</v>
      </c>
      <c r="M238">
        <f t="shared" si="22"/>
        <v>6.5500639795265521</v>
      </c>
    </row>
    <row r="239" spans="1:13" x14ac:dyDescent="0.35">
      <c r="A239" t="s">
        <v>1545</v>
      </c>
      <c r="B239" s="95" t="s">
        <v>4</v>
      </c>
      <c r="C239" s="95" t="s">
        <v>967</v>
      </c>
      <c r="D239" s="96">
        <v>35798</v>
      </c>
      <c r="E239" s="107" t="str">
        <f t="shared" si="23"/>
        <v>14</v>
      </c>
      <c r="F239">
        <f t="shared" si="24"/>
        <v>2</v>
      </c>
      <c r="H239" t="str">
        <f t="shared" si="25"/>
        <v>Arbetsmarknad och arbetsliv</v>
      </c>
      <c r="I239" t="str">
        <f t="shared" si="21"/>
        <v>2 Arbetsliv</v>
      </c>
      <c r="K239" t="str">
        <f t="shared" si="26"/>
        <v>Arbetsdomstolen</v>
      </c>
      <c r="L239">
        <f t="shared" si="27"/>
        <v>3.4355086372360844</v>
      </c>
      <c r="M239">
        <f t="shared" si="22"/>
        <v>0.28629238643634036</v>
      </c>
    </row>
    <row r="240" spans="1:13" x14ac:dyDescent="0.35">
      <c r="A240" t="s">
        <v>1545</v>
      </c>
      <c r="B240" s="95" t="s">
        <v>4</v>
      </c>
      <c r="C240" s="95" t="s">
        <v>968</v>
      </c>
      <c r="D240" s="96">
        <v>33722</v>
      </c>
      <c r="E240" s="107" t="str">
        <f t="shared" si="23"/>
        <v>14</v>
      </c>
      <c r="F240">
        <f t="shared" si="24"/>
        <v>3</v>
      </c>
      <c r="H240" t="str">
        <f t="shared" si="25"/>
        <v>Arbetsmarknad och arbetsliv</v>
      </c>
      <c r="I240" t="str">
        <f t="shared" si="21"/>
        <v>2 Arbetsliv</v>
      </c>
      <c r="K240" t="str">
        <f t="shared" si="26"/>
        <v>Internationella arbetsorganisationen (ILO)</v>
      </c>
      <c r="L240">
        <f t="shared" si="27"/>
        <v>3.2362763915547026</v>
      </c>
      <c r="M240">
        <f t="shared" si="22"/>
        <v>0.26968969929622522</v>
      </c>
    </row>
    <row r="241" spans="1:13" x14ac:dyDescent="0.35">
      <c r="A241" t="s">
        <v>1545</v>
      </c>
      <c r="B241" s="95" t="s">
        <v>4</v>
      </c>
      <c r="C241" s="95" t="s">
        <v>969</v>
      </c>
      <c r="D241" s="96">
        <v>57683</v>
      </c>
      <c r="E241" s="107" t="str">
        <f t="shared" si="23"/>
        <v>14</v>
      </c>
      <c r="F241">
        <f t="shared" si="24"/>
        <v>4</v>
      </c>
      <c r="H241" t="str">
        <f t="shared" si="25"/>
        <v>Arbetsmarknad och arbetsliv</v>
      </c>
      <c r="I241" t="str">
        <f t="shared" si="21"/>
        <v>2 Arbetsliv</v>
      </c>
      <c r="K241" t="str">
        <f t="shared" si="26"/>
        <v>Medlingsinstitutet</v>
      </c>
      <c r="L241">
        <f t="shared" si="27"/>
        <v>5.5357965451055664</v>
      </c>
      <c r="M241">
        <f t="shared" si="22"/>
        <v>0.46131637875879722</v>
      </c>
    </row>
    <row r="242" spans="1:13" x14ac:dyDescent="0.35">
      <c r="A242" t="s">
        <v>1545</v>
      </c>
      <c r="B242" s="95" t="s">
        <v>4</v>
      </c>
      <c r="C242" s="95" t="s">
        <v>970</v>
      </c>
      <c r="D242" s="96">
        <v>49968</v>
      </c>
      <c r="E242" s="107" t="str">
        <f t="shared" si="23"/>
        <v>14</v>
      </c>
      <c r="F242">
        <f t="shared" si="24"/>
        <v>5</v>
      </c>
      <c r="H242" t="str">
        <f t="shared" si="25"/>
        <v>Arbetsmarknad och arbetsliv</v>
      </c>
      <c r="I242" t="str">
        <f t="shared" si="21"/>
        <v>2 Arbetsliv</v>
      </c>
      <c r="K242" t="str">
        <f t="shared" si="26"/>
        <v>Myndigheten för arbetsmiljökunskap</v>
      </c>
      <c r="L242">
        <f t="shared" si="27"/>
        <v>4.795393474088292</v>
      </c>
      <c r="M242">
        <f t="shared" si="22"/>
        <v>0.39961612284069098</v>
      </c>
    </row>
    <row r="243" spans="1:13" x14ac:dyDescent="0.35">
      <c r="A243" t="s">
        <v>1545</v>
      </c>
      <c r="B243" s="95" t="s">
        <v>4</v>
      </c>
      <c r="C243" s="95" t="s">
        <v>971</v>
      </c>
      <c r="D243" s="96">
        <v>112000</v>
      </c>
      <c r="E243" s="107" t="str">
        <f t="shared" si="23"/>
        <v>14</v>
      </c>
      <c r="F243">
        <f t="shared" si="24"/>
        <v>6</v>
      </c>
      <c r="H243" t="str">
        <f t="shared" si="25"/>
        <v>Arbetsmarknad och arbetsliv</v>
      </c>
      <c r="I243" t="str">
        <f t="shared" si="21"/>
        <v>2 Arbetsliv</v>
      </c>
      <c r="K243" t="str">
        <f t="shared" si="26"/>
        <v>Regional skyddsombudsverksamhet</v>
      </c>
      <c r="L243">
        <f t="shared" si="27"/>
        <v>10.748560460652591</v>
      </c>
      <c r="M243">
        <f t="shared" si="22"/>
        <v>0.89571337172104926</v>
      </c>
    </row>
    <row r="244" spans="1:13" x14ac:dyDescent="0.35">
      <c r="A244" t="s">
        <v>1545</v>
      </c>
      <c r="B244" s="93" t="s">
        <v>76</v>
      </c>
      <c r="C244" s="93" t="s">
        <v>77</v>
      </c>
      <c r="D244" s="94">
        <v>27912395</v>
      </c>
      <c r="E244" s="107" t="str">
        <f t="shared" si="23"/>
        <v>15</v>
      </c>
      <c r="F244" t="str">
        <f t="shared" si="24"/>
        <v/>
      </c>
      <c r="G244" t="s">
        <v>1536</v>
      </c>
      <c r="H244" t="str">
        <f t="shared" si="25"/>
        <v>Studiestöd</v>
      </c>
      <c r="I244" t="str">
        <f t="shared" si="21"/>
        <v/>
      </c>
      <c r="K244" t="str">
        <f t="shared" si="26"/>
        <v>Studiestöd</v>
      </c>
      <c r="L244">
        <f t="shared" si="27"/>
        <v>2678.732725527831</v>
      </c>
      <c r="M244">
        <f t="shared" si="22"/>
        <v>223.22772712731924</v>
      </c>
    </row>
    <row r="245" spans="1:13" x14ac:dyDescent="0.35">
      <c r="A245" t="s">
        <v>1545</v>
      </c>
      <c r="B245" s="95" t="s">
        <v>4</v>
      </c>
      <c r="C245" s="95" t="s">
        <v>972</v>
      </c>
      <c r="D245" s="96">
        <v>4499895</v>
      </c>
      <c r="E245" s="107" t="str">
        <f t="shared" si="23"/>
        <v>15</v>
      </c>
      <c r="F245">
        <f t="shared" si="24"/>
        <v>1</v>
      </c>
      <c r="H245" t="str">
        <f t="shared" si="25"/>
        <v>Studiestöd</v>
      </c>
      <c r="I245" t="str">
        <f t="shared" si="21"/>
        <v>Studiestöd</v>
      </c>
      <c r="K245" t="str">
        <f t="shared" si="26"/>
        <v>Studiehjälp</v>
      </c>
      <c r="L245">
        <f t="shared" si="27"/>
        <v>431.85172744721689</v>
      </c>
      <c r="M245">
        <f t="shared" si="22"/>
        <v>35.987643953934743</v>
      </c>
    </row>
    <row r="246" spans="1:13" x14ac:dyDescent="0.35">
      <c r="A246" t="s">
        <v>1545</v>
      </c>
      <c r="B246" s="95" t="s">
        <v>4</v>
      </c>
      <c r="C246" s="95" t="s">
        <v>973</v>
      </c>
      <c r="D246" s="96">
        <v>19738606</v>
      </c>
      <c r="E246" s="107" t="str">
        <f t="shared" si="23"/>
        <v>15</v>
      </c>
      <c r="F246">
        <f t="shared" si="24"/>
        <v>2</v>
      </c>
      <c r="H246" t="str">
        <f t="shared" si="25"/>
        <v>Studiestöd</v>
      </c>
      <c r="I246" t="str">
        <f t="shared" si="21"/>
        <v>Studiestöd</v>
      </c>
      <c r="K246" t="str">
        <f t="shared" si="26"/>
        <v>Studiemedel</v>
      </c>
      <c r="L246">
        <f t="shared" si="27"/>
        <v>1894.3</v>
      </c>
      <c r="M246">
        <f t="shared" si="22"/>
        <v>157.85833333333332</v>
      </c>
    </row>
    <row r="247" spans="1:13" x14ac:dyDescent="0.35">
      <c r="A247" t="s">
        <v>1545</v>
      </c>
      <c r="B247" s="95" t="s">
        <v>4</v>
      </c>
      <c r="C247" s="95" t="s">
        <v>1500</v>
      </c>
      <c r="D247" s="96">
        <v>1360000</v>
      </c>
      <c r="E247" s="107" t="str">
        <f t="shared" si="23"/>
        <v>15</v>
      </c>
      <c r="F247">
        <f t="shared" si="24"/>
        <v>3</v>
      </c>
      <c r="H247" t="str">
        <f t="shared" si="25"/>
        <v>Studiestöd</v>
      </c>
      <c r="I247" t="str">
        <f t="shared" si="21"/>
        <v>Studiestöd</v>
      </c>
      <c r="K247" t="str">
        <f t="shared" si="26"/>
        <v>Omställningsstudiestöd</v>
      </c>
      <c r="L247">
        <f t="shared" si="27"/>
        <v>130.51823416506718</v>
      </c>
      <c r="M247">
        <f t="shared" si="22"/>
        <v>10.876519513755598</v>
      </c>
    </row>
    <row r="248" spans="1:13" x14ac:dyDescent="0.35">
      <c r="A248" t="s">
        <v>1545</v>
      </c>
      <c r="B248" s="95" t="s">
        <v>4</v>
      </c>
      <c r="C248" s="95" t="s">
        <v>975</v>
      </c>
      <c r="D248" s="96">
        <v>734890</v>
      </c>
      <c r="E248" s="107" t="str">
        <f t="shared" si="23"/>
        <v>15</v>
      </c>
      <c r="F248">
        <f t="shared" si="24"/>
        <v>4</v>
      </c>
      <c r="H248" t="str">
        <f t="shared" si="25"/>
        <v>Studiestöd</v>
      </c>
      <c r="I248" t="str">
        <f t="shared" si="21"/>
        <v>Studiestöd</v>
      </c>
      <c r="K248" t="str">
        <f t="shared" si="26"/>
        <v>Statens utgifter för studiemedelsräntor</v>
      </c>
      <c r="L248">
        <f t="shared" si="27"/>
        <v>70.526871401151638</v>
      </c>
      <c r="M248">
        <f t="shared" si="22"/>
        <v>5.8772392834293035</v>
      </c>
    </row>
    <row r="249" spans="1:13" x14ac:dyDescent="0.35">
      <c r="A249" t="s">
        <v>1545</v>
      </c>
      <c r="B249" s="95" t="s">
        <v>4</v>
      </c>
      <c r="C249" s="95" t="s">
        <v>976</v>
      </c>
      <c r="D249" s="96">
        <v>62150</v>
      </c>
      <c r="E249" s="107" t="str">
        <f t="shared" si="23"/>
        <v>15</v>
      </c>
      <c r="F249">
        <f t="shared" si="24"/>
        <v>5</v>
      </c>
      <c r="H249" t="str">
        <f t="shared" si="25"/>
        <v>Studiestöd</v>
      </c>
      <c r="I249" t="str">
        <f t="shared" si="21"/>
        <v>Studiestöd</v>
      </c>
      <c r="K249" t="str">
        <f t="shared" si="26"/>
        <v>Bidrag till kostnader vid viss gymnasieutbildning och vid viss föräldrautbildning i teckenspråk</v>
      </c>
      <c r="L249">
        <f t="shared" si="27"/>
        <v>5.9644913627639156</v>
      </c>
      <c r="M249">
        <f t="shared" si="22"/>
        <v>0.49704094689699296</v>
      </c>
    </row>
    <row r="250" spans="1:13" x14ac:dyDescent="0.35">
      <c r="A250" t="s">
        <v>1545</v>
      </c>
      <c r="B250" s="95" t="s">
        <v>4</v>
      </c>
      <c r="C250" s="95" t="s">
        <v>977</v>
      </c>
      <c r="D250" s="96">
        <v>27000</v>
      </c>
      <c r="E250" s="107" t="str">
        <f t="shared" si="23"/>
        <v>15</v>
      </c>
      <c r="F250">
        <f t="shared" si="24"/>
        <v>6</v>
      </c>
      <c r="H250" t="str">
        <f t="shared" si="25"/>
        <v>Studiestöd</v>
      </c>
      <c r="I250" t="str">
        <f t="shared" si="21"/>
        <v>Studiestöd</v>
      </c>
      <c r="K250" t="str">
        <f t="shared" si="26"/>
        <v>Bidrag till vissa studiesociala ändamål</v>
      </c>
      <c r="L250">
        <f t="shared" si="27"/>
        <v>2.5911708253358925</v>
      </c>
      <c r="M250">
        <f t="shared" si="22"/>
        <v>0.21593090211132437</v>
      </c>
    </row>
    <row r="251" spans="1:13" x14ac:dyDescent="0.35">
      <c r="A251" t="s">
        <v>1545</v>
      </c>
      <c r="B251" s="95" t="s">
        <v>4</v>
      </c>
      <c r="C251" s="95" t="s">
        <v>978</v>
      </c>
      <c r="D251" s="96">
        <v>400000</v>
      </c>
      <c r="E251" s="107" t="str">
        <f t="shared" si="23"/>
        <v>15</v>
      </c>
      <c r="F251">
        <f t="shared" si="24"/>
        <v>7</v>
      </c>
      <c r="H251" t="str">
        <f t="shared" si="25"/>
        <v>Studiestöd</v>
      </c>
      <c r="I251" t="str">
        <f t="shared" si="21"/>
        <v>Studiestöd</v>
      </c>
      <c r="K251" t="str">
        <f t="shared" si="26"/>
        <v>Studiestartsstöd</v>
      </c>
      <c r="L251">
        <f t="shared" si="27"/>
        <v>38.387715930902111</v>
      </c>
      <c r="M251">
        <f t="shared" si="22"/>
        <v>3.1989763275751759</v>
      </c>
    </row>
    <row r="252" spans="1:13" x14ac:dyDescent="0.35">
      <c r="A252" t="s">
        <v>1545</v>
      </c>
      <c r="B252" s="95" t="s">
        <v>4</v>
      </c>
      <c r="C252" s="95" t="s">
        <v>979</v>
      </c>
      <c r="D252" s="96">
        <v>1071379</v>
      </c>
      <c r="E252" s="107" t="str">
        <f t="shared" si="23"/>
        <v>15</v>
      </c>
      <c r="F252">
        <f t="shared" si="24"/>
        <v>8</v>
      </c>
      <c r="H252" t="str">
        <f t="shared" si="25"/>
        <v>Studiestöd</v>
      </c>
      <c r="I252" t="str">
        <f t="shared" si="21"/>
        <v>Studiestöd</v>
      </c>
      <c r="K252" t="str">
        <f t="shared" si="26"/>
        <v>Centrala studiestödsnämnden</v>
      </c>
      <c r="L252">
        <f t="shared" si="27"/>
        <v>102.81948176583494</v>
      </c>
      <c r="M252">
        <f t="shared" si="22"/>
        <v>8.5682901471529114</v>
      </c>
    </row>
    <row r="253" spans="1:13" x14ac:dyDescent="0.35">
      <c r="A253" t="s">
        <v>1545</v>
      </c>
      <c r="B253" s="95" t="s">
        <v>4</v>
      </c>
      <c r="C253" s="95" t="s">
        <v>980</v>
      </c>
      <c r="D253" s="96">
        <v>18475</v>
      </c>
      <c r="E253" s="107" t="str">
        <f t="shared" si="23"/>
        <v>15</v>
      </c>
      <c r="F253">
        <f t="shared" si="24"/>
        <v>9</v>
      </c>
      <c r="H253" t="str">
        <f t="shared" si="25"/>
        <v>Studiestöd</v>
      </c>
      <c r="I253" t="str">
        <f t="shared" si="21"/>
        <v>Studiestöd</v>
      </c>
      <c r="K253" t="str">
        <f t="shared" si="26"/>
        <v>Överklagandenämnden för studiestöd</v>
      </c>
      <c r="L253">
        <f t="shared" si="27"/>
        <v>1.7730326295585412</v>
      </c>
      <c r="M253">
        <f t="shared" si="22"/>
        <v>0.14775271912987845</v>
      </c>
    </row>
    <row r="254" spans="1:13" x14ac:dyDescent="0.35">
      <c r="A254" t="s">
        <v>1545</v>
      </c>
      <c r="B254" s="93" t="s">
        <v>80</v>
      </c>
      <c r="C254" s="93" t="s">
        <v>81</v>
      </c>
      <c r="D254" s="94">
        <v>94991971</v>
      </c>
      <c r="E254" s="107" t="str">
        <f t="shared" si="23"/>
        <v>16</v>
      </c>
      <c r="F254" t="str">
        <f t="shared" si="24"/>
        <v/>
      </c>
      <c r="G254" t="s">
        <v>1536</v>
      </c>
      <c r="H254" t="str">
        <f t="shared" si="25"/>
        <v>Utbildning och universitetsforskning</v>
      </c>
      <c r="I254" t="str">
        <f t="shared" si="21"/>
        <v/>
      </c>
      <c r="K254" t="str">
        <f t="shared" si="26"/>
        <v>och universitetsforskning</v>
      </c>
      <c r="L254">
        <f t="shared" si="27"/>
        <v>9116.3119961612283</v>
      </c>
      <c r="M254">
        <f t="shared" si="22"/>
        <v>759.69266634676899</v>
      </c>
    </row>
    <row r="255" spans="1:13" x14ac:dyDescent="0.35">
      <c r="A255" t="s">
        <v>1545</v>
      </c>
      <c r="B255" s="93" t="s">
        <v>4</v>
      </c>
      <c r="C255" s="93" t="s">
        <v>981</v>
      </c>
      <c r="D255" s="94">
        <v>33064097</v>
      </c>
      <c r="E255" s="107" t="str">
        <f t="shared" si="23"/>
        <v>16</v>
      </c>
      <c r="F255">
        <f t="shared" si="24"/>
        <v>1</v>
      </c>
      <c r="G255" t="s">
        <v>1536</v>
      </c>
      <c r="H255" t="str">
        <f t="shared" si="25"/>
        <v>Utbildning och universitetsforskning</v>
      </c>
      <c r="I255" t="str">
        <f t="shared" si="21"/>
        <v>1 Barn-, ungdoms- och vuxenutbildning</v>
      </c>
      <c r="K255" t="str">
        <f t="shared" si="26"/>
        <v>Barn-, ungdoms- och vuxenutbildning</v>
      </c>
      <c r="L255">
        <f t="shared" si="27"/>
        <v>3173.1379078694818</v>
      </c>
      <c r="M255">
        <f t="shared" si="22"/>
        <v>264.42815898912346</v>
      </c>
    </row>
    <row r="256" spans="1:13" x14ac:dyDescent="0.35">
      <c r="A256" t="s">
        <v>1545</v>
      </c>
      <c r="B256" s="95" t="s">
        <v>4</v>
      </c>
      <c r="C256" s="95" t="s">
        <v>982</v>
      </c>
      <c r="D256" s="96">
        <v>1319762</v>
      </c>
      <c r="E256" s="107" t="str">
        <f t="shared" si="23"/>
        <v>16</v>
      </c>
      <c r="F256">
        <f t="shared" si="24"/>
        <v>1</v>
      </c>
      <c r="H256" t="str">
        <f t="shared" si="25"/>
        <v>Utbildning och universitetsforskning</v>
      </c>
      <c r="I256" t="str">
        <f t="shared" si="21"/>
        <v>1 Barn-, ungdoms- och vuxenutbildning</v>
      </c>
      <c r="K256" t="str">
        <f t="shared" si="26"/>
        <v>Statens skolverk</v>
      </c>
      <c r="L256">
        <f t="shared" si="27"/>
        <v>126.65662188099807</v>
      </c>
      <c r="M256">
        <f t="shared" si="22"/>
        <v>10.554718490083173</v>
      </c>
    </row>
    <row r="257" spans="1:13" x14ac:dyDescent="0.35">
      <c r="A257" t="s">
        <v>1545</v>
      </c>
      <c r="B257" s="95" t="s">
        <v>4</v>
      </c>
      <c r="C257" s="95" t="s">
        <v>983</v>
      </c>
      <c r="D257" s="96">
        <v>546884</v>
      </c>
      <c r="E257" s="107" t="str">
        <f t="shared" si="23"/>
        <v>16</v>
      </c>
      <c r="F257">
        <f t="shared" si="24"/>
        <v>2</v>
      </c>
      <c r="H257" t="str">
        <f t="shared" si="25"/>
        <v>Utbildning och universitetsforskning</v>
      </c>
      <c r="I257" t="str">
        <f t="shared" si="21"/>
        <v>1 Barn-, ungdoms- och vuxenutbildning</v>
      </c>
      <c r="K257" t="str">
        <f t="shared" si="26"/>
        <v>Statens skolinspektion</v>
      </c>
      <c r="L257">
        <f t="shared" si="27"/>
        <v>52.484069097888678</v>
      </c>
      <c r="M257">
        <f t="shared" si="22"/>
        <v>4.3736724248240568</v>
      </c>
    </row>
    <row r="258" spans="1:13" x14ac:dyDescent="0.35">
      <c r="A258" t="s">
        <v>1545</v>
      </c>
      <c r="B258" s="95" t="s">
        <v>4</v>
      </c>
      <c r="C258" s="95" t="s">
        <v>984</v>
      </c>
      <c r="D258" s="96">
        <v>803307</v>
      </c>
      <c r="E258" s="107" t="str">
        <f t="shared" si="23"/>
        <v>16</v>
      </c>
      <c r="F258">
        <f t="shared" si="24"/>
        <v>3</v>
      </c>
      <c r="H258" t="str">
        <f t="shared" si="25"/>
        <v>Utbildning och universitetsforskning</v>
      </c>
      <c r="I258" t="str">
        <f t="shared" si="21"/>
        <v>1 Barn-, ungdoms- och vuxenutbildning</v>
      </c>
      <c r="K258" t="str">
        <f t="shared" si="26"/>
        <v>Specialpedagogiska skolmyndigheten</v>
      </c>
      <c r="L258">
        <f t="shared" si="27"/>
        <v>77.092802303262957</v>
      </c>
      <c r="M258">
        <f t="shared" si="22"/>
        <v>6.42440019193858</v>
      </c>
    </row>
    <row r="259" spans="1:13" x14ac:dyDescent="0.35">
      <c r="A259" t="s">
        <v>1545</v>
      </c>
      <c r="B259" s="95" t="s">
        <v>4</v>
      </c>
      <c r="C259" s="95" t="s">
        <v>985</v>
      </c>
      <c r="D259" s="96">
        <v>59667</v>
      </c>
      <c r="E259" s="107" t="str">
        <f t="shared" si="23"/>
        <v>16</v>
      </c>
      <c r="F259">
        <f t="shared" si="24"/>
        <v>4</v>
      </c>
      <c r="H259" t="str">
        <f t="shared" si="25"/>
        <v>Utbildning och universitetsforskning</v>
      </c>
      <c r="I259" t="str">
        <f t="shared" si="21"/>
        <v>1 Barn-, ungdoms- och vuxenutbildning</v>
      </c>
      <c r="K259" t="str">
        <f t="shared" si="26"/>
        <v>Sameskolstyrelsen</v>
      </c>
      <c r="L259">
        <f t="shared" si="27"/>
        <v>5.726199616122841</v>
      </c>
      <c r="M259">
        <f t="shared" si="22"/>
        <v>0.47718330134357007</v>
      </c>
    </row>
    <row r="260" spans="1:13" x14ac:dyDescent="0.35">
      <c r="A260" t="s">
        <v>1545</v>
      </c>
      <c r="B260" s="95" t="s">
        <v>4</v>
      </c>
      <c r="C260" s="95" t="s">
        <v>986</v>
      </c>
      <c r="D260" s="96">
        <v>3906193</v>
      </c>
      <c r="E260" s="107" t="str">
        <f t="shared" si="23"/>
        <v>16</v>
      </c>
      <c r="F260">
        <f t="shared" si="24"/>
        <v>5</v>
      </c>
      <c r="H260" t="str">
        <f t="shared" si="25"/>
        <v>Utbildning och universitetsforskning</v>
      </c>
      <c r="I260" t="str">
        <f t="shared" si="21"/>
        <v>1 Barn-, ungdoms- och vuxenutbildning</v>
      </c>
      <c r="K260" t="str">
        <f t="shared" si="26"/>
        <v>Utveckling av skolväsendet och annan pedagogisk verksamhet</v>
      </c>
      <c r="L260">
        <f t="shared" si="27"/>
        <v>374.8745681381958</v>
      </c>
      <c r="M260">
        <f t="shared" si="22"/>
        <v>31.239547344849651</v>
      </c>
    </row>
    <row r="261" spans="1:13" x14ac:dyDescent="0.35">
      <c r="A261" t="s">
        <v>1545</v>
      </c>
      <c r="B261" s="95" t="s">
        <v>4</v>
      </c>
      <c r="C261" s="95" t="s">
        <v>987</v>
      </c>
      <c r="D261" s="96">
        <v>259837</v>
      </c>
      <c r="E261" s="107" t="str">
        <f t="shared" si="23"/>
        <v>16</v>
      </c>
      <c r="F261">
        <f t="shared" si="24"/>
        <v>6</v>
      </c>
      <c r="H261" t="str">
        <f t="shared" si="25"/>
        <v>Utbildning och universitetsforskning</v>
      </c>
      <c r="I261" t="str">
        <f t="shared" si="21"/>
        <v>1 Barn-, ungdoms- och vuxenutbildning</v>
      </c>
      <c r="K261" t="str">
        <f t="shared" si="26"/>
        <v>Statligt stöd till särskild utbildning i gymnasieskolan</v>
      </c>
      <c r="L261">
        <f t="shared" si="27"/>
        <v>24.93637236084453</v>
      </c>
      <c r="M261">
        <f t="shared" si="22"/>
        <v>2.0780310300703775</v>
      </c>
    </row>
    <row r="262" spans="1:13" ht="21.5" x14ac:dyDescent="0.35">
      <c r="A262" t="s">
        <v>1545</v>
      </c>
      <c r="B262" s="95" t="s">
        <v>4</v>
      </c>
      <c r="C262" s="95" t="s">
        <v>1501</v>
      </c>
      <c r="D262" s="96">
        <v>4999000</v>
      </c>
      <c r="E262" s="107" t="str">
        <f t="shared" si="23"/>
        <v>16</v>
      </c>
      <c r="F262">
        <f t="shared" si="24"/>
        <v>7</v>
      </c>
      <c r="H262" t="str">
        <f t="shared" si="25"/>
        <v>Utbildning och universitetsforskning</v>
      </c>
      <c r="I262" t="str">
        <f t="shared" si="21"/>
        <v>1 Barn-, ungdoms- och vuxenutbildning</v>
      </c>
      <c r="K262" t="str">
        <f t="shared" si="26"/>
        <v>Maxtaxa i förskola, fritidshem och annan pedagogisk verksamhet samt kvalitetshöjande åtgärder inom förskola</v>
      </c>
      <c r="L262">
        <f t="shared" si="27"/>
        <v>479.75047984644914</v>
      </c>
      <c r="M262">
        <f t="shared" si="22"/>
        <v>39.979206653870762</v>
      </c>
    </row>
    <row r="263" spans="1:13" x14ac:dyDescent="0.35">
      <c r="A263" t="s">
        <v>1545</v>
      </c>
      <c r="B263" s="95" t="s">
        <v>4</v>
      </c>
      <c r="C263" s="95" t="s">
        <v>989</v>
      </c>
      <c r="D263" s="96">
        <v>200720</v>
      </c>
      <c r="E263" s="107" t="str">
        <f t="shared" si="23"/>
        <v>16</v>
      </c>
      <c r="F263">
        <f t="shared" si="24"/>
        <v>8</v>
      </c>
      <c r="H263" t="str">
        <f t="shared" si="25"/>
        <v>Utbildning och universitetsforskning</v>
      </c>
      <c r="I263" t="str">
        <f t="shared" si="21"/>
        <v>1 Barn-, ungdoms- och vuxenutbildning</v>
      </c>
      <c r="K263" t="str">
        <f t="shared" si="26"/>
        <v>Bidrag till viss verksamhet inom skolväsendet, m.m.</v>
      </c>
      <c r="L263">
        <f t="shared" si="27"/>
        <v>19.26295585412668</v>
      </c>
      <c r="M263">
        <f t="shared" si="22"/>
        <v>1.6052463211772234</v>
      </c>
    </row>
    <row r="264" spans="1:13" x14ac:dyDescent="0.35">
      <c r="A264" t="s">
        <v>1545</v>
      </c>
      <c r="B264" s="95" t="s">
        <v>4</v>
      </c>
      <c r="C264" s="95" t="s">
        <v>990</v>
      </c>
      <c r="D264" s="96">
        <v>112082</v>
      </c>
      <c r="E264" s="107" t="str">
        <f t="shared" si="23"/>
        <v>16</v>
      </c>
      <c r="F264">
        <f t="shared" si="24"/>
        <v>9</v>
      </c>
      <c r="H264" t="str">
        <f t="shared" si="25"/>
        <v>Utbildning och universitetsforskning</v>
      </c>
      <c r="I264" t="str">
        <f t="shared" si="21"/>
        <v>1 Barn-, ungdoms- och vuxenutbildning</v>
      </c>
      <c r="K264" t="str">
        <f t="shared" si="26"/>
        <v>Bidrag till svensk undervisning i utlandet</v>
      </c>
      <c r="L264">
        <f t="shared" si="27"/>
        <v>10.756429942418427</v>
      </c>
      <c r="M264">
        <f t="shared" si="22"/>
        <v>0.89636916186820226</v>
      </c>
    </row>
    <row r="265" spans="1:13" x14ac:dyDescent="0.35">
      <c r="A265" t="s">
        <v>1545</v>
      </c>
      <c r="B265" s="95" t="s">
        <v>4</v>
      </c>
      <c r="C265" s="95" t="s">
        <v>991</v>
      </c>
      <c r="D265" s="96">
        <v>1151526</v>
      </c>
      <c r="E265" s="107" t="str">
        <f t="shared" si="23"/>
        <v>16</v>
      </c>
      <c r="F265">
        <f t="shared" si="24"/>
        <v>10</v>
      </c>
      <c r="H265" t="str">
        <f t="shared" si="25"/>
        <v>Utbildning och universitetsforskning</v>
      </c>
      <c r="I265" t="str">
        <f t="shared" si="21"/>
        <v>1 Barn-, ungdoms- och vuxenutbildning</v>
      </c>
      <c r="K265" t="str">
        <f t="shared" si="26"/>
        <v>Fortbildning av lärare och förskolepersonal</v>
      </c>
      <c r="L265">
        <f t="shared" si="27"/>
        <v>110.51113243761996</v>
      </c>
      <c r="M265">
        <f t="shared" si="22"/>
        <v>9.2092610364683303</v>
      </c>
    </row>
    <row r="266" spans="1:13" x14ac:dyDescent="0.35">
      <c r="A266" t="s">
        <v>1545</v>
      </c>
      <c r="B266" s="95" t="s">
        <v>4</v>
      </c>
      <c r="C266" s="95" t="s">
        <v>992</v>
      </c>
      <c r="D266" s="96">
        <v>25714</v>
      </c>
      <c r="E266" s="107" t="str">
        <f t="shared" si="23"/>
        <v>16</v>
      </c>
      <c r="F266">
        <f t="shared" si="24"/>
        <v>11</v>
      </c>
      <c r="H266" t="str">
        <f t="shared" si="25"/>
        <v>Utbildning och universitetsforskning</v>
      </c>
      <c r="I266" t="str">
        <f t="shared" si="21"/>
        <v>1 Barn-, ungdoms- och vuxenutbildning</v>
      </c>
      <c r="K266" t="str">
        <f t="shared" si="26"/>
        <v>Skolforskningsinstitutet</v>
      </c>
      <c r="L266">
        <f t="shared" si="27"/>
        <v>2.4677543186180424</v>
      </c>
      <c r="M266">
        <f t="shared" si="22"/>
        <v>0.20564619321817021</v>
      </c>
    </row>
    <row r="267" spans="1:13" x14ac:dyDescent="0.35">
      <c r="A267" t="s">
        <v>1545</v>
      </c>
      <c r="B267" s="95" t="s">
        <v>4</v>
      </c>
      <c r="C267" s="95" t="s">
        <v>993</v>
      </c>
      <c r="D267" s="96">
        <v>36043</v>
      </c>
      <c r="E267" s="107" t="str">
        <f t="shared" si="23"/>
        <v>16</v>
      </c>
      <c r="F267">
        <f t="shared" si="24"/>
        <v>12</v>
      </c>
      <c r="H267" t="str">
        <f t="shared" si="25"/>
        <v>Utbildning och universitetsforskning</v>
      </c>
      <c r="I267" t="str">
        <f t="shared" ref="I267:I330" si="28">IF(B267="",IF(G267="Sum",C267,IF(I266="",H267,I266)),"")</f>
        <v>1 Barn-, ungdoms- och vuxenutbildning</v>
      </c>
      <c r="K267" t="str">
        <f t="shared" si="26"/>
        <v>Praktiknära skolforskning</v>
      </c>
      <c r="L267">
        <f t="shared" si="27"/>
        <v>3.4590211132437618</v>
      </c>
      <c r="M267">
        <f t="shared" si="22"/>
        <v>0.28825175943698017</v>
      </c>
    </row>
    <row r="268" spans="1:13" x14ac:dyDescent="0.35">
      <c r="A268" t="s">
        <v>1545</v>
      </c>
      <c r="B268" s="95" t="s">
        <v>4</v>
      </c>
      <c r="C268" s="95" t="s">
        <v>994</v>
      </c>
      <c r="D268" s="96">
        <v>4875000</v>
      </c>
      <c r="E268" s="107" t="str">
        <f t="shared" si="23"/>
        <v>16</v>
      </c>
      <c r="F268">
        <f t="shared" si="24"/>
        <v>13</v>
      </c>
      <c r="H268" t="str">
        <f t="shared" si="25"/>
        <v>Utbildning och universitetsforskning</v>
      </c>
      <c r="I268" t="str">
        <f t="shared" si="28"/>
        <v>1 Barn-, ungdoms- och vuxenutbildning</v>
      </c>
      <c r="K268" t="str">
        <f t="shared" si="26"/>
        <v>Bidrag till lärarlöner</v>
      </c>
      <c r="L268">
        <f t="shared" si="27"/>
        <v>467.85028790786947</v>
      </c>
      <c r="M268">
        <f t="shared" ref="M268:M331" si="29">L268/12</f>
        <v>38.987523992322458</v>
      </c>
    </row>
    <row r="269" spans="1:13" x14ac:dyDescent="0.35">
      <c r="A269" t="s">
        <v>1545</v>
      </c>
      <c r="B269" s="95" t="s">
        <v>4</v>
      </c>
      <c r="C269" s="95" t="s">
        <v>995</v>
      </c>
      <c r="D269" s="96">
        <v>203418</v>
      </c>
      <c r="E269" s="107" t="str">
        <f t="shared" ref="E269:E332" si="30">IF(B269="",E268,B269)</f>
        <v>16</v>
      </c>
      <c r="F269">
        <f t="shared" ref="F269:F332" si="31">IFERROR(LEFT(C269,FIND(" ",C269)-1)*1,"")</f>
        <v>14</v>
      </c>
      <c r="H269" t="str">
        <f t="shared" ref="H269:H332" si="32">IF(B269="",H268,C269)</f>
        <v>Utbildning och universitetsforskning</v>
      </c>
      <c r="I269" t="str">
        <f t="shared" si="28"/>
        <v>1 Barn-, ungdoms- och vuxenutbildning</v>
      </c>
      <c r="K269" t="str">
        <f t="shared" ref="K269:K332" si="33">IFERROR(RIGHT(C269,LEN(C269)-FIND(" ",C269)),C269)</f>
        <v>Särskilda insatser inom skolområdet</v>
      </c>
      <c r="L269">
        <f t="shared" ref="L269:L332" si="34">D269/$L$3</f>
        <v>19.521880998080615</v>
      </c>
      <c r="M269">
        <f t="shared" si="29"/>
        <v>1.6268234165067179</v>
      </c>
    </row>
    <row r="270" spans="1:13" x14ac:dyDescent="0.35">
      <c r="A270" t="s">
        <v>1545</v>
      </c>
      <c r="B270" s="95" t="s">
        <v>4</v>
      </c>
      <c r="C270" s="95" t="s">
        <v>996</v>
      </c>
      <c r="D270" s="96">
        <v>6658000</v>
      </c>
      <c r="E270" s="107" t="str">
        <f t="shared" si="30"/>
        <v>16</v>
      </c>
      <c r="F270">
        <f t="shared" si="31"/>
        <v>15</v>
      </c>
      <c r="H270" t="str">
        <f t="shared" si="32"/>
        <v>Utbildning och universitetsforskning</v>
      </c>
      <c r="I270" t="str">
        <f t="shared" si="28"/>
        <v>1 Barn-, ungdoms- och vuxenutbildning</v>
      </c>
      <c r="K270" t="str">
        <f t="shared" si="33"/>
        <v>Statligt stöd för stärkt likvärdighet och kunskapsutveckling</v>
      </c>
      <c r="L270">
        <f t="shared" si="34"/>
        <v>638.96353166986569</v>
      </c>
      <c r="M270">
        <f t="shared" si="29"/>
        <v>53.246960972488807</v>
      </c>
    </row>
    <row r="271" spans="1:13" x14ac:dyDescent="0.35">
      <c r="A271" t="s">
        <v>1545</v>
      </c>
      <c r="B271" s="95" t="s">
        <v>4</v>
      </c>
      <c r="C271" s="95" t="s">
        <v>997</v>
      </c>
      <c r="D271" s="96">
        <v>17525</v>
      </c>
      <c r="E271" s="107" t="str">
        <f t="shared" si="30"/>
        <v>16</v>
      </c>
      <c r="F271">
        <f t="shared" si="31"/>
        <v>16</v>
      </c>
      <c r="H271" t="str">
        <f t="shared" si="32"/>
        <v>Utbildning och universitetsforskning</v>
      </c>
      <c r="I271" t="str">
        <f t="shared" si="28"/>
        <v>1 Barn-, ungdoms- och vuxenutbildning</v>
      </c>
      <c r="K271" t="str">
        <f t="shared" si="33"/>
        <v>Bidrag till vissa studier</v>
      </c>
      <c r="L271">
        <f t="shared" si="34"/>
        <v>1.6818618042226487</v>
      </c>
      <c r="M271">
        <f t="shared" si="29"/>
        <v>0.14015515035188739</v>
      </c>
    </row>
    <row r="272" spans="1:13" x14ac:dyDescent="0.35">
      <c r="A272" t="s">
        <v>1545</v>
      </c>
      <c r="B272" s="95" t="s">
        <v>4</v>
      </c>
      <c r="C272" s="95" t="s">
        <v>998</v>
      </c>
      <c r="D272" s="96">
        <v>3994422</v>
      </c>
      <c r="E272" s="107" t="str">
        <f t="shared" si="30"/>
        <v>16</v>
      </c>
      <c r="F272">
        <f t="shared" si="31"/>
        <v>17</v>
      </c>
      <c r="H272" t="str">
        <f t="shared" si="32"/>
        <v>Utbildning och universitetsforskning</v>
      </c>
      <c r="I272" t="str">
        <f t="shared" si="28"/>
        <v>1 Barn-, ungdoms- och vuxenutbildning</v>
      </c>
      <c r="K272" t="str">
        <f t="shared" si="33"/>
        <v>Statligt stöd till vuxenutbildning</v>
      </c>
      <c r="L272">
        <f t="shared" si="34"/>
        <v>383.34184261036467</v>
      </c>
      <c r="M272">
        <f t="shared" si="29"/>
        <v>31.945153550863722</v>
      </c>
    </row>
    <row r="273" spans="1:13" x14ac:dyDescent="0.35">
      <c r="A273" t="s">
        <v>1545</v>
      </c>
      <c r="B273" s="95" t="s">
        <v>4</v>
      </c>
      <c r="C273" s="95" t="s">
        <v>999</v>
      </c>
      <c r="D273" s="96">
        <v>140761</v>
      </c>
      <c r="E273" s="107" t="str">
        <f t="shared" si="30"/>
        <v>16</v>
      </c>
      <c r="F273">
        <f t="shared" si="31"/>
        <v>18</v>
      </c>
      <c r="H273" t="str">
        <f t="shared" si="32"/>
        <v>Utbildning och universitetsforskning</v>
      </c>
      <c r="I273" t="str">
        <f t="shared" si="28"/>
        <v>1 Barn-, ungdoms- och vuxenutbildning</v>
      </c>
      <c r="K273" t="str">
        <f t="shared" si="33"/>
        <v>Myndigheten för yrkeshögskolan</v>
      </c>
      <c r="L273">
        <f t="shared" si="34"/>
        <v>13.508733205374281</v>
      </c>
      <c r="M273">
        <f t="shared" si="29"/>
        <v>1.1257277671145234</v>
      </c>
    </row>
    <row r="274" spans="1:13" x14ac:dyDescent="0.35">
      <c r="A274" t="s">
        <v>1545</v>
      </c>
      <c r="B274" s="95" t="s">
        <v>4</v>
      </c>
      <c r="C274" s="95" t="s">
        <v>1000</v>
      </c>
      <c r="D274" s="96">
        <v>3754236</v>
      </c>
      <c r="E274" s="107" t="str">
        <f t="shared" si="30"/>
        <v>16</v>
      </c>
      <c r="F274">
        <f t="shared" si="31"/>
        <v>19</v>
      </c>
      <c r="H274" t="str">
        <f t="shared" si="32"/>
        <v>Utbildning och universitetsforskning</v>
      </c>
      <c r="I274" t="str">
        <f t="shared" si="28"/>
        <v>1 Barn-, ungdoms- och vuxenutbildning</v>
      </c>
      <c r="K274" t="str">
        <f t="shared" si="33"/>
        <v>Statligt stöd till yrkeshögskoleutbildning</v>
      </c>
      <c r="L274">
        <f t="shared" si="34"/>
        <v>360.29136276391557</v>
      </c>
      <c r="M274">
        <f t="shared" si="29"/>
        <v>30.024280230326298</v>
      </c>
    </row>
    <row r="275" spans="1:13" x14ac:dyDescent="0.35">
      <c r="A275" t="s">
        <v>1545</v>
      </c>
      <c r="B275" s="93" t="s">
        <v>4</v>
      </c>
      <c r="C275" s="93" t="s">
        <v>1001</v>
      </c>
      <c r="D275" s="94">
        <v>51652865</v>
      </c>
      <c r="E275" s="107" t="str">
        <f t="shared" si="30"/>
        <v>16</v>
      </c>
      <c r="F275">
        <f t="shared" si="31"/>
        <v>2</v>
      </c>
      <c r="G275" t="s">
        <v>1536</v>
      </c>
      <c r="H275" t="str">
        <f t="shared" si="32"/>
        <v>Utbildning och universitetsforskning</v>
      </c>
      <c r="I275" t="str">
        <f t="shared" si="28"/>
        <v>2 Universitet och högskolor</v>
      </c>
      <c r="K275" t="str">
        <f t="shared" si="33"/>
        <v>Universitet och högskolor</v>
      </c>
      <c r="L275">
        <f t="shared" si="34"/>
        <v>4957.0887715930903</v>
      </c>
      <c r="M275">
        <f t="shared" si="29"/>
        <v>413.09073096609086</v>
      </c>
    </row>
    <row r="276" spans="1:13" x14ac:dyDescent="0.35">
      <c r="A276" t="s">
        <v>1545</v>
      </c>
      <c r="B276" s="95" t="s">
        <v>4</v>
      </c>
      <c r="C276" s="95" t="s">
        <v>1002</v>
      </c>
      <c r="D276" s="96">
        <v>173509</v>
      </c>
      <c r="E276" s="107" t="str">
        <f t="shared" si="30"/>
        <v>16</v>
      </c>
      <c r="F276">
        <f t="shared" si="31"/>
        <v>1</v>
      </c>
      <c r="H276" t="str">
        <f t="shared" si="32"/>
        <v>Utbildning och universitetsforskning</v>
      </c>
      <c r="I276" t="str">
        <f t="shared" si="28"/>
        <v>2 Universitet och högskolor</v>
      </c>
      <c r="K276" t="str">
        <f t="shared" si="33"/>
        <v>Universitetskanslersämbetet</v>
      </c>
      <c r="L276">
        <f t="shared" si="34"/>
        <v>16.651535508637235</v>
      </c>
      <c r="M276">
        <f t="shared" si="29"/>
        <v>1.3876279590531029</v>
      </c>
    </row>
    <row r="277" spans="1:13" x14ac:dyDescent="0.35">
      <c r="A277" t="s">
        <v>1545</v>
      </c>
      <c r="B277" s="95" t="s">
        <v>4</v>
      </c>
      <c r="C277" s="95" t="s">
        <v>1003</v>
      </c>
      <c r="D277" s="96">
        <v>243502</v>
      </c>
      <c r="E277" s="107" t="str">
        <f t="shared" si="30"/>
        <v>16</v>
      </c>
      <c r="F277">
        <f t="shared" si="31"/>
        <v>2</v>
      </c>
      <c r="H277" t="str">
        <f t="shared" si="32"/>
        <v>Utbildning och universitetsforskning</v>
      </c>
      <c r="I277" t="str">
        <f t="shared" si="28"/>
        <v>2 Universitet och högskolor</v>
      </c>
      <c r="K277" t="str">
        <f t="shared" si="33"/>
        <v>Universitets- och högskolerådet</v>
      </c>
      <c r="L277">
        <f t="shared" si="34"/>
        <v>23.368714011516314</v>
      </c>
      <c r="M277">
        <f t="shared" si="29"/>
        <v>1.9473928342930262</v>
      </c>
    </row>
    <row r="278" spans="1:13" x14ac:dyDescent="0.35">
      <c r="A278" t="s">
        <v>1545</v>
      </c>
      <c r="B278" s="95" t="s">
        <v>4</v>
      </c>
      <c r="C278" s="95" t="s">
        <v>1004</v>
      </c>
      <c r="D278" s="96">
        <v>2028199</v>
      </c>
      <c r="E278" s="107" t="str">
        <f t="shared" si="30"/>
        <v>16</v>
      </c>
      <c r="F278">
        <f t="shared" si="31"/>
        <v>3</v>
      </c>
      <c r="H278" t="str">
        <f t="shared" si="32"/>
        <v>Utbildning och universitetsforskning</v>
      </c>
      <c r="I278" t="str">
        <f t="shared" si="28"/>
        <v>2 Universitet och högskolor</v>
      </c>
      <c r="K278" t="str">
        <f t="shared" si="33"/>
        <v>Uppsala universitet: Utbildning på grundnivå och avancerad nivå</v>
      </c>
      <c r="L278">
        <f t="shared" si="34"/>
        <v>194.64481765834933</v>
      </c>
      <c r="M278">
        <f t="shared" si="29"/>
        <v>16.220401471529112</v>
      </c>
    </row>
    <row r="279" spans="1:13" x14ac:dyDescent="0.35">
      <c r="A279" t="s">
        <v>1545</v>
      </c>
      <c r="B279" s="95" t="s">
        <v>4</v>
      </c>
      <c r="C279" s="95" t="s">
        <v>1005</v>
      </c>
      <c r="D279" s="96">
        <v>2366674</v>
      </c>
      <c r="E279" s="107" t="str">
        <f t="shared" si="30"/>
        <v>16</v>
      </c>
      <c r="F279">
        <f t="shared" si="31"/>
        <v>4</v>
      </c>
      <c r="H279" t="str">
        <f t="shared" si="32"/>
        <v>Utbildning och universitetsforskning</v>
      </c>
      <c r="I279" t="str">
        <f t="shared" si="28"/>
        <v>2 Universitet och högskolor</v>
      </c>
      <c r="K279" t="str">
        <f t="shared" si="33"/>
        <v>Uppsala universitet: Forskning och utbildning på forskarnivå</v>
      </c>
      <c r="L279">
        <f t="shared" si="34"/>
        <v>227.12802303262956</v>
      </c>
      <c r="M279">
        <f t="shared" si="29"/>
        <v>18.927335252719129</v>
      </c>
    </row>
    <row r="280" spans="1:13" x14ac:dyDescent="0.35">
      <c r="A280" t="s">
        <v>1545</v>
      </c>
      <c r="B280" s="95" t="s">
        <v>4</v>
      </c>
      <c r="C280" s="95" t="s">
        <v>1006</v>
      </c>
      <c r="D280" s="96">
        <v>2350343</v>
      </c>
      <c r="E280" s="107" t="str">
        <f t="shared" si="30"/>
        <v>16</v>
      </c>
      <c r="F280">
        <f t="shared" si="31"/>
        <v>5</v>
      </c>
      <c r="H280" t="str">
        <f t="shared" si="32"/>
        <v>Utbildning och universitetsforskning</v>
      </c>
      <c r="I280" t="str">
        <f t="shared" si="28"/>
        <v>2 Universitet och högskolor</v>
      </c>
      <c r="K280" t="str">
        <f t="shared" si="33"/>
        <v>Lunds universitet: Utbildning på grundnivå och avancerad nivå</v>
      </c>
      <c r="L280">
        <f t="shared" si="34"/>
        <v>225.56074856046067</v>
      </c>
      <c r="M280">
        <f t="shared" si="29"/>
        <v>18.796729046705057</v>
      </c>
    </row>
    <row r="281" spans="1:13" x14ac:dyDescent="0.35">
      <c r="A281" t="s">
        <v>1545</v>
      </c>
      <c r="B281" s="95" t="s">
        <v>4</v>
      </c>
      <c r="C281" s="95" t="s">
        <v>1007</v>
      </c>
      <c r="D281" s="96">
        <v>2466462</v>
      </c>
      <c r="E281" s="107" t="str">
        <f t="shared" si="30"/>
        <v>16</v>
      </c>
      <c r="F281">
        <f t="shared" si="31"/>
        <v>6</v>
      </c>
      <c r="H281" t="str">
        <f t="shared" si="32"/>
        <v>Utbildning och universitetsforskning</v>
      </c>
      <c r="I281" t="str">
        <f t="shared" si="28"/>
        <v>2 Universitet och högskolor</v>
      </c>
      <c r="K281" t="str">
        <f t="shared" si="33"/>
        <v>Lunds universitet: Forskning och utbildning på forskarnivå</v>
      </c>
      <c r="L281">
        <f t="shared" si="34"/>
        <v>236.70460652591171</v>
      </c>
      <c r="M281">
        <f t="shared" si="29"/>
        <v>19.72538387715931</v>
      </c>
    </row>
    <row r="282" spans="1:13" x14ac:dyDescent="0.35">
      <c r="A282" t="s">
        <v>1545</v>
      </c>
      <c r="B282" s="95" t="s">
        <v>4</v>
      </c>
      <c r="C282" s="95" t="s">
        <v>1008</v>
      </c>
      <c r="D282" s="96">
        <v>2379997</v>
      </c>
      <c r="E282" s="107" t="str">
        <f t="shared" si="30"/>
        <v>16</v>
      </c>
      <c r="F282">
        <f t="shared" si="31"/>
        <v>7</v>
      </c>
      <c r="H282" t="str">
        <f t="shared" si="32"/>
        <v>Utbildning och universitetsforskning</v>
      </c>
      <c r="I282" t="str">
        <f t="shared" si="28"/>
        <v>2 Universitet och högskolor</v>
      </c>
      <c r="K282" t="str">
        <f t="shared" si="33"/>
        <v>Göteborgs universitet: Utbildning på grundnivå och avancerad nivå</v>
      </c>
      <c r="L282">
        <f t="shared" si="34"/>
        <v>228.40662188099807</v>
      </c>
      <c r="M282">
        <f t="shared" si="29"/>
        <v>19.033885156749839</v>
      </c>
    </row>
    <row r="283" spans="1:13" x14ac:dyDescent="0.35">
      <c r="A283" t="s">
        <v>1545</v>
      </c>
      <c r="B283" s="95" t="s">
        <v>4</v>
      </c>
      <c r="C283" s="95" t="s">
        <v>1009</v>
      </c>
      <c r="D283" s="96">
        <v>1767794</v>
      </c>
      <c r="E283" s="107" t="str">
        <f t="shared" si="30"/>
        <v>16</v>
      </c>
      <c r="F283">
        <f t="shared" si="31"/>
        <v>8</v>
      </c>
      <c r="H283" t="str">
        <f t="shared" si="32"/>
        <v>Utbildning och universitetsforskning</v>
      </c>
      <c r="I283" t="str">
        <f t="shared" si="28"/>
        <v>2 Universitet och högskolor</v>
      </c>
      <c r="K283" t="str">
        <f t="shared" si="33"/>
        <v>Göteborgs universitet: Forskning och utbildning på forskarnivå</v>
      </c>
      <c r="L283">
        <f t="shared" si="34"/>
        <v>169.65393474088293</v>
      </c>
      <c r="M283">
        <f t="shared" si="29"/>
        <v>14.137827895073578</v>
      </c>
    </row>
    <row r="284" spans="1:13" x14ac:dyDescent="0.35">
      <c r="A284" t="s">
        <v>1545</v>
      </c>
      <c r="B284" s="95" t="s">
        <v>4</v>
      </c>
      <c r="C284" s="95" t="s">
        <v>1010</v>
      </c>
      <c r="D284" s="96">
        <v>1964583</v>
      </c>
      <c r="E284" s="107" t="str">
        <f t="shared" si="30"/>
        <v>16</v>
      </c>
      <c r="F284">
        <f t="shared" si="31"/>
        <v>9</v>
      </c>
      <c r="H284" t="str">
        <f t="shared" si="32"/>
        <v>Utbildning och universitetsforskning</v>
      </c>
      <c r="I284" t="str">
        <f t="shared" si="28"/>
        <v>2 Universitet och högskolor</v>
      </c>
      <c r="K284" t="str">
        <f t="shared" si="33"/>
        <v>Stockholms universitet: Utbildning på grundnivå och avancerad nivå</v>
      </c>
      <c r="L284">
        <f t="shared" si="34"/>
        <v>188.53963531669865</v>
      </c>
      <c r="M284">
        <f t="shared" si="29"/>
        <v>15.711636276391554</v>
      </c>
    </row>
    <row r="285" spans="1:13" x14ac:dyDescent="0.35">
      <c r="A285" t="s">
        <v>1545</v>
      </c>
      <c r="B285" s="95" t="s">
        <v>4</v>
      </c>
      <c r="C285" s="95" t="s">
        <v>1011</v>
      </c>
      <c r="D285" s="96">
        <v>1803777</v>
      </c>
      <c r="E285" s="107" t="str">
        <f t="shared" si="30"/>
        <v>16</v>
      </c>
      <c r="F285">
        <f t="shared" si="31"/>
        <v>10</v>
      </c>
      <c r="H285" t="str">
        <f t="shared" si="32"/>
        <v>Utbildning och universitetsforskning</v>
      </c>
      <c r="I285" t="str">
        <f t="shared" si="28"/>
        <v>2 Universitet och högskolor</v>
      </c>
      <c r="K285" t="str">
        <f t="shared" si="33"/>
        <v>Stockholms universitet: Forskning och utbildning på forskarnivå</v>
      </c>
      <c r="L285">
        <f t="shared" si="34"/>
        <v>173.10719769673705</v>
      </c>
      <c r="M285">
        <f t="shared" si="29"/>
        <v>14.425599808061421</v>
      </c>
    </row>
    <row r="286" spans="1:13" x14ac:dyDescent="0.35">
      <c r="A286" t="s">
        <v>1545</v>
      </c>
      <c r="B286" s="95" t="s">
        <v>4</v>
      </c>
      <c r="C286" s="95" t="s">
        <v>1012</v>
      </c>
      <c r="D286" s="96">
        <v>1592610</v>
      </c>
      <c r="E286" s="107" t="str">
        <f t="shared" si="30"/>
        <v>16</v>
      </c>
      <c r="F286">
        <f t="shared" si="31"/>
        <v>11</v>
      </c>
      <c r="H286" t="str">
        <f t="shared" si="32"/>
        <v>Utbildning och universitetsforskning</v>
      </c>
      <c r="I286" t="str">
        <f t="shared" si="28"/>
        <v>2 Universitet och högskolor</v>
      </c>
      <c r="K286" t="str">
        <f t="shared" si="33"/>
        <v>Umeå universitet: Utbildning på grundnivå och avancerad nivå</v>
      </c>
      <c r="L286">
        <f t="shared" si="34"/>
        <v>152.84165067178503</v>
      </c>
      <c r="M286">
        <f t="shared" si="29"/>
        <v>12.736804222648752</v>
      </c>
    </row>
    <row r="287" spans="1:13" x14ac:dyDescent="0.35">
      <c r="A287" t="s">
        <v>1545</v>
      </c>
      <c r="B287" s="95" t="s">
        <v>4</v>
      </c>
      <c r="C287" s="95" t="s">
        <v>1013</v>
      </c>
      <c r="D287" s="96">
        <v>1249048</v>
      </c>
      <c r="E287" s="107" t="str">
        <f t="shared" si="30"/>
        <v>16</v>
      </c>
      <c r="F287">
        <f t="shared" si="31"/>
        <v>12</v>
      </c>
      <c r="H287" t="str">
        <f t="shared" si="32"/>
        <v>Utbildning och universitetsforskning</v>
      </c>
      <c r="I287" t="str">
        <f t="shared" si="28"/>
        <v>2 Universitet och högskolor</v>
      </c>
      <c r="K287" t="str">
        <f t="shared" si="33"/>
        <v>Umeå universitet: Forskning och utbildning på forskarnivå</v>
      </c>
      <c r="L287">
        <f t="shared" si="34"/>
        <v>119.87024952015355</v>
      </c>
      <c r="M287">
        <f t="shared" si="29"/>
        <v>9.9891874600127952</v>
      </c>
    </row>
    <row r="288" spans="1:13" x14ac:dyDescent="0.35">
      <c r="A288" t="s">
        <v>1545</v>
      </c>
      <c r="B288" s="95" t="s">
        <v>4</v>
      </c>
      <c r="C288" s="95" t="s">
        <v>1014</v>
      </c>
      <c r="D288" s="96">
        <v>1745359</v>
      </c>
      <c r="E288" s="107" t="str">
        <f t="shared" si="30"/>
        <v>16</v>
      </c>
      <c r="F288">
        <f t="shared" si="31"/>
        <v>13</v>
      </c>
      <c r="H288" t="str">
        <f t="shared" si="32"/>
        <v>Utbildning och universitetsforskning</v>
      </c>
      <c r="I288" t="str">
        <f t="shared" si="28"/>
        <v>2 Universitet och högskolor</v>
      </c>
      <c r="K288" t="str">
        <f t="shared" si="33"/>
        <v>Linköpings universitet: Utbildning på grundnivå och avancerad nivå</v>
      </c>
      <c r="L288">
        <f t="shared" si="34"/>
        <v>167.50086372360843</v>
      </c>
      <c r="M288">
        <f t="shared" si="29"/>
        <v>13.958405310300703</v>
      </c>
    </row>
    <row r="289" spans="1:13" x14ac:dyDescent="0.35">
      <c r="A289" t="s">
        <v>1545</v>
      </c>
      <c r="B289" s="95" t="s">
        <v>4</v>
      </c>
      <c r="C289" s="95" t="s">
        <v>1015</v>
      </c>
      <c r="D289" s="96">
        <v>1081958</v>
      </c>
      <c r="E289" s="107" t="str">
        <f t="shared" si="30"/>
        <v>16</v>
      </c>
      <c r="F289">
        <f t="shared" si="31"/>
        <v>14</v>
      </c>
      <c r="H289" t="str">
        <f t="shared" si="32"/>
        <v>Utbildning och universitetsforskning</v>
      </c>
      <c r="I289" t="str">
        <f t="shared" si="28"/>
        <v>2 Universitet och högskolor</v>
      </c>
      <c r="K289" t="str">
        <f t="shared" si="33"/>
        <v>Linköpings universitet: Forskning och utbildning på forskarnivå</v>
      </c>
      <c r="L289">
        <f t="shared" si="34"/>
        <v>103.83474088291747</v>
      </c>
      <c r="M289">
        <f t="shared" si="29"/>
        <v>8.652895073576456</v>
      </c>
    </row>
    <row r="290" spans="1:13" x14ac:dyDescent="0.35">
      <c r="A290" t="s">
        <v>1545</v>
      </c>
      <c r="B290" s="95" t="s">
        <v>4</v>
      </c>
      <c r="C290" s="95" t="s">
        <v>1016</v>
      </c>
      <c r="D290" s="96">
        <v>802164</v>
      </c>
      <c r="E290" s="107" t="str">
        <f t="shared" si="30"/>
        <v>16</v>
      </c>
      <c r="F290">
        <f t="shared" si="31"/>
        <v>15</v>
      </c>
      <c r="H290" t="str">
        <f t="shared" si="32"/>
        <v>Utbildning och universitetsforskning</v>
      </c>
      <c r="I290" t="str">
        <f t="shared" si="28"/>
        <v>2 Universitet och högskolor</v>
      </c>
      <c r="K290" t="str">
        <f t="shared" si="33"/>
        <v>Karolinska institutet: Utbildning på grundnivå och avancerad nivå</v>
      </c>
      <c r="L290">
        <f t="shared" si="34"/>
        <v>76.983109404990401</v>
      </c>
      <c r="M290">
        <f t="shared" si="29"/>
        <v>6.4152591170825337</v>
      </c>
    </row>
    <row r="291" spans="1:13" x14ac:dyDescent="0.35">
      <c r="A291" t="s">
        <v>1545</v>
      </c>
      <c r="B291" s="95" t="s">
        <v>4</v>
      </c>
      <c r="C291" s="95" t="s">
        <v>1017</v>
      </c>
      <c r="D291" s="96">
        <v>1773802</v>
      </c>
      <c r="E291" s="107" t="str">
        <f t="shared" si="30"/>
        <v>16</v>
      </c>
      <c r="F291">
        <f t="shared" si="31"/>
        <v>16</v>
      </c>
      <c r="H291" t="str">
        <f t="shared" si="32"/>
        <v>Utbildning och universitetsforskning</v>
      </c>
      <c r="I291" t="str">
        <f t="shared" si="28"/>
        <v>2 Universitet och högskolor</v>
      </c>
      <c r="K291" t="str">
        <f t="shared" si="33"/>
        <v>Karolinska institutet: Forskning och utbildning på forskarnivå</v>
      </c>
      <c r="L291">
        <f t="shared" si="34"/>
        <v>170.23051823416506</v>
      </c>
      <c r="M291">
        <f t="shared" si="29"/>
        <v>14.185876519513755</v>
      </c>
    </row>
    <row r="292" spans="1:13" x14ac:dyDescent="0.35">
      <c r="A292" t="s">
        <v>1545</v>
      </c>
      <c r="B292" s="95" t="s">
        <v>4</v>
      </c>
      <c r="C292" s="95" t="s">
        <v>1018</v>
      </c>
      <c r="D292" s="96">
        <v>1327305</v>
      </c>
      <c r="E292" s="107" t="str">
        <f t="shared" si="30"/>
        <v>16</v>
      </c>
      <c r="F292">
        <f t="shared" si="31"/>
        <v>17</v>
      </c>
      <c r="H292" t="str">
        <f t="shared" si="32"/>
        <v>Utbildning och universitetsforskning</v>
      </c>
      <c r="I292" t="str">
        <f t="shared" si="28"/>
        <v>2 Universitet och högskolor</v>
      </c>
      <c r="K292" t="str">
        <f t="shared" si="33"/>
        <v>Kungl. Tekniska högskolan: Utbildning på grundnivå och avancerad nivå</v>
      </c>
      <c r="L292">
        <f t="shared" si="34"/>
        <v>127.38051823416507</v>
      </c>
      <c r="M292">
        <f t="shared" si="29"/>
        <v>10.615043186180422</v>
      </c>
    </row>
    <row r="293" spans="1:13" x14ac:dyDescent="0.35">
      <c r="A293" t="s">
        <v>1545</v>
      </c>
      <c r="B293" s="95" t="s">
        <v>4</v>
      </c>
      <c r="C293" s="95" t="s">
        <v>1019</v>
      </c>
      <c r="D293" s="96">
        <v>1869222</v>
      </c>
      <c r="E293" s="107" t="str">
        <f t="shared" si="30"/>
        <v>16</v>
      </c>
      <c r="F293">
        <f t="shared" si="31"/>
        <v>18</v>
      </c>
      <c r="H293" t="str">
        <f t="shared" si="32"/>
        <v>Utbildning och universitetsforskning</v>
      </c>
      <c r="I293" t="str">
        <f t="shared" si="28"/>
        <v>2 Universitet och högskolor</v>
      </c>
      <c r="K293" t="str">
        <f t="shared" si="33"/>
        <v>Kungl. Tekniska högskolan: Forskning och utbildning på forskarnivå</v>
      </c>
      <c r="L293">
        <f t="shared" si="34"/>
        <v>179.38790786948178</v>
      </c>
      <c r="M293">
        <f t="shared" si="29"/>
        <v>14.948992322456816</v>
      </c>
    </row>
    <row r="294" spans="1:13" x14ac:dyDescent="0.35">
      <c r="A294" t="s">
        <v>1545</v>
      </c>
      <c r="B294" s="95" t="s">
        <v>4</v>
      </c>
      <c r="C294" s="95" t="s">
        <v>1020</v>
      </c>
      <c r="D294" s="96">
        <v>761365</v>
      </c>
      <c r="E294" s="107" t="str">
        <f t="shared" si="30"/>
        <v>16</v>
      </c>
      <c r="F294">
        <f t="shared" si="31"/>
        <v>19</v>
      </c>
      <c r="H294" t="str">
        <f t="shared" si="32"/>
        <v>Utbildning och universitetsforskning</v>
      </c>
      <c r="I294" t="str">
        <f t="shared" si="28"/>
        <v>2 Universitet och högskolor</v>
      </c>
      <c r="K294" t="str">
        <f t="shared" si="33"/>
        <v>Luleå tekniska universitet: Utbildning på grundnivå och avancerad nivå</v>
      </c>
      <c r="L294">
        <f t="shared" si="34"/>
        <v>73.067658349328212</v>
      </c>
      <c r="M294">
        <f t="shared" si="29"/>
        <v>6.0889715291106841</v>
      </c>
    </row>
    <row r="295" spans="1:13" x14ac:dyDescent="0.35">
      <c r="A295" t="s">
        <v>1545</v>
      </c>
      <c r="B295" s="95" t="s">
        <v>4</v>
      </c>
      <c r="C295" s="95" t="s">
        <v>1021</v>
      </c>
      <c r="D295" s="96">
        <v>439523</v>
      </c>
      <c r="E295" s="107" t="str">
        <f t="shared" si="30"/>
        <v>16</v>
      </c>
      <c r="F295">
        <f t="shared" si="31"/>
        <v>20</v>
      </c>
      <c r="H295" t="str">
        <f t="shared" si="32"/>
        <v>Utbildning och universitetsforskning</v>
      </c>
      <c r="I295" t="str">
        <f t="shared" si="28"/>
        <v>2 Universitet och högskolor</v>
      </c>
      <c r="K295" t="str">
        <f t="shared" si="33"/>
        <v>Luleå tekniska universitet: Forskning och utbildning på forskarnivå</v>
      </c>
      <c r="L295">
        <f t="shared" si="34"/>
        <v>42.180710172744725</v>
      </c>
      <c r="M295">
        <f t="shared" si="29"/>
        <v>3.5150591810620604</v>
      </c>
    </row>
    <row r="296" spans="1:13" x14ac:dyDescent="0.35">
      <c r="A296" t="s">
        <v>1545</v>
      </c>
      <c r="B296" s="95" t="s">
        <v>4</v>
      </c>
      <c r="C296" s="95" t="s">
        <v>1022</v>
      </c>
      <c r="D296" s="96">
        <v>774514</v>
      </c>
      <c r="E296" s="107" t="str">
        <f t="shared" si="30"/>
        <v>16</v>
      </c>
      <c r="F296">
        <f t="shared" si="31"/>
        <v>21</v>
      </c>
      <c r="H296" t="str">
        <f t="shared" si="32"/>
        <v>Utbildning och universitetsforskning</v>
      </c>
      <c r="I296" t="str">
        <f t="shared" si="28"/>
        <v>2 Universitet och högskolor</v>
      </c>
      <c r="K296" t="str">
        <f t="shared" si="33"/>
        <v>Karlstads universitet: Utbildning på grundnivå och avancerad nivå</v>
      </c>
      <c r="L296">
        <f t="shared" si="34"/>
        <v>74.329558541266792</v>
      </c>
      <c r="M296">
        <f t="shared" si="29"/>
        <v>6.1941298784388996</v>
      </c>
    </row>
    <row r="297" spans="1:13" x14ac:dyDescent="0.35">
      <c r="A297" t="s">
        <v>1545</v>
      </c>
      <c r="B297" s="95" t="s">
        <v>4</v>
      </c>
      <c r="C297" s="95" t="s">
        <v>1023</v>
      </c>
      <c r="D297" s="96">
        <v>289358</v>
      </c>
      <c r="E297" s="107" t="str">
        <f t="shared" si="30"/>
        <v>16</v>
      </c>
      <c r="F297">
        <f t="shared" si="31"/>
        <v>22</v>
      </c>
      <c r="H297" t="str">
        <f t="shared" si="32"/>
        <v>Utbildning och universitetsforskning</v>
      </c>
      <c r="I297" t="str">
        <f t="shared" si="28"/>
        <v>2 Universitet och högskolor</v>
      </c>
      <c r="K297" t="str">
        <f t="shared" si="33"/>
        <v>Karlstads universitet: Forskning och utbildning på forskarnivå</v>
      </c>
      <c r="L297">
        <f t="shared" si="34"/>
        <v>27.769481765834932</v>
      </c>
      <c r="M297">
        <f t="shared" si="29"/>
        <v>2.3141234804862445</v>
      </c>
    </row>
    <row r="298" spans="1:13" x14ac:dyDescent="0.35">
      <c r="A298" t="s">
        <v>1545</v>
      </c>
      <c r="B298" s="95" t="s">
        <v>4</v>
      </c>
      <c r="C298" s="95" t="s">
        <v>1024</v>
      </c>
      <c r="D298" s="96">
        <v>1204546</v>
      </c>
      <c r="E298" s="107" t="str">
        <f t="shared" si="30"/>
        <v>16</v>
      </c>
      <c r="F298">
        <f t="shared" si="31"/>
        <v>23</v>
      </c>
      <c r="H298" t="str">
        <f t="shared" si="32"/>
        <v>Utbildning och universitetsforskning</v>
      </c>
      <c r="I298" t="str">
        <f t="shared" si="28"/>
        <v>2 Universitet och högskolor</v>
      </c>
      <c r="K298" t="str">
        <f t="shared" si="33"/>
        <v>Linnéuniversitetet: Utbildning på grundnivå och avancerad nivå</v>
      </c>
      <c r="L298">
        <f t="shared" si="34"/>
        <v>115.59942418426104</v>
      </c>
      <c r="M298">
        <f t="shared" si="29"/>
        <v>9.6332853486884193</v>
      </c>
    </row>
    <row r="299" spans="1:13" x14ac:dyDescent="0.35">
      <c r="A299" t="s">
        <v>1545</v>
      </c>
      <c r="B299" s="95" t="s">
        <v>4</v>
      </c>
      <c r="C299" s="95" t="s">
        <v>1025</v>
      </c>
      <c r="D299" s="96">
        <v>395801</v>
      </c>
      <c r="E299" s="107" t="str">
        <f t="shared" si="30"/>
        <v>16</v>
      </c>
      <c r="F299">
        <f t="shared" si="31"/>
        <v>24</v>
      </c>
      <c r="H299" t="str">
        <f t="shared" si="32"/>
        <v>Utbildning och universitetsforskning</v>
      </c>
      <c r="I299" t="str">
        <f t="shared" si="28"/>
        <v>2 Universitet och högskolor</v>
      </c>
      <c r="K299" t="str">
        <f t="shared" si="33"/>
        <v>Linnéuniversitetet: Forskning och utbildning på forskarnivå</v>
      </c>
      <c r="L299">
        <f t="shared" si="34"/>
        <v>37.984740882917464</v>
      </c>
      <c r="M299">
        <f t="shared" si="29"/>
        <v>3.1653950735764553</v>
      </c>
    </row>
    <row r="300" spans="1:13" x14ac:dyDescent="0.35">
      <c r="A300" t="s">
        <v>1545</v>
      </c>
      <c r="B300" s="95" t="s">
        <v>4</v>
      </c>
      <c r="C300" s="95" t="s">
        <v>1026</v>
      </c>
      <c r="D300" s="96">
        <v>899925</v>
      </c>
      <c r="E300" s="107" t="str">
        <f t="shared" si="30"/>
        <v>16</v>
      </c>
      <c r="F300">
        <f t="shared" si="31"/>
        <v>25</v>
      </c>
      <c r="H300" t="str">
        <f t="shared" si="32"/>
        <v>Utbildning och universitetsforskning</v>
      </c>
      <c r="I300" t="str">
        <f t="shared" si="28"/>
        <v>2 Universitet och högskolor</v>
      </c>
      <c r="K300" t="str">
        <f t="shared" si="33"/>
        <v>Örebro universitet: Utbildning på grundnivå och avancerad nivå</v>
      </c>
      <c r="L300">
        <f t="shared" si="34"/>
        <v>86.3651631477927</v>
      </c>
      <c r="M300">
        <f t="shared" si="29"/>
        <v>7.1970969289827247</v>
      </c>
    </row>
    <row r="301" spans="1:13" x14ac:dyDescent="0.35">
      <c r="A301" t="s">
        <v>1545</v>
      </c>
      <c r="B301" s="95" t="s">
        <v>4</v>
      </c>
      <c r="C301" s="95" t="s">
        <v>1027</v>
      </c>
      <c r="D301" s="96">
        <v>326772</v>
      </c>
      <c r="E301" s="107" t="str">
        <f t="shared" si="30"/>
        <v>16</v>
      </c>
      <c r="F301">
        <f t="shared" si="31"/>
        <v>26</v>
      </c>
      <c r="H301" t="str">
        <f t="shared" si="32"/>
        <v>Utbildning och universitetsforskning</v>
      </c>
      <c r="I301" t="str">
        <f t="shared" si="28"/>
        <v>2 Universitet och högskolor</v>
      </c>
      <c r="K301" t="str">
        <f t="shared" si="33"/>
        <v>Örebro universitet: Forskning och utbildning på forskarnivå</v>
      </c>
      <c r="L301">
        <f t="shared" si="34"/>
        <v>31.36007677543186</v>
      </c>
      <c r="M301">
        <f t="shared" si="29"/>
        <v>2.6133397312859885</v>
      </c>
    </row>
    <row r="302" spans="1:13" x14ac:dyDescent="0.35">
      <c r="A302" t="s">
        <v>1545</v>
      </c>
      <c r="B302" s="95" t="s">
        <v>4</v>
      </c>
      <c r="C302" s="95" t="s">
        <v>1028</v>
      </c>
      <c r="D302" s="96">
        <v>637737</v>
      </c>
      <c r="E302" s="107" t="str">
        <f t="shared" si="30"/>
        <v>16</v>
      </c>
      <c r="F302">
        <f t="shared" si="31"/>
        <v>27</v>
      </c>
      <c r="H302" t="str">
        <f t="shared" si="32"/>
        <v>Utbildning och universitetsforskning</v>
      </c>
      <c r="I302" t="str">
        <f t="shared" si="28"/>
        <v>2 Universitet och högskolor</v>
      </c>
      <c r="K302" t="str">
        <f t="shared" si="33"/>
        <v>Mittuniversitetet: Utbildning på grundnivå och avancerad nivå</v>
      </c>
      <c r="L302">
        <f t="shared" si="34"/>
        <v>61.203166986564298</v>
      </c>
      <c r="M302">
        <f t="shared" si="29"/>
        <v>5.1002639155470249</v>
      </c>
    </row>
    <row r="303" spans="1:13" x14ac:dyDescent="0.35">
      <c r="A303" t="s">
        <v>1545</v>
      </c>
      <c r="B303" s="95" t="s">
        <v>4</v>
      </c>
      <c r="C303" s="95" t="s">
        <v>1029</v>
      </c>
      <c r="D303" s="96">
        <v>291374</v>
      </c>
      <c r="E303" s="107" t="str">
        <f t="shared" si="30"/>
        <v>16</v>
      </c>
      <c r="F303">
        <f t="shared" si="31"/>
        <v>28</v>
      </c>
      <c r="H303" t="str">
        <f t="shared" si="32"/>
        <v>Utbildning och universitetsforskning</v>
      </c>
      <c r="I303" t="str">
        <f t="shared" si="28"/>
        <v>2 Universitet och högskolor</v>
      </c>
      <c r="K303" t="str">
        <f t="shared" si="33"/>
        <v>Mittuniversitetet: Forskning och utbildning på forskarnivå</v>
      </c>
      <c r="L303">
        <f t="shared" si="34"/>
        <v>27.96295585412668</v>
      </c>
      <c r="M303">
        <f t="shared" si="29"/>
        <v>2.3302463211772233</v>
      </c>
    </row>
    <row r="304" spans="1:13" x14ac:dyDescent="0.35">
      <c r="A304" t="s">
        <v>1545</v>
      </c>
      <c r="B304" s="95" t="s">
        <v>4</v>
      </c>
      <c r="C304" s="95" t="s">
        <v>1030</v>
      </c>
      <c r="D304" s="96">
        <v>1078634</v>
      </c>
      <c r="E304" s="107" t="str">
        <f t="shared" si="30"/>
        <v>16</v>
      </c>
      <c r="F304">
        <f t="shared" si="31"/>
        <v>29</v>
      </c>
      <c r="H304" t="str">
        <f t="shared" si="32"/>
        <v>Utbildning och universitetsforskning</v>
      </c>
      <c r="I304" t="str">
        <f t="shared" si="28"/>
        <v>2 Universitet och högskolor</v>
      </c>
      <c r="K304" t="str">
        <f t="shared" si="33"/>
        <v>Malmö universitet: Utbildning på grundnivå och avancerad nivå</v>
      </c>
      <c r="L304">
        <f t="shared" si="34"/>
        <v>103.51573896353167</v>
      </c>
      <c r="M304">
        <f t="shared" si="29"/>
        <v>8.6263115802943062</v>
      </c>
    </row>
    <row r="305" spans="1:13" x14ac:dyDescent="0.35">
      <c r="A305" t="s">
        <v>1545</v>
      </c>
      <c r="B305" s="95" t="s">
        <v>4</v>
      </c>
      <c r="C305" s="95" t="s">
        <v>1031</v>
      </c>
      <c r="D305" s="96">
        <v>304322</v>
      </c>
      <c r="E305" s="107" t="str">
        <f t="shared" si="30"/>
        <v>16</v>
      </c>
      <c r="F305">
        <f t="shared" si="31"/>
        <v>30</v>
      </c>
      <c r="H305" t="str">
        <f t="shared" si="32"/>
        <v>Utbildning och universitetsforskning</v>
      </c>
      <c r="I305" t="str">
        <f t="shared" si="28"/>
        <v>2 Universitet och högskolor</v>
      </c>
      <c r="K305" t="str">
        <f t="shared" si="33"/>
        <v>Malmö universitet: Forskning och utbildning på forskarnivå</v>
      </c>
      <c r="L305">
        <f t="shared" si="34"/>
        <v>29.205566218809981</v>
      </c>
      <c r="M305">
        <f t="shared" si="29"/>
        <v>2.4337971849008317</v>
      </c>
    </row>
    <row r="306" spans="1:13" x14ac:dyDescent="0.35">
      <c r="A306" t="s">
        <v>1545</v>
      </c>
      <c r="B306" s="95" t="s">
        <v>4</v>
      </c>
      <c r="C306" s="95" t="s">
        <v>1032</v>
      </c>
      <c r="D306" s="96">
        <v>695645</v>
      </c>
      <c r="E306" s="107" t="str">
        <f t="shared" si="30"/>
        <v>16</v>
      </c>
      <c r="F306">
        <f t="shared" si="31"/>
        <v>31</v>
      </c>
      <c r="H306" t="str">
        <f t="shared" si="32"/>
        <v>Utbildning och universitetsforskning</v>
      </c>
      <c r="I306" t="str">
        <f t="shared" si="28"/>
        <v>2 Universitet och högskolor</v>
      </c>
      <c r="K306" t="str">
        <f t="shared" si="33"/>
        <v>Mälardalens universitet: Utbildning på grundnivå och avancerad nivå</v>
      </c>
      <c r="L306">
        <f t="shared" si="34"/>
        <v>66.760556621880994</v>
      </c>
      <c r="M306">
        <f t="shared" si="29"/>
        <v>5.5633797184900828</v>
      </c>
    </row>
    <row r="307" spans="1:13" x14ac:dyDescent="0.35">
      <c r="A307" t="s">
        <v>1545</v>
      </c>
      <c r="B307" s="95" t="s">
        <v>4</v>
      </c>
      <c r="C307" s="95" t="s">
        <v>1033</v>
      </c>
      <c r="D307" s="96">
        <v>286544</v>
      </c>
      <c r="E307" s="107" t="str">
        <f t="shared" si="30"/>
        <v>16</v>
      </c>
      <c r="F307">
        <f t="shared" si="31"/>
        <v>32</v>
      </c>
      <c r="H307" t="str">
        <f t="shared" si="32"/>
        <v>Utbildning och universitetsforskning</v>
      </c>
      <c r="I307" t="str">
        <f t="shared" si="28"/>
        <v>2 Universitet och högskolor</v>
      </c>
      <c r="K307" t="str">
        <f t="shared" si="33"/>
        <v>Mälardalens universitet: Forskning och utbildning på forskarnivå</v>
      </c>
      <c r="L307">
        <f t="shared" si="34"/>
        <v>27.499424184261038</v>
      </c>
      <c r="M307">
        <f t="shared" si="29"/>
        <v>2.291618682021753</v>
      </c>
    </row>
    <row r="308" spans="1:13" x14ac:dyDescent="0.35">
      <c r="A308" t="s">
        <v>1545</v>
      </c>
      <c r="B308" s="95" t="s">
        <v>4</v>
      </c>
      <c r="C308" s="95" t="s">
        <v>1034</v>
      </c>
      <c r="D308" s="96">
        <v>286053</v>
      </c>
      <c r="E308" s="107" t="str">
        <f t="shared" si="30"/>
        <v>16</v>
      </c>
      <c r="F308">
        <f t="shared" si="31"/>
        <v>33</v>
      </c>
      <c r="H308" t="str">
        <f t="shared" si="32"/>
        <v>Utbildning och universitetsforskning</v>
      </c>
      <c r="I308" t="str">
        <f t="shared" si="28"/>
        <v>2 Universitet och högskolor</v>
      </c>
      <c r="K308" t="str">
        <f t="shared" si="33"/>
        <v>Blekinge tekniska högskola: Utbildning på grundnivå och avancerad nivå</v>
      </c>
      <c r="L308">
        <f t="shared" si="34"/>
        <v>27.452303262955855</v>
      </c>
      <c r="M308">
        <f t="shared" si="29"/>
        <v>2.2876919385796546</v>
      </c>
    </row>
    <row r="309" spans="1:13" x14ac:dyDescent="0.35">
      <c r="A309" t="s">
        <v>1545</v>
      </c>
      <c r="B309" s="95" t="s">
        <v>4</v>
      </c>
      <c r="C309" s="95" t="s">
        <v>1035</v>
      </c>
      <c r="D309" s="96">
        <v>111348</v>
      </c>
      <c r="E309" s="107" t="str">
        <f t="shared" si="30"/>
        <v>16</v>
      </c>
      <c r="F309">
        <f t="shared" si="31"/>
        <v>34</v>
      </c>
      <c r="H309" t="str">
        <f t="shared" si="32"/>
        <v>Utbildning och universitetsforskning</v>
      </c>
      <c r="I309" t="str">
        <f t="shared" si="28"/>
        <v>2 Universitet och högskolor</v>
      </c>
      <c r="K309" t="str">
        <f t="shared" si="33"/>
        <v>Blekinge tekniska högskola: Forskning och utbildning på forskarnivå</v>
      </c>
      <c r="L309">
        <f t="shared" si="34"/>
        <v>10.68598848368522</v>
      </c>
      <c r="M309">
        <f t="shared" si="29"/>
        <v>0.8904990403071017</v>
      </c>
    </row>
    <row r="310" spans="1:13" x14ac:dyDescent="0.35">
      <c r="A310" t="s">
        <v>1545</v>
      </c>
      <c r="B310" s="95" t="s">
        <v>4</v>
      </c>
      <c r="C310" s="95" t="s">
        <v>1036</v>
      </c>
      <c r="D310" s="96">
        <v>218801</v>
      </c>
      <c r="E310" s="107" t="str">
        <f t="shared" si="30"/>
        <v>16</v>
      </c>
      <c r="F310">
        <f t="shared" si="31"/>
        <v>35</v>
      </c>
      <c r="H310" t="str">
        <f t="shared" si="32"/>
        <v>Utbildning och universitetsforskning</v>
      </c>
      <c r="I310" t="str">
        <f t="shared" si="28"/>
        <v>2 Universitet och högskolor</v>
      </c>
      <c r="K310" t="str">
        <f t="shared" si="33"/>
        <v>Stockholms konstnärliga högskola: Utbildning på grundnivå och avancerad nivå</v>
      </c>
      <c r="L310">
        <f t="shared" si="34"/>
        <v>20.998176583493283</v>
      </c>
      <c r="M310">
        <f t="shared" si="29"/>
        <v>1.7498480486244403</v>
      </c>
    </row>
    <row r="311" spans="1:13" x14ac:dyDescent="0.35">
      <c r="A311" t="s">
        <v>1545</v>
      </c>
      <c r="B311" s="95" t="s">
        <v>4</v>
      </c>
      <c r="C311" s="95" t="s">
        <v>1037</v>
      </c>
      <c r="D311" s="96">
        <v>56410</v>
      </c>
      <c r="E311" s="107" t="str">
        <f t="shared" si="30"/>
        <v>16</v>
      </c>
      <c r="F311">
        <f t="shared" si="31"/>
        <v>36</v>
      </c>
      <c r="H311" t="str">
        <f t="shared" si="32"/>
        <v>Utbildning och universitetsforskning</v>
      </c>
      <c r="I311" t="str">
        <f t="shared" si="28"/>
        <v>2 Universitet och högskolor</v>
      </c>
      <c r="K311" t="str">
        <f t="shared" si="33"/>
        <v>Stockholms konstnärliga högskola: Konstnärlig forskning och utbildning på forskarnivå</v>
      </c>
      <c r="L311">
        <f t="shared" si="34"/>
        <v>5.4136276391554699</v>
      </c>
      <c r="M311">
        <f t="shared" si="29"/>
        <v>0.45113563659628914</v>
      </c>
    </row>
    <row r="312" spans="1:13" x14ac:dyDescent="0.35">
      <c r="A312" t="s">
        <v>1545</v>
      </c>
      <c r="B312" s="95" t="s">
        <v>4</v>
      </c>
      <c r="C312" s="95" t="s">
        <v>1038</v>
      </c>
      <c r="D312" s="96">
        <v>124960</v>
      </c>
      <c r="E312" s="107" t="str">
        <f t="shared" si="30"/>
        <v>16</v>
      </c>
      <c r="F312">
        <f t="shared" si="31"/>
        <v>37</v>
      </c>
      <c r="H312" t="str">
        <f t="shared" si="32"/>
        <v>Utbildning och universitetsforskning</v>
      </c>
      <c r="I312" t="str">
        <f t="shared" si="28"/>
        <v>2 Universitet och högskolor</v>
      </c>
      <c r="K312" t="str">
        <f t="shared" si="33"/>
        <v>Gymnastik- och idrottshögskolan: Utbildning på grundnivå och avancerad nivå</v>
      </c>
      <c r="L312">
        <f t="shared" si="34"/>
        <v>11.99232245681382</v>
      </c>
      <c r="M312">
        <f t="shared" si="29"/>
        <v>0.99936020473448506</v>
      </c>
    </row>
    <row r="313" spans="1:13" x14ac:dyDescent="0.35">
      <c r="A313" t="s">
        <v>1545</v>
      </c>
      <c r="B313" s="95" t="s">
        <v>4</v>
      </c>
      <c r="C313" s="95" t="s">
        <v>1039</v>
      </c>
      <c r="D313" s="96">
        <v>35379</v>
      </c>
      <c r="E313" s="107" t="str">
        <f t="shared" si="30"/>
        <v>16</v>
      </c>
      <c r="F313">
        <f t="shared" si="31"/>
        <v>38</v>
      </c>
      <c r="H313" t="str">
        <f t="shared" si="32"/>
        <v>Utbildning och universitetsforskning</v>
      </c>
      <c r="I313" t="str">
        <f t="shared" si="28"/>
        <v>2 Universitet och högskolor</v>
      </c>
      <c r="K313" t="str">
        <f t="shared" si="33"/>
        <v>Gymnastik- och idrottshögskolan: Forskning och utbildning på forskarnivå</v>
      </c>
      <c r="L313">
        <f t="shared" si="34"/>
        <v>3.3952975047984646</v>
      </c>
      <c r="M313">
        <f t="shared" si="29"/>
        <v>0.28294145873320536</v>
      </c>
    </row>
    <row r="314" spans="1:13" x14ac:dyDescent="0.35">
      <c r="A314" t="s">
        <v>1545</v>
      </c>
      <c r="B314" s="95" t="s">
        <v>4</v>
      </c>
      <c r="C314" s="95" t="s">
        <v>1040</v>
      </c>
      <c r="D314" s="96">
        <v>569707</v>
      </c>
      <c r="E314" s="107" t="str">
        <f t="shared" si="30"/>
        <v>16</v>
      </c>
      <c r="F314">
        <f t="shared" si="31"/>
        <v>39</v>
      </c>
      <c r="H314" t="str">
        <f t="shared" si="32"/>
        <v>Utbildning och universitetsforskning</v>
      </c>
      <c r="I314" t="str">
        <f t="shared" si="28"/>
        <v>2 Universitet och högskolor</v>
      </c>
      <c r="K314" t="str">
        <f t="shared" si="33"/>
        <v>Högskolan i Borås: Utbildning på grundnivå och avancerad nivå</v>
      </c>
      <c r="L314">
        <f t="shared" si="34"/>
        <v>54.67437619961612</v>
      </c>
      <c r="M314">
        <f t="shared" si="29"/>
        <v>4.5561980166346769</v>
      </c>
    </row>
    <row r="315" spans="1:13" x14ac:dyDescent="0.35">
      <c r="A315" t="s">
        <v>1545</v>
      </c>
      <c r="B315" s="95" t="s">
        <v>4</v>
      </c>
      <c r="C315" s="95" t="s">
        <v>1041</v>
      </c>
      <c r="D315" s="96">
        <v>107553</v>
      </c>
      <c r="E315" s="107" t="str">
        <f t="shared" si="30"/>
        <v>16</v>
      </c>
      <c r="F315">
        <f t="shared" si="31"/>
        <v>40</v>
      </c>
      <c r="H315" t="str">
        <f t="shared" si="32"/>
        <v>Utbildning och universitetsforskning</v>
      </c>
      <c r="I315" t="str">
        <f t="shared" si="28"/>
        <v>2 Universitet och högskolor</v>
      </c>
      <c r="K315" t="str">
        <f t="shared" si="33"/>
        <v>Högskolan i Borås: Forskning och utbildning på forskarnivå</v>
      </c>
      <c r="L315">
        <f t="shared" si="34"/>
        <v>10.321785028790787</v>
      </c>
      <c r="M315">
        <f t="shared" si="29"/>
        <v>0.86014875239923227</v>
      </c>
    </row>
    <row r="316" spans="1:13" x14ac:dyDescent="0.35">
      <c r="A316" t="s">
        <v>1545</v>
      </c>
      <c r="B316" s="95" t="s">
        <v>4</v>
      </c>
      <c r="C316" s="95" t="s">
        <v>1042</v>
      </c>
      <c r="D316" s="96">
        <v>488276</v>
      </c>
      <c r="E316" s="107" t="str">
        <f t="shared" si="30"/>
        <v>16</v>
      </c>
      <c r="F316">
        <f t="shared" si="31"/>
        <v>41</v>
      </c>
      <c r="H316" t="str">
        <f t="shared" si="32"/>
        <v>Utbildning och universitetsforskning</v>
      </c>
      <c r="I316" t="str">
        <f t="shared" si="28"/>
        <v>2 Universitet och högskolor</v>
      </c>
      <c r="K316" t="str">
        <f t="shared" si="33"/>
        <v>Högskolan Dalarna: Utbildning på grundnivå och avancerad nivå</v>
      </c>
      <c r="L316">
        <f t="shared" si="34"/>
        <v>46.859500959692902</v>
      </c>
      <c r="M316">
        <f t="shared" si="29"/>
        <v>3.904958413307742</v>
      </c>
    </row>
    <row r="317" spans="1:13" x14ac:dyDescent="0.35">
      <c r="A317" t="s">
        <v>1545</v>
      </c>
      <c r="B317" s="95" t="s">
        <v>4</v>
      </c>
      <c r="C317" s="95" t="s">
        <v>1043</v>
      </c>
      <c r="D317" s="96">
        <v>110949</v>
      </c>
      <c r="E317" s="107" t="str">
        <f t="shared" si="30"/>
        <v>16</v>
      </c>
      <c r="F317">
        <f t="shared" si="31"/>
        <v>42</v>
      </c>
      <c r="H317" t="str">
        <f t="shared" si="32"/>
        <v>Utbildning och universitetsforskning</v>
      </c>
      <c r="I317" t="str">
        <f t="shared" si="28"/>
        <v>2 Universitet och högskolor</v>
      </c>
      <c r="K317" t="str">
        <f t="shared" si="33"/>
        <v>Högskolan Dalarna: Forskning och utbildning på forskarnivå</v>
      </c>
      <c r="L317">
        <f t="shared" si="34"/>
        <v>10.647696737044146</v>
      </c>
      <c r="M317">
        <f t="shared" si="29"/>
        <v>0.88730806142034557</v>
      </c>
    </row>
    <row r="318" spans="1:13" x14ac:dyDescent="0.35">
      <c r="A318" t="s">
        <v>1545</v>
      </c>
      <c r="B318" s="95" t="s">
        <v>4</v>
      </c>
      <c r="C318" s="95" t="s">
        <v>1044</v>
      </c>
      <c r="D318" s="96">
        <v>528472</v>
      </c>
      <c r="E318" s="107" t="str">
        <f t="shared" si="30"/>
        <v>16</v>
      </c>
      <c r="F318">
        <f t="shared" si="31"/>
        <v>43</v>
      </c>
      <c r="H318" t="str">
        <f t="shared" si="32"/>
        <v>Utbildning och universitetsforskning</v>
      </c>
      <c r="I318" t="str">
        <f t="shared" si="28"/>
        <v>2 Universitet och högskolor</v>
      </c>
      <c r="K318" t="str">
        <f t="shared" si="33"/>
        <v>Högskolan i Gävle: Utbildning på grundnivå och avancerad nivå</v>
      </c>
      <c r="L318">
        <f t="shared" si="34"/>
        <v>50.717082533589249</v>
      </c>
      <c r="M318">
        <f t="shared" si="29"/>
        <v>4.2264235444657707</v>
      </c>
    </row>
    <row r="319" spans="1:13" x14ac:dyDescent="0.35">
      <c r="A319" t="s">
        <v>1545</v>
      </c>
      <c r="B319" s="95" t="s">
        <v>4</v>
      </c>
      <c r="C319" s="95" t="s">
        <v>1045</v>
      </c>
      <c r="D319" s="96">
        <v>117807</v>
      </c>
      <c r="E319" s="107" t="str">
        <f t="shared" si="30"/>
        <v>16</v>
      </c>
      <c r="F319">
        <f t="shared" si="31"/>
        <v>44</v>
      </c>
      <c r="H319" t="str">
        <f t="shared" si="32"/>
        <v>Utbildning och universitetsforskning</v>
      </c>
      <c r="I319" t="str">
        <f t="shared" si="28"/>
        <v>2 Universitet och högskolor</v>
      </c>
      <c r="K319" t="str">
        <f t="shared" si="33"/>
        <v>Högskolan i Gävle: Forskning och utbildning på forskarnivå</v>
      </c>
      <c r="L319">
        <f t="shared" si="34"/>
        <v>11.305854126679463</v>
      </c>
      <c r="M319">
        <f t="shared" si="29"/>
        <v>0.94215451055662192</v>
      </c>
    </row>
    <row r="320" spans="1:13" x14ac:dyDescent="0.35">
      <c r="A320" t="s">
        <v>1545</v>
      </c>
      <c r="B320" s="95" t="s">
        <v>4</v>
      </c>
      <c r="C320" s="95" t="s">
        <v>1046</v>
      </c>
      <c r="D320" s="96">
        <v>461501</v>
      </c>
      <c r="E320" s="107" t="str">
        <f t="shared" si="30"/>
        <v>16</v>
      </c>
      <c r="F320">
        <f t="shared" si="31"/>
        <v>45</v>
      </c>
      <c r="H320" t="str">
        <f t="shared" si="32"/>
        <v>Utbildning och universitetsforskning</v>
      </c>
      <c r="I320" t="str">
        <f t="shared" si="28"/>
        <v>2 Universitet och högskolor</v>
      </c>
      <c r="K320" t="str">
        <f t="shared" si="33"/>
        <v>Högskolan i Halmstad: Utbildning på grundnivå och avancerad nivå</v>
      </c>
      <c r="L320">
        <f t="shared" si="34"/>
        <v>44.289923224568135</v>
      </c>
      <c r="M320">
        <f t="shared" si="29"/>
        <v>3.6908269353806777</v>
      </c>
    </row>
    <row r="321" spans="1:13" x14ac:dyDescent="0.35">
      <c r="A321" t="s">
        <v>1545</v>
      </c>
      <c r="B321" s="95" t="s">
        <v>4</v>
      </c>
      <c r="C321" s="95" t="s">
        <v>1047</v>
      </c>
      <c r="D321" s="96">
        <v>104587</v>
      </c>
      <c r="E321" s="107" t="str">
        <f t="shared" si="30"/>
        <v>16</v>
      </c>
      <c r="F321">
        <f t="shared" si="31"/>
        <v>46</v>
      </c>
      <c r="H321" t="str">
        <f t="shared" si="32"/>
        <v>Utbildning och universitetsforskning</v>
      </c>
      <c r="I321" t="str">
        <f t="shared" si="28"/>
        <v>2 Universitet och högskolor</v>
      </c>
      <c r="K321" t="str">
        <f t="shared" si="33"/>
        <v>Högskolan i Halmstad: Forskning och utbildning på forskarnivå</v>
      </c>
      <c r="L321">
        <f t="shared" si="34"/>
        <v>10.037140115163147</v>
      </c>
      <c r="M321">
        <f t="shared" si="29"/>
        <v>0.83642834293026225</v>
      </c>
    </row>
    <row r="322" spans="1:13" x14ac:dyDescent="0.35">
      <c r="A322" t="s">
        <v>1545</v>
      </c>
      <c r="B322" s="95" t="s">
        <v>4</v>
      </c>
      <c r="C322" s="95" t="s">
        <v>1048</v>
      </c>
      <c r="D322" s="96">
        <v>456061</v>
      </c>
      <c r="E322" s="107" t="str">
        <f t="shared" si="30"/>
        <v>16</v>
      </c>
      <c r="F322">
        <f t="shared" si="31"/>
        <v>47</v>
      </c>
      <c r="H322" t="str">
        <f t="shared" si="32"/>
        <v>Utbildning och universitetsforskning</v>
      </c>
      <c r="I322" t="str">
        <f t="shared" si="28"/>
        <v>2 Universitet och högskolor</v>
      </c>
      <c r="K322" t="str">
        <f t="shared" si="33"/>
        <v>Högskolan Kristianstad: Utbildning på grundnivå och avancerad nivå</v>
      </c>
      <c r="L322">
        <f t="shared" si="34"/>
        <v>43.767850287907869</v>
      </c>
      <c r="M322">
        <f t="shared" si="29"/>
        <v>3.6473208573256559</v>
      </c>
    </row>
    <row r="323" spans="1:13" x14ac:dyDescent="0.35">
      <c r="A323" t="s">
        <v>1545</v>
      </c>
      <c r="B323" s="95" t="s">
        <v>4</v>
      </c>
      <c r="C323" s="95" t="s">
        <v>1049</v>
      </c>
      <c r="D323" s="96">
        <v>100773</v>
      </c>
      <c r="E323" s="107" t="str">
        <f t="shared" si="30"/>
        <v>16</v>
      </c>
      <c r="F323">
        <f t="shared" si="31"/>
        <v>48</v>
      </c>
      <c r="H323" t="str">
        <f t="shared" si="32"/>
        <v>Utbildning och universitetsforskning</v>
      </c>
      <c r="I323" t="str">
        <f t="shared" si="28"/>
        <v>2 Universitet och högskolor</v>
      </c>
      <c r="K323" t="str">
        <f t="shared" si="33"/>
        <v>Högskolan Kristianstad: Forskning och utbildning på forskarnivå</v>
      </c>
      <c r="L323">
        <f t="shared" si="34"/>
        <v>9.6711132437619955</v>
      </c>
      <c r="M323">
        <f t="shared" si="29"/>
        <v>0.80592610364683293</v>
      </c>
    </row>
    <row r="324" spans="1:13" x14ac:dyDescent="0.35">
      <c r="A324" t="s">
        <v>1545</v>
      </c>
      <c r="B324" s="95" t="s">
        <v>4</v>
      </c>
      <c r="C324" s="95" t="s">
        <v>1050</v>
      </c>
      <c r="D324" s="96">
        <v>353644</v>
      </c>
      <c r="E324" s="107" t="str">
        <f t="shared" si="30"/>
        <v>16</v>
      </c>
      <c r="F324">
        <f t="shared" si="31"/>
        <v>49</v>
      </c>
      <c r="H324" t="str">
        <f t="shared" si="32"/>
        <v>Utbildning och universitetsforskning</v>
      </c>
      <c r="I324" t="str">
        <f t="shared" si="28"/>
        <v>2 Universitet och högskolor</v>
      </c>
      <c r="K324" t="str">
        <f t="shared" si="33"/>
        <v>Högskolan i Skövde: Utbildning på grundnivå och avancerad nivå</v>
      </c>
      <c r="L324">
        <f t="shared" si="34"/>
        <v>33.938963531669863</v>
      </c>
      <c r="M324">
        <f t="shared" si="29"/>
        <v>2.8282469609724887</v>
      </c>
    </row>
    <row r="325" spans="1:13" x14ac:dyDescent="0.35">
      <c r="A325" t="s">
        <v>1545</v>
      </c>
      <c r="B325" s="95" t="s">
        <v>4</v>
      </c>
      <c r="C325" s="95" t="s">
        <v>1051</v>
      </c>
      <c r="D325" s="96">
        <v>67509</v>
      </c>
      <c r="E325" s="107" t="str">
        <f t="shared" si="30"/>
        <v>16</v>
      </c>
      <c r="F325">
        <f t="shared" si="31"/>
        <v>50</v>
      </c>
      <c r="H325" t="str">
        <f t="shared" si="32"/>
        <v>Utbildning och universitetsforskning</v>
      </c>
      <c r="I325" t="str">
        <f t="shared" si="28"/>
        <v>2 Universitet och högskolor</v>
      </c>
      <c r="K325" t="str">
        <f t="shared" si="33"/>
        <v>Högskolan i Skövde: Forskning och utbildning på forskarnivå</v>
      </c>
      <c r="L325">
        <f t="shared" si="34"/>
        <v>6.4787907869481769</v>
      </c>
      <c r="M325">
        <f t="shared" si="29"/>
        <v>0.53989923224568137</v>
      </c>
    </row>
    <row r="326" spans="1:13" x14ac:dyDescent="0.35">
      <c r="A326" t="s">
        <v>1545</v>
      </c>
      <c r="B326" s="95" t="s">
        <v>4</v>
      </c>
      <c r="C326" s="95" t="s">
        <v>1052</v>
      </c>
      <c r="D326" s="96">
        <v>425654</v>
      </c>
      <c r="E326" s="107" t="str">
        <f t="shared" si="30"/>
        <v>16</v>
      </c>
      <c r="F326">
        <f t="shared" si="31"/>
        <v>51</v>
      </c>
      <c r="H326" t="str">
        <f t="shared" si="32"/>
        <v>Utbildning och universitetsforskning</v>
      </c>
      <c r="I326" t="str">
        <f t="shared" si="28"/>
        <v>2 Universitet och högskolor</v>
      </c>
      <c r="K326" t="str">
        <f t="shared" si="33"/>
        <v>Högskolan Väst: Utbildning på grundnivå och avancerad nivå</v>
      </c>
      <c r="L326">
        <f t="shared" si="34"/>
        <v>40.849712092130517</v>
      </c>
      <c r="M326">
        <f t="shared" si="29"/>
        <v>3.4041426743442096</v>
      </c>
    </row>
    <row r="327" spans="1:13" x14ac:dyDescent="0.35">
      <c r="A327" t="s">
        <v>1545</v>
      </c>
      <c r="B327" s="95" t="s">
        <v>4</v>
      </c>
      <c r="C327" s="95" t="s">
        <v>1053</v>
      </c>
      <c r="D327" s="96">
        <v>94996</v>
      </c>
      <c r="E327" s="107" t="str">
        <f t="shared" si="30"/>
        <v>16</v>
      </c>
      <c r="F327">
        <f t="shared" si="31"/>
        <v>52</v>
      </c>
      <c r="H327" t="str">
        <f t="shared" si="32"/>
        <v>Utbildning och universitetsforskning</v>
      </c>
      <c r="I327" t="str">
        <f t="shared" si="28"/>
        <v>2 Universitet och högskolor</v>
      </c>
      <c r="K327" t="str">
        <f t="shared" si="33"/>
        <v>Högskolan Väst: Forskning och utbildning på forskarnivå</v>
      </c>
      <c r="L327">
        <f t="shared" si="34"/>
        <v>9.1166986564299428</v>
      </c>
      <c r="M327">
        <f t="shared" si="29"/>
        <v>0.7597248880358286</v>
      </c>
    </row>
    <row r="328" spans="1:13" x14ac:dyDescent="0.35">
      <c r="A328" t="s">
        <v>1545</v>
      </c>
      <c r="B328" s="95" t="s">
        <v>4</v>
      </c>
      <c r="C328" s="95" t="s">
        <v>1054</v>
      </c>
      <c r="D328" s="96">
        <v>182851</v>
      </c>
      <c r="E328" s="107" t="str">
        <f t="shared" si="30"/>
        <v>16</v>
      </c>
      <c r="F328">
        <f t="shared" si="31"/>
        <v>53</v>
      </c>
      <c r="H328" t="str">
        <f t="shared" si="32"/>
        <v>Utbildning och universitetsforskning</v>
      </c>
      <c r="I328" t="str">
        <f t="shared" si="28"/>
        <v>2 Universitet och högskolor</v>
      </c>
      <c r="K328" t="str">
        <f t="shared" si="33"/>
        <v>Konstfack: Utbildning på grundnivå och avancerad nivå</v>
      </c>
      <c r="L328">
        <f t="shared" si="34"/>
        <v>17.548080614203457</v>
      </c>
      <c r="M328">
        <f t="shared" si="29"/>
        <v>1.4623400511836213</v>
      </c>
    </row>
    <row r="329" spans="1:13" x14ac:dyDescent="0.35">
      <c r="A329" t="s">
        <v>1545</v>
      </c>
      <c r="B329" s="95" t="s">
        <v>4</v>
      </c>
      <c r="C329" s="95" t="s">
        <v>1055</v>
      </c>
      <c r="D329" s="96">
        <v>22530</v>
      </c>
      <c r="E329" s="107" t="str">
        <f t="shared" si="30"/>
        <v>16</v>
      </c>
      <c r="F329">
        <f t="shared" si="31"/>
        <v>54</v>
      </c>
      <c r="H329" t="str">
        <f t="shared" si="32"/>
        <v>Utbildning och universitetsforskning</v>
      </c>
      <c r="I329" t="str">
        <f t="shared" si="28"/>
        <v>2 Universitet och högskolor</v>
      </c>
      <c r="K329" t="str">
        <f t="shared" si="33"/>
        <v>Konstfack: Konstnärlig forskning och utbildning på forskarnivå</v>
      </c>
      <c r="L329">
        <f t="shared" si="34"/>
        <v>2.1621880998080614</v>
      </c>
      <c r="M329">
        <f t="shared" si="29"/>
        <v>0.18018234165067179</v>
      </c>
    </row>
    <row r="330" spans="1:13" x14ac:dyDescent="0.35">
      <c r="A330" t="s">
        <v>1545</v>
      </c>
      <c r="B330" s="95" t="s">
        <v>4</v>
      </c>
      <c r="C330" s="95" t="s">
        <v>1056</v>
      </c>
      <c r="D330" s="96">
        <v>70663</v>
      </c>
      <c r="E330" s="107" t="str">
        <f t="shared" si="30"/>
        <v>16</v>
      </c>
      <c r="F330">
        <f t="shared" si="31"/>
        <v>55</v>
      </c>
      <c r="H330" t="str">
        <f t="shared" si="32"/>
        <v>Utbildning och universitetsforskning</v>
      </c>
      <c r="I330" t="str">
        <f t="shared" si="28"/>
        <v>2 Universitet och högskolor</v>
      </c>
      <c r="K330" t="str">
        <f t="shared" si="33"/>
        <v>Kungl. Konsthögskolan: Utbildning på grundnivå och avancerad nivå</v>
      </c>
      <c r="L330">
        <f t="shared" si="34"/>
        <v>6.7814779270633396</v>
      </c>
      <c r="M330">
        <f t="shared" si="29"/>
        <v>0.56512316058861167</v>
      </c>
    </row>
    <row r="331" spans="1:13" x14ac:dyDescent="0.35">
      <c r="A331" t="s">
        <v>1545</v>
      </c>
      <c r="B331" s="95" t="s">
        <v>4</v>
      </c>
      <c r="C331" s="95" t="s">
        <v>1057</v>
      </c>
      <c r="D331" s="96">
        <v>13217</v>
      </c>
      <c r="E331" s="107" t="str">
        <f t="shared" si="30"/>
        <v>16</v>
      </c>
      <c r="F331">
        <f t="shared" si="31"/>
        <v>56</v>
      </c>
      <c r="H331" t="str">
        <f t="shared" si="32"/>
        <v>Utbildning och universitetsforskning</v>
      </c>
      <c r="I331" t="str">
        <f t="shared" ref="I331:I394" si="35">IF(B331="",IF(G331="Sum",C331,IF(I330="",H331,I330)),"")</f>
        <v>2 Universitet och högskolor</v>
      </c>
      <c r="K331" t="str">
        <f t="shared" si="33"/>
        <v>Kungl. Konsthögskolan: Konstnärlig forskning och utbildning på forskarnivå</v>
      </c>
      <c r="L331">
        <f t="shared" si="34"/>
        <v>1.2684261036468329</v>
      </c>
      <c r="M331">
        <f t="shared" si="29"/>
        <v>0.10570217530390275</v>
      </c>
    </row>
    <row r="332" spans="1:13" x14ac:dyDescent="0.35">
      <c r="A332" t="s">
        <v>1545</v>
      </c>
      <c r="B332" s="95" t="s">
        <v>4</v>
      </c>
      <c r="C332" s="95" t="s">
        <v>1058</v>
      </c>
      <c r="D332" s="96">
        <v>147358</v>
      </c>
      <c r="E332" s="107" t="str">
        <f t="shared" si="30"/>
        <v>16</v>
      </c>
      <c r="F332">
        <f t="shared" si="31"/>
        <v>57</v>
      </c>
      <c r="H332" t="str">
        <f t="shared" si="32"/>
        <v>Utbildning och universitetsforskning</v>
      </c>
      <c r="I332" t="str">
        <f t="shared" si="35"/>
        <v>2 Universitet och högskolor</v>
      </c>
      <c r="K332" t="str">
        <f t="shared" si="33"/>
        <v>Kungl. Musikhögskolan i Stockholm: Utbildning på grundnivå och avancerad nivå</v>
      </c>
      <c r="L332">
        <f t="shared" si="34"/>
        <v>14.141842610364684</v>
      </c>
      <c r="M332">
        <f t="shared" ref="M332:M395" si="36">L332/12</f>
        <v>1.178486884197057</v>
      </c>
    </row>
    <row r="333" spans="1:13" x14ac:dyDescent="0.35">
      <c r="A333" t="s">
        <v>1545</v>
      </c>
      <c r="B333" s="95" t="s">
        <v>4</v>
      </c>
      <c r="C333" s="95" t="s">
        <v>1059</v>
      </c>
      <c r="D333" s="96">
        <v>22667</v>
      </c>
      <c r="E333" s="107" t="str">
        <f t="shared" ref="E333:E396" si="37">IF(B333="",E332,B333)</f>
        <v>16</v>
      </c>
      <c r="F333">
        <f t="shared" ref="F333:F396" si="38">IFERROR(LEFT(C333,FIND(" ",C333)-1)*1,"")</f>
        <v>58</v>
      </c>
      <c r="H333" t="str">
        <f t="shared" ref="H333:H396" si="39">IF(B333="",H332,C333)</f>
        <v>Utbildning och universitetsforskning</v>
      </c>
      <c r="I333" t="str">
        <f t="shared" si="35"/>
        <v>2 Universitet och högskolor</v>
      </c>
      <c r="K333" t="str">
        <f t="shared" ref="K333:K396" si="40">IFERROR(RIGHT(C333,LEN(C333)-FIND(" ",C333)),C333)</f>
        <v>Kungl. Musikhögskolan i Stockholm: Konstnärlig forskning och utbildning på forskarnivå</v>
      </c>
      <c r="L333">
        <f t="shared" ref="L333:L396" si="41">D333/$L$3</f>
        <v>2.1753358925143953</v>
      </c>
      <c r="M333">
        <f t="shared" si="36"/>
        <v>0.18127799104286627</v>
      </c>
    </row>
    <row r="334" spans="1:13" x14ac:dyDescent="0.35">
      <c r="A334" t="s">
        <v>1545</v>
      </c>
      <c r="B334" s="95" t="s">
        <v>4</v>
      </c>
      <c r="C334" s="95" t="s">
        <v>1060</v>
      </c>
      <c r="D334" s="96">
        <v>480644</v>
      </c>
      <c r="E334" s="107" t="str">
        <f t="shared" si="37"/>
        <v>16</v>
      </c>
      <c r="F334">
        <f t="shared" si="38"/>
        <v>59</v>
      </c>
      <c r="H334" t="str">
        <f t="shared" si="39"/>
        <v>Utbildning och universitetsforskning</v>
      </c>
      <c r="I334" t="str">
        <f t="shared" si="35"/>
        <v>2 Universitet och högskolor</v>
      </c>
      <c r="K334" t="str">
        <f t="shared" si="40"/>
        <v>Södertörns högskola: Utbildning på grundnivå och avancerad nivå</v>
      </c>
      <c r="L334">
        <f t="shared" si="41"/>
        <v>46.127063339731286</v>
      </c>
      <c r="M334">
        <f t="shared" si="36"/>
        <v>3.8439219449776072</v>
      </c>
    </row>
    <row r="335" spans="1:13" x14ac:dyDescent="0.35">
      <c r="A335" t="s">
        <v>1545</v>
      </c>
      <c r="B335" s="95" t="s">
        <v>4</v>
      </c>
      <c r="C335" s="95" t="s">
        <v>1061</v>
      </c>
      <c r="D335" s="96">
        <v>127207</v>
      </c>
      <c r="E335" s="107" t="str">
        <f t="shared" si="37"/>
        <v>16</v>
      </c>
      <c r="F335">
        <f t="shared" si="38"/>
        <v>60</v>
      </c>
      <c r="H335" t="str">
        <f t="shared" si="39"/>
        <v>Utbildning och universitetsforskning</v>
      </c>
      <c r="I335" t="str">
        <f t="shared" si="35"/>
        <v>2 Universitet och högskolor</v>
      </c>
      <c r="K335" t="str">
        <f t="shared" si="40"/>
        <v>Södertörns högskola: Forskning och utbildning på forskarnivå</v>
      </c>
      <c r="L335">
        <f t="shared" si="41"/>
        <v>12.207965451055662</v>
      </c>
      <c r="M335">
        <f t="shared" si="36"/>
        <v>1.0173304542546384</v>
      </c>
    </row>
    <row r="336" spans="1:13" x14ac:dyDescent="0.35">
      <c r="A336" t="s">
        <v>1545</v>
      </c>
      <c r="B336" s="95" t="s">
        <v>4</v>
      </c>
      <c r="C336" s="95" t="s">
        <v>1062</v>
      </c>
      <c r="D336" s="96">
        <v>39680</v>
      </c>
      <c r="E336" s="107" t="str">
        <f t="shared" si="37"/>
        <v>16</v>
      </c>
      <c r="F336">
        <f t="shared" si="38"/>
        <v>61</v>
      </c>
      <c r="H336" t="str">
        <f t="shared" si="39"/>
        <v>Utbildning och universitetsforskning</v>
      </c>
      <c r="I336" t="str">
        <f t="shared" si="35"/>
        <v>2 Universitet och högskolor</v>
      </c>
      <c r="K336" t="str">
        <f t="shared" si="40"/>
        <v>Försvarshögskolan: Utbildning på grundnivå och avancerad nivå</v>
      </c>
      <c r="L336">
        <f t="shared" si="41"/>
        <v>3.8080614203454894</v>
      </c>
      <c r="M336">
        <f t="shared" si="36"/>
        <v>0.31733845169545744</v>
      </c>
    </row>
    <row r="337" spans="1:13" x14ac:dyDescent="0.35">
      <c r="A337" t="s">
        <v>1545</v>
      </c>
      <c r="B337" s="95" t="s">
        <v>4</v>
      </c>
      <c r="C337" s="95" t="s">
        <v>1063</v>
      </c>
      <c r="D337" s="96">
        <v>39611</v>
      </c>
      <c r="E337" s="107" t="str">
        <f t="shared" si="37"/>
        <v>16</v>
      </c>
      <c r="F337">
        <f t="shared" si="38"/>
        <v>62</v>
      </c>
      <c r="H337" t="str">
        <f t="shared" si="39"/>
        <v>Utbildning och universitetsforskning</v>
      </c>
      <c r="I337" t="str">
        <f t="shared" si="35"/>
        <v>2 Universitet och högskolor</v>
      </c>
      <c r="K337" t="str">
        <f t="shared" si="40"/>
        <v>Försvarshögskolan: Forskning och utbildning på forskarnivå</v>
      </c>
      <c r="L337">
        <f t="shared" si="41"/>
        <v>3.8014395393474087</v>
      </c>
      <c r="M337">
        <f t="shared" si="36"/>
        <v>0.31678662827895071</v>
      </c>
    </row>
    <row r="338" spans="1:13" x14ac:dyDescent="0.35">
      <c r="A338" t="s">
        <v>1545</v>
      </c>
      <c r="B338" s="95" t="s">
        <v>4</v>
      </c>
      <c r="C338" s="95" t="s">
        <v>1064</v>
      </c>
      <c r="D338" s="96">
        <v>3848585</v>
      </c>
      <c r="E338" s="107" t="str">
        <f t="shared" si="37"/>
        <v>16</v>
      </c>
      <c r="F338">
        <f t="shared" si="38"/>
        <v>63</v>
      </c>
      <c r="H338" t="str">
        <f t="shared" si="39"/>
        <v>Utbildning och universitetsforskning</v>
      </c>
      <c r="I338" t="str">
        <f t="shared" si="35"/>
        <v>2 Universitet och högskolor</v>
      </c>
      <c r="K338" t="str">
        <f t="shared" si="40"/>
        <v>Enskilda utbildningsanordnare på högskoleområdet</v>
      </c>
      <c r="L338">
        <f t="shared" si="41"/>
        <v>369.34596928982728</v>
      </c>
      <c r="M338">
        <f t="shared" si="36"/>
        <v>30.778830774152272</v>
      </c>
    </row>
    <row r="339" spans="1:13" x14ac:dyDescent="0.35">
      <c r="A339" t="s">
        <v>1545</v>
      </c>
      <c r="B339" s="95" t="s">
        <v>4</v>
      </c>
      <c r="C339" s="95" t="s">
        <v>1065</v>
      </c>
      <c r="D339" s="96">
        <v>1003999</v>
      </c>
      <c r="E339" s="107" t="str">
        <f t="shared" si="37"/>
        <v>16</v>
      </c>
      <c r="F339">
        <f t="shared" si="38"/>
        <v>64</v>
      </c>
      <c r="H339" t="str">
        <f t="shared" si="39"/>
        <v>Utbildning och universitetsforskning</v>
      </c>
      <c r="I339" t="str">
        <f t="shared" si="35"/>
        <v>2 Universitet och högskolor</v>
      </c>
      <c r="K339" t="str">
        <f t="shared" si="40"/>
        <v>Särskilda utgifter inom universitet och högskolor</v>
      </c>
      <c r="L339">
        <f t="shared" si="41"/>
        <v>96.353071017274473</v>
      </c>
      <c r="M339">
        <f t="shared" si="36"/>
        <v>8.0294225847728722</v>
      </c>
    </row>
    <row r="340" spans="1:13" x14ac:dyDescent="0.35">
      <c r="A340" t="s">
        <v>1545</v>
      </c>
      <c r="B340" s="95" t="s">
        <v>4</v>
      </c>
      <c r="C340" s="95" t="s">
        <v>1066</v>
      </c>
      <c r="D340" s="96">
        <v>578029</v>
      </c>
      <c r="E340" s="107" t="str">
        <f t="shared" si="37"/>
        <v>16</v>
      </c>
      <c r="F340">
        <f t="shared" si="38"/>
        <v>65</v>
      </c>
      <c r="H340" t="str">
        <f t="shared" si="39"/>
        <v>Utbildning och universitetsforskning</v>
      </c>
      <c r="I340" t="str">
        <f t="shared" si="35"/>
        <v>2 Universitet och högskolor</v>
      </c>
      <c r="K340" t="str">
        <f t="shared" si="40"/>
        <v>Särskilda medel till universitet och högskolor</v>
      </c>
      <c r="L340">
        <f t="shared" si="41"/>
        <v>55.473032629558539</v>
      </c>
      <c r="M340">
        <f t="shared" si="36"/>
        <v>4.6227527191298785</v>
      </c>
    </row>
    <row r="341" spans="1:13" x14ac:dyDescent="0.35">
      <c r="A341" t="s">
        <v>1545</v>
      </c>
      <c r="B341" s="95" t="s">
        <v>4</v>
      </c>
      <c r="C341" s="95" t="s">
        <v>1067</v>
      </c>
      <c r="D341" s="96">
        <v>2815236</v>
      </c>
      <c r="E341" s="107" t="str">
        <f t="shared" si="37"/>
        <v>16</v>
      </c>
      <c r="F341">
        <f t="shared" si="38"/>
        <v>66</v>
      </c>
      <c r="H341" t="str">
        <f t="shared" si="39"/>
        <v>Utbildning och universitetsforskning</v>
      </c>
      <c r="I341" t="str">
        <f t="shared" si="35"/>
        <v>2 Universitet och högskolor</v>
      </c>
      <c r="K341" t="str">
        <f t="shared" si="40"/>
        <v>Ersättningar för klinisk utbildning och forskning</v>
      </c>
      <c r="L341">
        <f t="shared" si="41"/>
        <v>270.17619961612286</v>
      </c>
      <c r="M341">
        <f t="shared" si="36"/>
        <v>22.51468330134357</v>
      </c>
    </row>
    <row r="342" spans="1:13" x14ac:dyDescent="0.35">
      <c r="A342" t="s">
        <v>1545</v>
      </c>
      <c r="B342" s="95" t="s">
        <v>4</v>
      </c>
      <c r="C342" s="95" t="s">
        <v>1068</v>
      </c>
      <c r="D342" s="96">
        <v>67780</v>
      </c>
      <c r="E342" s="107" t="str">
        <f t="shared" si="37"/>
        <v>16</v>
      </c>
      <c r="F342">
        <f t="shared" si="38"/>
        <v>67</v>
      </c>
      <c r="H342" t="str">
        <f t="shared" si="39"/>
        <v>Utbildning och universitetsforskning</v>
      </c>
      <c r="I342" t="str">
        <f t="shared" si="35"/>
        <v>2 Universitet och högskolor</v>
      </c>
      <c r="K342" t="str">
        <f t="shared" si="40"/>
        <v>Särskilda bidrag inom högskoleområdet</v>
      </c>
      <c r="L342">
        <f t="shared" si="41"/>
        <v>6.5047984644913628</v>
      </c>
      <c r="M342">
        <f t="shared" si="36"/>
        <v>0.54206653870761357</v>
      </c>
    </row>
    <row r="343" spans="1:13" x14ac:dyDescent="0.35">
      <c r="A343" t="s">
        <v>1545</v>
      </c>
      <c r="B343" s="93" t="s">
        <v>4</v>
      </c>
      <c r="C343" s="93" t="s">
        <v>1069</v>
      </c>
      <c r="D343" s="94">
        <v>10117495</v>
      </c>
      <c r="E343" s="107" t="str">
        <f t="shared" si="37"/>
        <v>16</v>
      </c>
      <c r="F343">
        <f t="shared" si="38"/>
        <v>3</v>
      </c>
      <c r="G343" t="s">
        <v>1536</v>
      </c>
      <c r="H343" t="str">
        <f t="shared" si="39"/>
        <v>Utbildning och universitetsforskning</v>
      </c>
      <c r="I343" t="str">
        <f t="shared" si="35"/>
        <v>3 Forskning</v>
      </c>
      <c r="K343" t="str">
        <f t="shared" si="40"/>
        <v>Forskning</v>
      </c>
      <c r="L343">
        <f t="shared" si="41"/>
        <v>970.9688099808061</v>
      </c>
      <c r="M343">
        <f t="shared" si="36"/>
        <v>80.914067498400513</v>
      </c>
    </row>
    <row r="344" spans="1:13" x14ac:dyDescent="0.35">
      <c r="A344" t="s">
        <v>1545</v>
      </c>
      <c r="B344" s="95" t="s">
        <v>4</v>
      </c>
      <c r="C344" s="95" t="s">
        <v>1070</v>
      </c>
      <c r="D344" s="96">
        <v>7380846</v>
      </c>
      <c r="E344" s="107" t="str">
        <f t="shared" si="37"/>
        <v>16</v>
      </c>
      <c r="F344">
        <f t="shared" si="38"/>
        <v>1</v>
      </c>
      <c r="H344" t="str">
        <f t="shared" si="39"/>
        <v>Utbildning och universitetsforskning</v>
      </c>
      <c r="I344" t="str">
        <f t="shared" si="35"/>
        <v>3 Forskning</v>
      </c>
      <c r="K344" t="str">
        <f t="shared" si="40"/>
        <v>Vetenskapsrådet: Forskning och forskningsinformation</v>
      </c>
      <c r="L344">
        <f t="shared" si="41"/>
        <v>708.33454894433783</v>
      </c>
      <c r="M344">
        <f t="shared" si="36"/>
        <v>59.027879078694816</v>
      </c>
    </row>
    <row r="345" spans="1:13" x14ac:dyDescent="0.35">
      <c r="A345" t="s">
        <v>1545</v>
      </c>
      <c r="B345" s="95" t="s">
        <v>4</v>
      </c>
      <c r="C345" s="95" t="s">
        <v>1071</v>
      </c>
      <c r="D345" s="96">
        <v>420061</v>
      </c>
      <c r="E345" s="107" t="str">
        <f t="shared" si="37"/>
        <v>16</v>
      </c>
      <c r="F345">
        <f t="shared" si="38"/>
        <v>2</v>
      </c>
      <c r="H345" t="str">
        <f t="shared" si="39"/>
        <v>Utbildning och universitetsforskning</v>
      </c>
      <c r="I345" t="str">
        <f t="shared" si="35"/>
        <v>3 Forskning</v>
      </c>
      <c r="K345" t="str">
        <f t="shared" si="40"/>
        <v>Vetenskapsrådet: Avgifter till internationella organisationer</v>
      </c>
      <c r="L345">
        <f t="shared" si="41"/>
        <v>40.312955854126677</v>
      </c>
      <c r="M345">
        <f t="shared" si="36"/>
        <v>3.3594129878438896</v>
      </c>
    </row>
    <row r="346" spans="1:13" x14ac:dyDescent="0.35">
      <c r="A346" t="s">
        <v>1545</v>
      </c>
      <c r="B346" s="95" t="s">
        <v>4</v>
      </c>
      <c r="C346" s="95" t="s">
        <v>1072</v>
      </c>
      <c r="D346" s="96">
        <v>197631</v>
      </c>
      <c r="E346" s="107" t="str">
        <f t="shared" si="37"/>
        <v>16</v>
      </c>
      <c r="F346">
        <f t="shared" si="38"/>
        <v>3</v>
      </c>
      <c r="H346" t="str">
        <f t="shared" si="39"/>
        <v>Utbildning och universitetsforskning</v>
      </c>
      <c r="I346" t="str">
        <f t="shared" si="35"/>
        <v>3 Forskning</v>
      </c>
      <c r="K346" t="str">
        <f t="shared" si="40"/>
        <v>Vetenskapsrådet: Förvaltning</v>
      </c>
      <c r="L346">
        <f t="shared" si="41"/>
        <v>18.966506717850287</v>
      </c>
      <c r="M346">
        <f t="shared" si="36"/>
        <v>1.580542226487524</v>
      </c>
    </row>
    <row r="347" spans="1:13" x14ac:dyDescent="0.35">
      <c r="A347" t="s">
        <v>1545</v>
      </c>
      <c r="B347" s="95" t="s">
        <v>4</v>
      </c>
      <c r="C347" s="95" t="s">
        <v>1073</v>
      </c>
      <c r="D347" s="96">
        <v>1297356</v>
      </c>
      <c r="E347" s="107" t="str">
        <f t="shared" si="37"/>
        <v>16</v>
      </c>
      <c r="F347">
        <f t="shared" si="38"/>
        <v>4</v>
      </c>
      <c r="H347" t="str">
        <f t="shared" si="39"/>
        <v>Utbildning och universitetsforskning</v>
      </c>
      <c r="I347" t="str">
        <f t="shared" si="35"/>
        <v>3 Forskning</v>
      </c>
      <c r="K347" t="str">
        <f t="shared" si="40"/>
        <v>Rymdforskning och rymdverksamhet</v>
      </c>
      <c r="L347">
        <f t="shared" si="41"/>
        <v>124.5063339731286</v>
      </c>
      <c r="M347">
        <f t="shared" si="36"/>
        <v>10.37552783109405</v>
      </c>
    </row>
    <row r="348" spans="1:13" x14ac:dyDescent="0.35">
      <c r="A348" t="s">
        <v>1545</v>
      </c>
      <c r="B348" s="95" t="s">
        <v>4</v>
      </c>
      <c r="C348" s="95" t="s">
        <v>1074</v>
      </c>
      <c r="D348" s="96">
        <v>46759</v>
      </c>
      <c r="E348" s="107" t="str">
        <f t="shared" si="37"/>
        <v>16</v>
      </c>
      <c r="F348">
        <f t="shared" si="38"/>
        <v>5</v>
      </c>
      <c r="H348" t="str">
        <f t="shared" si="39"/>
        <v>Utbildning och universitetsforskning</v>
      </c>
      <c r="I348" t="str">
        <f t="shared" si="35"/>
        <v>3 Forskning</v>
      </c>
      <c r="K348" t="str">
        <f t="shared" si="40"/>
        <v>Rymdstyrelsen: Förvaltning</v>
      </c>
      <c r="L348">
        <f t="shared" si="41"/>
        <v>4.4874280230326296</v>
      </c>
      <c r="M348">
        <f t="shared" si="36"/>
        <v>0.37395233525271915</v>
      </c>
    </row>
    <row r="349" spans="1:13" x14ac:dyDescent="0.35">
      <c r="A349" t="s">
        <v>1545</v>
      </c>
      <c r="B349" s="95" t="s">
        <v>4</v>
      </c>
      <c r="C349" s="95" t="s">
        <v>1075</v>
      </c>
      <c r="D349" s="96">
        <v>63310</v>
      </c>
      <c r="E349" s="107" t="str">
        <f t="shared" si="37"/>
        <v>16</v>
      </c>
      <c r="F349">
        <f t="shared" si="38"/>
        <v>6</v>
      </c>
      <c r="H349" t="str">
        <f t="shared" si="39"/>
        <v>Utbildning och universitetsforskning</v>
      </c>
      <c r="I349" t="str">
        <f t="shared" si="35"/>
        <v>3 Forskning</v>
      </c>
      <c r="K349" t="str">
        <f t="shared" si="40"/>
        <v>Institutet för rymdfysik</v>
      </c>
      <c r="L349">
        <f t="shared" si="41"/>
        <v>6.0758157389635317</v>
      </c>
      <c r="M349">
        <f t="shared" si="36"/>
        <v>0.50631797824696101</v>
      </c>
    </row>
    <row r="350" spans="1:13" x14ac:dyDescent="0.35">
      <c r="A350" t="s">
        <v>1545</v>
      </c>
      <c r="B350" s="95" t="s">
        <v>4</v>
      </c>
      <c r="C350" s="95" t="s">
        <v>1502</v>
      </c>
      <c r="D350" s="96">
        <v>435537</v>
      </c>
      <c r="E350" s="107" t="str">
        <f t="shared" si="37"/>
        <v>16</v>
      </c>
      <c r="F350">
        <f t="shared" si="38"/>
        <v>7</v>
      </c>
      <c r="H350" t="str">
        <f t="shared" si="39"/>
        <v>Utbildning och universitetsforskning</v>
      </c>
      <c r="I350" t="str">
        <f t="shared" si="35"/>
        <v>3 Forskning</v>
      </c>
      <c r="K350" t="str">
        <f t="shared" si="40"/>
        <v>Kungl. biblioteket</v>
      </c>
      <c r="L350">
        <f t="shared" si="41"/>
        <v>41.79817658349328</v>
      </c>
      <c r="M350">
        <f t="shared" si="36"/>
        <v>3.4831813819577735</v>
      </c>
    </row>
    <row r="351" spans="1:13" x14ac:dyDescent="0.35">
      <c r="A351" t="s">
        <v>1545</v>
      </c>
      <c r="B351" s="95" t="s">
        <v>4</v>
      </c>
      <c r="C351" s="95" t="s">
        <v>1077</v>
      </c>
      <c r="D351" s="96">
        <v>67414</v>
      </c>
      <c r="E351" s="107" t="str">
        <f t="shared" si="37"/>
        <v>16</v>
      </c>
      <c r="F351">
        <f t="shared" si="38"/>
        <v>8</v>
      </c>
      <c r="H351" t="str">
        <f t="shared" si="39"/>
        <v>Utbildning och universitetsforskning</v>
      </c>
      <c r="I351" t="str">
        <f t="shared" si="35"/>
        <v>3 Forskning</v>
      </c>
      <c r="K351" t="str">
        <f t="shared" si="40"/>
        <v>Polarforskningssekretariatet</v>
      </c>
      <c r="L351">
        <f t="shared" si="41"/>
        <v>6.4696737044145873</v>
      </c>
      <c r="M351">
        <f t="shared" si="36"/>
        <v>0.53913947536788231</v>
      </c>
    </row>
    <row r="352" spans="1:13" x14ac:dyDescent="0.35">
      <c r="A352" t="s">
        <v>1545</v>
      </c>
      <c r="B352" s="95" t="s">
        <v>4</v>
      </c>
      <c r="C352" s="95" t="s">
        <v>1078</v>
      </c>
      <c r="D352" s="96">
        <v>49183</v>
      </c>
      <c r="E352" s="107" t="str">
        <f t="shared" si="37"/>
        <v>16</v>
      </c>
      <c r="F352">
        <f t="shared" si="38"/>
        <v>9</v>
      </c>
      <c r="H352" t="str">
        <f t="shared" si="39"/>
        <v>Utbildning och universitetsforskning</v>
      </c>
      <c r="I352" t="str">
        <f t="shared" si="35"/>
        <v>3 Forskning</v>
      </c>
      <c r="K352" t="str">
        <f t="shared" si="40"/>
        <v>Sunet</v>
      </c>
      <c r="L352">
        <f t="shared" si="41"/>
        <v>4.7200575815738963</v>
      </c>
      <c r="M352">
        <f t="shared" si="36"/>
        <v>0.39333813179782467</v>
      </c>
    </row>
    <row r="353" spans="1:13" x14ac:dyDescent="0.35">
      <c r="A353" t="s">
        <v>1545</v>
      </c>
      <c r="B353" s="95" t="s">
        <v>4</v>
      </c>
      <c r="C353" s="95" t="s">
        <v>1079</v>
      </c>
      <c r="D353" s="96">
        <v>5465</v>
      </c>
      <c r="E353" s="107" t="str">
        <f t="shared" si="37"/>
        <v>16</v>
      </c>
      <c r="F353">
        <f t="shared" si="38"/>
        <v>10</v>
      </c>
      <c r="H353" t="str">
        <f t="shared" si="39"/>
        <v>Utbildning och universitetsforskning</v>
      </c>
      <c r="I353" t="str">
        <f t="shared" si="35"/>
        <v>3 Forskning</v>
      </c>
      <c r="K353" t="str">
        <f t="shared" si="40"/>
        <v>Överklagandenämnden för etikprövning</v>
      </c>
      <c r="L353">
        <f t="shared" si="41"/>
        <v>0.52447216890595005</v>
      </c>
      <c r="M353">
        <f t="shared" si="36"/>
        <v>4.370601407549584E-2</v>
      </c>
    </row>
    <row r="354" spans="1:13" x14ac:dyDescent="0.35">
      <c r="A354" t="s">
        <v>1545</v>
      </c>
      <c r="B354" s="95" t="s">
        <v>4</v>
      </c>
      <c r="C354" s="95" t="s">
        <v>1080</v>
      </c>
      <c r="D354" s="96">
        <v>51758</v>
      </c>
      <c r="E354" s="107" t="str">
        <f t="shared" si="37"/>
        <v>16</v>
      </c>
      <c r="F354">
        <f t="shared" si="38"/>
        <v>11</v>
      </c>
      <c r="H354" t="str">
        <f t="shared" si="39"/>
        <v>Utbildning och universitetsforskning</v>
      </c>
      <c r="I354" t="str">
        <f t="shared" si="35"/>
        <v>3 Forskning</v>
      </c>
      <c r="K354" t="str">
        <f t="shared" si="40"/>
        <v>Etikprövningsmyndigheten</v>
      </c>
      <c r="L354">
        <f t="shared" si="41"/>
        <v>4.9671785028790785</v>
      </c>
      <c r="M354">
        <f t="shared" si="36"/>
        <v>0.41393154190658987</v>
      </c>
    </row>
    <row r="355" spans="1:13" x14ac:dyDescent="0.35">
      <c r="A355" t="s">
        <v>1545</v>
      </c>
      <c r="B355" s="95" t="s">
        <v>4</v>
      </c>
      <c r="C355" s="95" t="s">
        <v>1081</v>
      </c>
      <c r="D355" s="96">
        <v>9330</v>
      </c>
      <c r="E355" s="107" t="str">
        <f t="shared" si="37"/>
        <v>16</v>
      </c>
      <c r="F355">
        <f t="shared" si="38"/>
        <v>12</v>
      </c>
      <c r="H355" t="str">
        <f t="shared" si="39"/>
        <v>Utbildning och universitetsforskning</v>
      </c>
      <c r="I355" t="str">
        <f t="shared" si="35"/>
        <v>3 Forskning</v>
      </c>
      <c r="K355" t="str">
        <f t="shared" si="40"/>
        <v>Nämnden för prövning av oredlighet i forskning</v>
      </c>
      <c r="L355">
        <f t="shared" si="41"/>
        <v>0.89539347408829173</v>
      </c>
      <c r="M355">
        <f t="shared" si="36"/>
        <v>7.4616122840690982E-2</v>
      </c>
    </row>
    <row r="356" spans="1:13" x14ac:dyDescent="0.35">
      <c r="A356" t="s">
        <v>1545</v>
      </c>
      <c r="B356" s="95" t="s">
        <v>4</v>
      </c>
      <c r="C356" s="95" t="s">
        <v>1082</v>
      </c>
      <c r="D356" s="96">
        <v>87995</v>
      </c>
      <c r="E356" s="107" t="str">
        <f t="shared" si="37"/>
        <v>16</v>
      </c>
      <c r="F356">
        <f t="shared" si="38"/>
        <v>13</v>
      </c>
      <c r="H356" t="str">
        <f t="shared" si="39"/>
        <v>Utbildning och universitetsforskning</v>
      </c>
      <c r="I356" t="str">
        <f t="shared" si="35"/>
        <v>3 Forskning</v>
      </c>
      <c r="K356" t="str">
        <f t="shared" si="40"/>
        <v>Särskilda utgifter för forskningsändamål</v>
      </c>
      <c r="L356">
        <f t="shared" si="41"/>
        <v>8.4448176583493275</v>
      </c>
      <c r="M356">
        <f t="shared" si="36"/>
        <v>0.703734804862444</v>
      </c>
    </row>
    <row r="357" spans="1:13" x14ac:dyDescent="0.35">
      <c r="A357" t="s">
        <v>1545</v>
      </c>
      <c r="B357" s="95" t="s">
        <v>4</v>
      </c>
      <c r="C357" s="95" t="s">
        <v>1083</v>
      </c>
      <c r="D357" s="96">
        <v>4850</v>
      </c>
      <c r="E357" s="107" t="str">
        <f t="shared" si="37"/>
        <v>16</v>
      </c>
      <c r="F357">
        <f t="shared" si="38"/>
        <v>14</v>
      </c>
      <c r="H357" t="str">
        <f t="shared" si="39"/>
        <v>Utbildning och universitetsforskning</v>
      </c>
      <c r="I357" t="str">
        <f t="shared" si="35"/>
        <v>3 Forskning</v>
      </c>
      <c r="K357" t="str">
        <f t="shared" si="40"/>
        <v>Gentekniknämnden</v>
      </c>
      <c r="L357">
        <f t="shared" si="41"/>
        <v>0.46545105566218808</v>
      </c>
      <c r="M357">
        <f t="shared" si="36"/>
        <v>3.8787587971849009E-2</v>
      </c>
    </row>
    <row r="358" spans="1:13" x14ac:dyDescent="0.35">
      <c r="A358" t="s">
        <v>1545</v>
      </c>
      <c r="B358" s="93" t="s">
        <v>4</v>
      </c>
      <c r="C358" s="93" t="s">
        <v>1084</v>
      </c>
      <c r="D358" s="94">
        <v>157514</v>
      </c>
      <c r="E358" s="107" t="str">
        <f t="shared" si="37"/>
        <v>16</v>
      </c>
      <c r="F358">
        <f t="shared" si="38"/>
        <v>4</v>
      </c>
      <c r="G358" t="s">
        <v>1536</v>
      </c>
      <c r="H358" t="str">
        <f t="shared" si="39"/>
        <v>Utbildning och universitetsforskning</v>
      </c>
      <c r="I358" t="str">
        <f t="shared" si="35"/>
        <v>4 Vissa gemensamma ändamål</v>
      </c>
      <c r="K358" t="str">
        <f t="shared" si="40"/>
        <v>Vissa gemensamma ändamål</v>
      </c>
      <c r="L358">
        <f t="shared" si="41"/>
        <v>15.116506717850289</v>
      </c>
      <c r="M358">
        <f t="shared" si="36"/>
        <v>1.2597088931541907</v>
      </c>
    </row>
    <row r="359" spans="1:13" x14ac:dyDescent="0.35">
      <c r="A359" t="s">
        <v>1545</v>
      </c>
      <c r="B359" s="95" t="s">
        <v>4</v>
      </c>
      <c r="C359" s="95" t="s">
        <v>1085</v>
      </c>
      <c r="D359" s="96">
        <v>81589</v>
      </c>
      <c r="E359" s="107" t="str">
        <f t="shared" si="37"/>
        <v>16</v>
      </c>
      <c r="F359">
        <f t="shared" si="38"/>
        <v>1</v>
      </c>
      <c r="H359" t="str">
        <f t="shared" si="39"/>
        <v>Utbildning och universitetsforskning</v>
      </c>
      <c r="I359" t="str">
        <f t="shared" si="35"/>
        <v>4 Vissa gemensamma ändamål</v>
      </c>
      <c r="K359" t="str">
        <f t="shared" si="40"/>
        <v>Internationella program</v>
      </c>
      <c r="L359">
        <f t="shared" si="41"/>
        <v>7.8300383877159305</v>
      </c>
      <c r="M359">
        <f t="shared" si="36"/>
        <v>0.65250319897632758</v>
      </c>
    </row>
    <row r="360" spans="1:13" x14ac:dyDescent="0.35">
      <c r="A360" t="s">
        <v>1545</v>
      </c>
      <c r="B360" s="95" t="s">
        <v>4</v>
      </c>
      <c r="C360" s="95" t="s">
        <v>1086</v>
      </c>
      <c r="D360" s="96">
        <v>32186</v>
      </c>
      <c r="E360" s="107" t="str">
        <f t="shared" si="37"/>
        <v>16</v>
      </c>
      <c r="F360">
        <f t="shared" si="38"/>
        <v>2</v>
      </c>
      <c r="H360" t="str">
        <f t="shared" si="39"/>
        <v>Utbildning och universitetsforskning</v>
      </c>
      <c r="I360" t="str">
        <f t="shared" si="35"/>
        <v>4 Vissa gemensamma ändamål</v>
      </c>
      <c r="K360" t="str">
        <f t="shared" si="40"/>
        <v>Avgift till Unesco och ICCROM</v>
      </c>
      <c r="L360">
        <f t="shared" si="41"/>
        <v>3.0888675623800386</v>
      </c>
      <c r="M360">
        <f t="shared" si="36"/>
        <v>0.25740563019833657</v>
      </c>
    </row>
    <row r="361" spans="1:13" x14ac:dyDescent="0.35">
      <c r="A361" t="s">
        <v>1545</v>
      </c>
      <c r="B361" s="95" t="s">
        <v>4</v>
      </c>
      <c r="C361" s="95" t="s">
        <v>1087</v>
      </c>
      <c r="D361" s="96">
        <v>11096</v>
      </c>
      <c r="E361" s="107" t="str">
        <f t="shared" si="37"/>
        <v>16</v>
      </c>
      <c r="F361">
        <f t="shared" si="38"/>
        <v>3</v>
      </c>
      <c r="H361" t="str">
        <f t="shared" si="39"/>
        <v>Utbildning och universitetsforskning</v>
      </c>
      <c r="I361" t="str">
        <f t="shared" si="35"/>
        <v>4 Vissa gemensamma ändamål</v>
      </c>
      <c r="K361" t="str">
        <f t="shared" si="40"/>
        <v>Kostnader för Svenska Unescorådet</v>
      </c>
      <c r="L361">
        <f t="shared" si="41"/>
        <v>1.0648752399232246</v>
      </c>
      <c r="M361">
        <f t="shared" si="36"/>
        <v>8.8739603326935382E-2</v>
      </c>
    </row>
    <row r="362" spans="1:13" x14ac:dyDescent="0.35">
      <c r="A362" t="s">
        <v>1545</v>
      </c>
      <c r="B362" s="95" t="s">
        <v>4</v>
      </c>
      <c r="C362" s="95" t="s">
        <v>1088</v>
      </c>
      <c r="D362" s="96">
        <v>32643</v>
      </c>
      <c r="E362" s="107" t="str">
        <f t="shared" si="37"/>
        <v>16</v>
      </c>
      <c r="F362">
        <f t="shared" si="38"/>
        <v>4</v>
      </c>
      <c r="H362" t="str">
        <f t="shared" si="39"/>
        <v>Utbildning och universitetsforskning</v>
      </c>
      <c r="I362" t="str">
        <f t="shared" si="35"/>
        <v>4 Vissa gemensamma ändamål</v>
      </c>
      <c r="K362" t="str">
        <f t="shared" si="40"/>
        <v>Utvecklingsarbete inom områdena utbildning och forskning</v>
      </c>
      <c r="L362">
        <f t="shared" si="41"/>
        <v>3.1327255278310941</v>
      </c>
      <c r="M362">
        <f t="shared" si="36"/>
        <v>0.2610604606525912</v>
      </c>
    </row>
    <row r="363" spans="1:13" x14ac:dyDescent="0.35">
      <c r="A363" t="s">
        <v>1545</v>
      </c>
      <c r="B363" s="93" t="s">
        <v>102</v>
      </c>
      <c r="C363" s="93" t="s">
        <v>103</v>
      </c>
      <c r="D363" s="94">
        <v>16667948</v>
      </c>
      <c r="E363" s="107" t="str">
        <f t="shared" si="37"/>
        <v>17</v>
      </c>
      <c r="F363" t="str">
        <f t="shared" si="38"/>
        <v/>
      </c>
      <c r="G363" t="s">
        <v>1536</v>
      </c>
      <c r="H363" t="str">
        <f t="shared" si="39"/>
        <v>Kultur, medier, trossamfund och fritid</v>
      </c>
      <c r="I363" t="str">
        <f t="shared" si="35"/>
        <v/>
      </c>
      <c r="K363" t="str">
        <f t="shared" si="40"/>
        <v>medier, trossamfund och fritid</v>
      </c>
      <c r="L363">
        <f t="shared" si="41"/>
        <v>1599.61113243762</v>
      </c>
      <c r="M363">
        <f t="shared" si="36"/>
        <v>133.30092770313499</v>
      </c>
    </row>
    <row r="364" spans="1:13" x14ac:dyDescent="0.35">
      <c r="A364" t="s">
        <v>1545</v>
      </c>
      <c r="B364" s="93" t="s">
        <v>4</v>
      </c>
      <c r="C364" s="93" t="s">
        <v>1089</v>
      </c>
      <c r="D364" s="94">
        <v>2579332</v>
      </c>
      <c r="E364" s="107" t="str">
        <f t="shared" si="37"/>
        <v>17</v>
      </c>
      <c r="F364">
        <f t="shared" si="38"/>
        <v>1</v>
      </c>
      <c r="G364" t="s">
        <v>1536</v>
      </c>
      <c r="H364" t="str">
        <f t="shared" si="39"/>
        <v>Kultur, medier, trossamfund och fritid</v>
      </c>
      <c r="I364" t="str">
        <f t="shared" si="35"/>
        <v>1 Kulturområdesövergripande verksamhet</v>
      </c>
      <c r="K364" t="str">
        <f t="shared" si="40"/>
        <v>Kulturområdesövergripande verksamhet</v>
      </c>
      <c r="L364">
        <f t="shared" si="41"/>
        <v>247.536660268714</v>
      </c>
      <c r="M364">
        <f t="shared" si="36"/>
        <v>20.628055022392832</v>
      </c>
    </row>
    <row r="365" spans="1:13" x14ac:dyDescent="0.35">
      <c r="A365" t="s">
        <v>1545</v>
      </c>
      <c r="B365" s="95" t="s">
        <v>4</v>
      </c>
      <c r="C365" s="95" t="s">
        <v>1090</v>
      </c>
      <c r="D365" s="96">
        <v>71187</v>
      </c>
      <c r="E365" s="107" t="str">
        <f t="shared" si="37"/>
        <v>17</v>
      </c>
      <c r="F365">
        <f t="shared" si="38"/>
        <v>1</v>
      </c>
      <c r="H365" t="str">
        <f t="shared" si="39"/>
        <v>Kultur, medier, trossamfund och fritid</v>
      </c>
      <c r="I365" t="str">
        <f t="shared" si="35"/>
        <v>1 Kulturområdesövergripande verksamhet</v>
      </c>
      <c r="K365" t="str">
        <f t="shared" si="40"/>
        <v>Statens kulturråd</v>
      </c>
      <c r="L365">
        <f t="shared" si="41"/>
        <v>6.8317658349328214</v>
      </c>
      <c r="M365">
        <f t="shared" si="36"/>
        <v>0.56931381957773508</v>
      </c>
    </row>
    <row r="366" spans="1:13" x14ac:dyDescent="0.35">
      <c r="A366" t="s">
        <v>1545</v>
      </c>
      <c r="B366" s="95" t="s">
        <v>4</v>
      </c>
      <c r="C366" s="95" t="s">
        <v>1091</v>
      </c>
      <c r="D366" s="96">
        <v>532082</v>
      </c>
      <c r="E366" s="107" t="str">
        <f t="shared" si="37"/>
        <v>17</v>
      </c>
      <c r="F366">
        <f t="shared" si="38"/>
        <v>2</v>
      </c>
      <c r="H366" t="str">
        <f t="shared" si="39"/>
        <v>Kultur, medier, trossamfund och fritid</v>
      </c>
      <c r="I366" t="str">
        <f t="shared" si="35"/>
        <v>1 Kulturområdesövergripande verksamhet</v>
      </c>
      <c r="K366" t="str">
        <f t="shared" si="40"/>
        <v>Bidrag till allmän kulturverksamhet, utveckling samt internationellt kulturutbyte och samarbete</v>
      </c>
      <c r="L366">
        <f t="shared" si="41"/>
        <v>51.06353166986564</v>
      </c>
      <c r="M366">
        <f t="shared" si="36"/>
        <v>4.2552943058221366</v>
      </c>
    </row>
    <row r="367" spans="1:13" x14ac:dyDescent="0.35">
      <c r="A367" t="s">
        <v>1545</v>
      </c>
      <c r="B367" s="95" t="s">
        <v>4</v>
      </c>
      <c r="C367" s="95" t="s">
        <v>1092</v>
      </c>
      <c r="D367" s="96">
        <v>201464</v>
      </c>
      <c r="E367" s="107" t="str">
        <f t="shared" si="37"/>
        <v>17</v>
      </c>
      <c r="F367">
        <f t="shared" si="38"/>
        <v>3</v>
      </c>
      <c r="H367" t="str">
        <f t="shared" si="39"/>
        <v>Kultur, medier, trossamfund och fritid</v>
      </c>
      <c r="I367" t="str">
        <f t="shared" si="35"/>
        <v>1 Kulturområdesövergripande verksamhet</v>
      </c>
      <c r="K367" t="str">
        <f t="shared" si="40"/>
        <v>Skapande skola</v>
      </c>
      <c r="L367">
        <f t="shared" si="41"/>
        <v>19.334357005758157</v>
      </c>
      <c r="M367">
        <f t="shared" si="36"/>
        <v>1.6111964171465132</v>
      </c>
    </row>
    <row r="368" spans="1:13" x14ac:dyDescent="0.35">
      <c r="A368" t="s">
        <v>1545</v>
      </c>
      <c r="B368" s="95" t="s">
        <v>4</v>
      </c>
      <c r="C368" s="95" t="s">
        <v>1093</v>
      </c>
      <c r="D368" s="96">
        <v>45153</v>
      </c>
      <c r="E368" s="107" t="str">
        <f t="shared" si="37"/>
        <v>17</v>
      </c>
      <c r="F368">
        <f t="shared" si="38"/>
        <v>4</v>
      </c>
      <c r="H368" t="str">
        <f t="shared" si="39"/>
        <v>Kultur, medier, trossamfund och fritid</v>
      </c>
      <c r="I368" t="str">
        <f t="shared" si="35"/>
        <v>1 Kulturområdesövergripande verksamhet</v>
      </c>
      <c r="K368" t="str">
        <f t="shared" si="40"/>
        <v>Forsknings- och utvecklingsinsatser inom kulturområdet</v>
      </c>
      <c r="L368">
        <f t="shared" si="41"/>
        <v>4.3333013435700574</v>
      </c>
      <c r="M368">
        <f t="shared" si="36"/>
        <v>0.3611084452975048</v>
      </c>
    </row>
    <row r="369" spans="1:13" x14ac:dyDescent="0.35">
      <c r="A369" t="s">
        <v>1545</v>
      </c>
      <c r="B369" s="95" t="s">
        <v>4</v>
      </c>
      <c r="C369" s="95" t="s">
        <v>1094</v>
      </c>
      <c r="D369" s="96">
        <v>9852</v>
      </c>
      <c r="E369" s="107" t="str">
        <f t="shared" si="37"/>
        <v>17</v>
      </c>
      <c r="F369">
        <f t="shared" si="38"/>
        <v>5</v>
      </c>
      <c r="H369" t="str">
        <f t="shared" si="39"/>
        <v>Kultur, medier, trossamfund och fritid</v>
      </c>
      <c r="I369" t="str">
        <f t="shared" si="35"/>
        <v>1 Kulturområdesövergripande verksamhet</v>
      </c>
      <c r="K369" t="str">
        <f t="shared" si="40"/>
        <v>Stöd till icke-statliga kulturlokaler</v>
      </c>
      <c r="L369">
        <f t="shared" si="41"/>
        <v>0.94548944337811902</v>
      </c>
      <c r="M369">
        <f t="shared" si="36"/>
        <v>7.879078694817658E-2</v>
      </c>
    </row>
    <row r="370" spans="1:13" x14ac:dyDescent="0.35">
      <c r="A370" t="s">
        <v>1545</v>
      </c>
      <c r="B370" s="95" t="s">
        <v>4</v>
      </c>
      <c r="C370" s="95" t="s">
        <v>1095</v>
      </c>
      <c r="D370" s="96">
        <v>1700935</v>
      </c>
      <c r="E370" s="107" t="str">
        <f t="shared" si="37"/>
        <v>17</v>
      </c>
      <c r="F370">
        <f t="shared" si="38"/>
        <v>6</v>
      </c>
      <c r="H370" t="str">
        <f t="shared" si="39"/>
        <v>Kultur, medier, trossamfund och fritid</v>
      </c>
      <c r="I370" t="str">
        <f t="shared" si="35"/>
        <v>1 Kulturområdesövergripande verksamhet</v>
      </c>
      <c r="K370" t="str">
        <f t="shared" si="40"/>
        <v>Bidrag till regional kulturverksamhet</v>
      </c>
      <c r="L370">
        <f t="shared" si="41"/>
        <v>163.23752399232245</v>
      </c>
      <c r="M370">
        <f t="shared" si="36"/>
        <v>13.603126999360205</v>
      </c>
    </row>
    <row r="371" spans="1:13" x14ac:dyDescent="0.35">
      <c r="A371" t="s">
        <v>1545</v>
      </c>
      <c r="B371" s="95" t="s">
        <v>4</v>
      </c>
      <c r="C371" s="95" t="s">
        <v>1096</v>
      </c>
      <c r="D371" s="96">
        <v>18659</v>
      </c>
      <c r="E371" s="107" t="str">
        <f t="shared" si="37"/>
        <v>17</v>
      </c>
      <c r="F371">
        <f t="shared" si="38"/>
        <v>7</v>
      </c>
      <c r="H371" t="str">
        <f t="shared" si="39"/>
        <v>Kultur, medier, trossamfund och fritid</v>
      </c>
      <c r="I371" t="str">
        <f t="shared" si="35"/>
        <v>1 Kulturområdesövergripande verksamhet</v>
      </c>
      <c r="K371" t="str">
        <f t="shared" si="40"/>
        <v>Myndigheten för kulturanalys</v>
      </c>
      <c r="L371">
        <f t="shared" si="41"/>
        <v>1.7906909788867562</v>
      </c>
      <c r="M371">
        <f t="shared" si="36"/>
        <v>0.14922424824056302</v>
      </c>
    </row>
    <row r="372" spans="1:13" x14ac:dyDescent="0.35">
      <c r="A372" t="s">
        <v>1545</v>
      </c>
      <c r="B372" s="93" t="s">
        <v>4</v>
      </c>
      <c r="C372" s="93" t="s">
        <v>1097</v>
      </c>
      <c r="D372" s="94">
        <v>1481422</v>
      </c>
      <c r="E372" s="107" t="str">
        <f t="shared" si="37"/>
        <v>17</v>
      </c>
      <c r="F372">
        <f t="shared" si="38"/>
        <v>2</v>
      </c>
      <c r="G372" t="s">
        <v>1536</v>
      </c>
      <c r="H372" t="str">
        <f t="shared" si="39"/>
        <v>Kultur, medier, trossamfund och fritid</v>
      </c>
      <c r="I372" t="str">
        <f t="shared" si="35"/>
        <v>2 Teater, dans och musik</v>
      </c>
      <c r="K372" t="str">
        <f t="shared" si="40"/>
        <v>Teater, dans och musik</v>
      </c>
      <c r="L372">
        <f t="shared" si="41"/>
        <v>142.17101727447218</v>
      </c>
      <c r="M372">
        <f t="shared" si="36"/>
        <v>11.847584772872681</v>
      </c>
    </row>
    <row r="373" spans="1:13" x14ac:dyDescent="0.35">
      <c r="A373" t="s">
        <v>1545</v>
      </c>
      <c r="B373" s="95" t="s">
        <v>4</v>
      </c>
      <c r="C373" s="95" t="s">
        <v>1098</v>
      </c>
      <c r="D373" s="96">
        <v>1131287</v>
      </c>
      <c r="E373" s="107" t="str">
        <f t="shared" si="37"/>
        <v>17</v>
      </c>
      <c r="F373">
        <f t="shared" si="38"/>
        <v>1</v>
      </c>
      <c r="H373" t="str">
        <f t="shared" si="39"/>
        <v>Kultur, medier, trossamfund och fritid</v>
      </c>
      <c r="I373" t="str">
        <f t="shared" si="35"/>
        <v>2 Teater, dans och musik</v>
      </c>
      <c r="K373" t="str">
        <f t="shared" si="40"/>
        <v>Bidrag till vissa scenkonstinstitutioner</v>
      </c>
      <c r="L373">
        <f t="shared" si="41"/>
        <v>108.56880998080614</v>
      </c>
      <c r="M373">
        <f t="shared" si="36"/>
        <v>9.0474008317338441</v>
      </c>
    </row>
    <row r="374" spans="1:13" x14ac:dyDescent="0.35">
      <c r="A374" t="s">
        <v>1545</v>
      </c>
      <c r="B374" s="95" t="s">
        <v>4</v>
      </c>
      <c r="C374" s="95" t="s">
        <v>1099</v>
      </c>
      <c r="D374" s="96">
        <v>251614</v>
      </c>
      <c r="E374" s="107" t="str">
        <f t="shared" si="37"/>
        <v>17</v>
      </c>
      <c r="F374">
        <f t="shared" si="38"/>
        <v>2</v>
      </c>
      <c r="H374" t="str">
        <f t="shared" si="39"/>
        <v>Kultur, medier, trossamfund och fritid</v>
      </c>
      <c r="I374" t="str">
        <f t="shared" si="35"/>
        <v>2 Teater, dans och musik</v>
      </c>
      <c r="K374" t="str">
        <f t="shared" si="40"/>
        <v>Bidrag till vissa teater-, dans- och musikändamål</v>
      </c>
      <c r="L374">
        <f t="shared" si="41"/>
        <v>24.147216890595011</v>
      </c>
      <c r="M374">
        <f t="shared" si="36"/>
        <v>2.0122680742162511</v>
      </c>
    </row>
    <row r="375" spans="1:13" x14ac:dyDescent="0.35">
      <c r="A375" t="s">
        <v>1545</v>
      </c>
      <c r="B375" s="95" t="s">
        <v>4</v>
      </c>
      <c r="C375" s="95" t="s">
        <v>1100</v>
      </c>
      <c r="D375" s="96">
        <v>98521</v>
      </c>
      <c r="E375" s="107" t="str">
        <f t="shared" si="37"/>
        <v>17</v>
      </c>
      <c r="F375">
        <f t="shared" si="38"/>
        <v>3</v>
      </c>
      <c r="H375" t="str">
        <f t="shared" si="39"/>
        <v>Kultur, medier, trossamfund och fritid</v>
      </c>
      <c r="I375" t="str">
        <f t="shared" si="35"/>
        <v>2 Teater, dans och musik</v>
      </c>
      <c r="K375" t="str">
        <f t="shared" si="40"/>
        <v>Statens musikverk</v>
      </c>
      <c r="L375">
        <f t="shared" si="41"/>
        <v>9.454990403071017</v>
      </c>
      <c r="M375">
        <f t="shared" si="36"/>
        <v>0.78791586692258475</v>
      </c>
    </row>
    <row r="376" spans="1:13" x14ac:dyDescent="0.35">
      <c r="A376" t="s">
        <v>1545</v>
      </c>
      <c r="B376" s="93" t="s">
        <v>4</v>
      </c>
      <c r="C376" s="93" t="s">
        <v>1101</v>
      </c>
      <c r="D376" s="94">
        <v>413099</v>
      </c>
      <c r="E376" s="107" t="str">
        <f t="shared" si="37"/>
        <v>17</v>
      </c>
      <c r="F376">
        <f t="shared" si="38"/>
        <v>3</v>
      </c>
      <c r="G376" t="s">
        <v>1536</v>
      </c>
      <c r="H376" t="str">
        <f t="shared" si="39"/>
        <v>Kultur, medier, trossamfund och fritid</v>
      </c>
      <c r="I376" t="str">
        <f t="shared" si="35"/>
        <v>3 Litteraturen, läsandet och språket</v>
      </c>
      <c r="K376" t="str">
        <f t="shared" si="40"/>
        <v>Litteraturen, läsandet och språket</v>
      </c>
      <c r="L376">
        <f t="shared" si="41"/>
        <v>39.644817658349325</v>
      </c>
      <c r="M376">
        <f t="shared" si="36"/>
        <v>3.3037348048624438</v>
      </c>
    </row>
    <row r="377" spans="1:13" x14ac:dyDescent="0.35">
      <c r="A377" t="s">
        <v>1545</v>
      </c>
      <c r="B377" s="95" t="s">
        <v>4</v>
      </c>
      <c r="C377" s="95" t="s">
        <v>1102</v>
      </c>
      <c r="D377" s="96">
        <v>205735</v>
      </c>
      <c r="E377" s="107" t="str">
        <f t="shared" si="37"/>
        <v>17</v>
      </c>
      <c r="F377">
        <f t="shared" si="38"/>
        <v>1</v>
      </c>
      <c r="H377" t="str">
        <f t="shared" si="39"/>
        <v>Kultur, medier, trossamfund och fritid</v>
      </c>
      <c r="I377" t="str">
        <f t="shared" si="35"/>
        <v>3 Litteraturen, läsandet och språket</v>
      </c>
      <c r="K377" t="str">
        <f t="shared" si="40"/>
        <v>Bidrag till litteratur och kulturtidskrifter</v>
      </c>
      <c r="L377">
        <f t="shared" si="41"/>
        <v>19.744241842610364</v>
      </c>
      <c r="M377">
        <f t="shared" si="36"/>
        <v>1.645353486884197</v>
      </c>
    </row>
    <row r="378" spans="1:13" x14ac:dyDescent="0.35">
      <c r="A378" t="s">
        <v>1545</v>
      </c>
      <c r="B378" s="95" t="s">
        <v>4</v>
      </c>
      <c r="C378" s="95" t="s">
        <v>1103</v>
      </c>
      <c r="D378" s="96">
        <v>133363</v>
      </c>
      <c r="E378" s="107" t="str">
        <f t="shared" si="37"/>
        <v>17</v>
      </c>
      <c r="F378">
        <f t="shared" si="38"/>
        <v>2</v>
      </c>
      <c r="H378" t="str">
        <f t="shared" si="39"/>
        <v>Kultur, medier, trossamfund och fritid</v>
      </c>
      <c r="I378" t="str">
        <f t="shared" si="35"/>
        <v>3 Litteraturen, läsandet och språket</v>
      </c>
      <c r="K378" t="str">
        <f t="shared" si="40"/>
        <v>Myndigheten för tillgängliga medier</v>
      </c>
      <c r="L378">
        <f t="shared" si="41"/>
        <v>12.798752399232246</v>
      </c>
      <c r="M378">
        <f t="shared" si="36"/>
        <v>1.0665626999360205</v>
      </c>
    </row>
    <row r="379" spans="1:13" x14ac:dyDescent="0.35">
      <c r="A379" t="s">
        <v>1545</v>
      </c>
      <c r="B379" s="95" t="s">
        <v>4</v>
      </c>
      <c r="C379" s="95" t="s">
        <v>1104</v>
      </c>
      <c r="D379" s="96">
        <v>74001</v>
      </c>
      <c r="E379" s="107" t="str">
        <f t="shared" si="37"/>
        <v>17</v>
      </c>
      <c r="F379">
        <f t="shared" si="38"/>
        <v>3</v>
      </c>
      <c r="H379" t="str">
        <f t="shared" si="39"/>
        <v>Kultur, medier, trossamfund och fritid</v>
      </c>
      <c r="I379" t="str">
        <f t="shared" si="35"/>
        <v>3 Litteraturen, läsandet och språket</v>
      </c>
      <c r="K379" t="str">
        <f t="shared" si="40"/>
        <v>Institutet för språk och folkminnen</v>
      </c>
      <c r="L379">
        <f t="shared" si="41"/>
        <v>7.1018234165067176</v>
      </c>
      <c r="M379">
        <f t="shared" si="36"/>
        <v>0.59181861804222646</v>
      </c>
    </row>
    <row r="380" spans="1:13" x14ac:dyDescent="0.35">
      <c r="A380" t="s">
        <v>1545</v>
      </c>
      <c r="B380" s="93" t="s">
        <v>4</v>
      </c>
      <c r="C380" s="93" t="s">
        <v>1105</v>
      </c>
      <c r="D380" s="94">
        <v>112207</v>
      </c>
      <c r="E380" s="107" t="str">
        <f t="shared" si="37"/>
        <v>17</v>
      </c>
      <c r="F380">
        <f t="shared" si="38"/>
        <v>4</v>
      </c>
      <c r="G380" t="s">
        <v>1536</v>
      </c>
      <c r="H380" t="str">
        <f t="shared" si="39"/>
        <v>Kultur, medier, trossamfund och fritid</v>
      </c>
      <c r="I380" t="str">
        <f t="shared" si="35"/>
        <v>4 Bildkonst, arkitektur, form och design</v>
      </c>
      <c r="K380" t="str">
        <f t="shared" si="40"/>
        <v>Bildkonst, arkitektur, form och design</v>
      </c>
      <c r="L380">
        <f t="shared" si="41"/>
        <v>10.768426103646833</v>
      </c>
      <c r="M380">
        <f t="shared" si="36"/>
        <v>0.89736884197056943</v>
      </c>
    </row>
    <row r="381" spans="1:13" x14ac:dyDescent="0.35">
      <c r="A381" t="s">
        <v>1545</v>
      </c>
      <c r="B381" s="95" t="s">
        <v>4</v>
      </c>
      <c r="C381" s="95" t="s">
        <v>1106</v>
      </c>
      <c r="D381" s="96">
        <v>11347</v>
      </c>
      <c r="E381" s="107" t="str">
        <f t="shared" si="37"/>
        <v>17</v>
      </c>
      <c r="F381">
        <f t="shared" si="38"/>
        <v>1</v>
      </c>
      <c r="H381" t="str">
        <f t="shared" si="39"/>
        <v>Kultur, medier, trossamfund och fritid</v>
      </c>
      <c r="I381" t="str">
        <f t="shared" si="35"/>
        <v>4 Bildkonst, arkitektur, form och design</v>
      </c>
      <c r="K381" t="str">
        <f t="shared" si="40"/>
        <v>Statens konstråd</v>
      </c>
      <c r="L381">
        <f t="shared" si="41"/>
        <v>1.0889635316698656</v>
      </c>
      <c r="M381">
        <f t="shared" si="36"/>
        <v>9.0746960972488799E-2</v>
      </c>
    </row>
    <row r="382" spans="1:13" x14ac:dyDescent="0.35">
      <c r="A382" t="s">
        <v>1545</v>
      </c>
      <c r="B382" s="95" t="s">
        <v>4</v>
      </c>
      <c r="C382" s="95" t="s">
        <v>1107</v>
      </c>
      <c r="D382" s="96">
        <v>42947</v>
      </c>
      <c r="E382" s="107" t="str">
        <f t="shared" si="37"/>
        <v>17</v>
      </c>
      <c r="F382">
        <f t="shared" si="38"/>
        <v>2</v>
      </c>
      <c r="H382" t="str">
        <f t="shared" si="39"/>
        <v>Kultur, medier, trossamfund och fritid</v>
      </c>
      <c r="I382" t="str">
        <f t="shared" si="35"/>
        <v>4 Bildkonst, arkitektur, form och design</v>
      </c>
      <c r="K382" t="str">
        <f t="shared" si="40"/>
        <v>Konstnärlig gestaltning av den gemensamma miljön</v>
      </c>
      <c r="L382">
        <f t="shared" si="41"/>
        <v>4.1215930902111326</v>
      </c>
      <c r="M382">
        <f t="shared" si="36"/>
        <v>0.34346609085092772</v>
      </c>
    </row>
    <row r="383" spans="1:13" x14ac:dyDescent="0.35">
      <c r="A383" t="s">
        <v>1545</v>
      </c>
      <c r="B383" s="95" t="s">
        <v>4</v>
      </c>
      <c r="C383" s="95" t="s">
        <v>1108</v>
      </c>
      <c r="D383" s="96">
        <v>11844</v>
      </c>
      <c r="E383" s="107" t="str">
        <f t="shared" si="37"/>
        <v>17</v>
      </c>
      <c r="F383">
        <f t="shared" si="38"/>
        <v>3</v>
      </c>
      <c r="H383" t="str">
        <f t="shared" si="39"/>
        <v>Kultur, medier, trossamfund och fritid</v>
      </c>
      <c r="I383" t="str">
        <f t="shared" si="35"/>
        <v>4 Bildkonst, arkitektur, form och design</v>
      </c>
      <c r="K383" t="str">
        <f t="shared" si="40"/>
        <v>Nämnden för hemslöjdsfrågor</v>
      </c>
      <c r="L383">
        <f t="shared" si="41"/>
        <v>1.1366602687140115</v>
      </c>
      <c r="M383">
        <f t="shared" si="36"/>
        <v>9.4721689059500958E-2</v>
      </c>
    </row>
    <row r="384" spans="1:13" x14ac:dyDescent="0.35">
      <c r="A384" t="s">
        <v>1545</v>
      </c>
      <c r="B384" s="95" t="s">
        <v>4</v>
      </c>
      <c r="C384" s="95" t="s">
        <v>1109</v>
      </c>
      <c r="D384" s="96">
        <v>46069</v>
      </c>
      <c r="E384" s="107" t="str">
        <f t="shared" si="37"/>
        <v>17</v>
      </c>
      <c r="F384">
        <f t="shared" si="38"/>
        <v>4</v>
      </c>
      <c r="H384" t="str">
        <f t="shared" si="39"/>
        <v>Kultur, medier, trossamfund och fritid</v>
      </c>
      <c r="I384" t="str">
        <f t="shared" si="35"/>
        <v>4 Bildkonst, arkitektur, form och design</v>
      </c>
      <c r="K384" t="str">
        <f t="shared" si="40"/>
        <v>Bidrag till bild- och formområdet</v>
      </c>
      <c r="L384">
        <f t="shared" si="41"/>
        <v>4.4212092130518235</v>
      </c>
      <c r="M384">
        <f t="shared" si="36"/>
        <v>0.36843410108765196</v>
      </c>
    </row>
    <row r="385" spans="1:13" x14ac:dyDescent="0.35">
      <c r="A385" t="s">
        <v>1545</v>
      </c>
      <c r="B385" s="93" t="s">
        <v>4</v>
      </c>
      <c r="C385" s="93" t="s">
        <v>1110</v>
      </c>
      <c r="D385" s="94">
        <v>592232</v>
      </c>
      <c r="E385" s="107" t="str">
        <f t="shared" si="37"/>
        <v>17</v>
      </c>
      <c r="F385">
        <f t="shared" si="38"/>
        <v>5</v>
      </c>
      <c r="G385" t="s">
        <v>1536</v>
      </c>
      <c r="H385" t="str">
        <f t="shared" si="39"/>
        <v>Kultur, medier, trossamfund och fritid</v>
      </c>
      <c r="I385" t="str">
        <f t="shared" si="35"/>
        <v>5 Konstnärernas villkor</v>
      </c>
      <c r="K385" t="str">
        <f t="shared" si="40"/>
        <v>Konstnärernas villkor</v>
      </c>
      <c r="L385">
        <f t="shared" si="41"/>
        <v>56.836084452975051</v>
      </c>
      <c r="M385">
        <f t="shared" si="36"/>
        <v>4.7363403710812539</v>
      </c>
    </row>
    <row r="386" spans="1:13" x14ac:dyDescent="0.35">
      <c r="A386" t="s">
        <v>1545</v>
      </c>
      <c r="B386" s="95" t="s">
        <v>4</v>
      </c>
      <c r="C386" s="95" t="s">
        <v>1111</v>
      </c>
      <c r="D386" s="96">
        <v>23702</v>
      </c>
      <c r="E386" s="107" t="str">
        <f t="shared" si="37"/>
        <v>17</v>
      </c>
      <c r="F386">
        <f t="shared" si="38"/>
        <v>1</v>
      </c>
      <c r="H386" t="str">
        <f t="shared" si="39"/>
        <v>Kultur, medier, trossamfund och fritid</v>
      </c>
      <c r="I386" t="str">
        <f t="shared" si="35"/>
        <v>5 Konstnärernas villkor</v>
      </c>
      <c r="K386" t="str">
        <f t="shared" si="40"/>
        <v>Konstnärsnämnden</v>
      </c>
      <c r="L386">
        <f t="shared" si="41"/>
        <v>2.2746641074856044</v>
      </c>
      <c r="M386">
        <f t="shared" si="36"/>
        <v>0.18955534229046703</v>
      </c>
    </row>
    <row r="387" spans="1:13" x14ac:dyDescent="0.35">
      <c r="A387" t="s">
        <v>1545</v>
      </c>
      <c r="B387" s="95" t="s">
        <v>4</v>
      </c>
      <c r="C387" s="95" t="s">
        <v>1112</v>
      </c>
      <c r="D387" s="96">
        <v>568530</v>
      </c>
      <c r="E387" s="107" t="str">
        <f t="shared" si="37"/>
        <v>17</v>
      </c>
      <c r="F387">
        <f t="shared" si="38"/>
        <v>2</v>
      </c>
      <c r="H387" t="str">
        <f t="shared" si="39"/>
        <v>Kultur, medier, trossamfund och fritid</v>
      </c>
      <c r="I387" t="str">
        <f t="shared" si="35"/>
        <v>5 Konstnärernas villkor</v>
      </c>
      <c r="K387" t="str">
        <f t="shared" si="40"/>
        <v>Ersättningar och bidrag till konstnärer</v>
      </c>
      <c r="L387">
        <f t="shared" si="41"/>
        <v>54.561420345489445</v>
      </c>
      <c r="M387">
        <f t="shared" si="36"/>
        <v>4.5467850287907874</v>
      </c>
    </row>
    <row r="388" spans="1:13" x14ac:dyDescent="0.35">
      <c r="A388" t="s">
        <v>1545</v>
      </c>
      <c r="B388" s="93" t="s">
        <v>4</v>
      </c>
      <c r="C388" s="93" t="s">
        <v>1113</v>
      </c>
      <c r="D388" s="94">
        <v>455002</v>
      </c>
      <c r="E388" s="107" t="str">
        <f t="shared" si="37"/>
        <v>17</v>
      </c>
      <c r="F388">
        <f t="shared" si="38"/>
        <v>6</v>
      </c>
      <c r="G388" t="s">
        <v>1536</v>
      </c>
      <c r="H388" t="str">
        <f t="shared" si="39"/>
        <v>Kultur, medier, trossamfund och fritid</v>
      </c>
      <c r="I388" t="str">
        <f t="shared" si="35"/>
        <v>6 Arkiv</v>
      </c>
      <c r="K388" t="str">
        <f t="shared" si="40"/>
        <v>Arkiv</v>
      </c>
      <c r="L388">
        <f t="shared" si="41"/>
        <v>43.666218809980805</v>
      </c>
      <c r="M388">
        <f t="shared" si="36"/>
        <v>3.6388515674984006</v>
      </c>
    </row>
    <row r="389" spans="1:13" x14ac:dyDescent="0.35">
      <c r="A389" t="s">
        <v>1545</v>
      </c>
      <c r="B389" s="95" t="s">
        <v>4</v>
      </c>
      <c r="C389" s="95" t="s">
        <v>1114</v>
      </c>
      <c r="D389" s="96">
        <v>455002</v>
      </c>
      <c r="E389" s="107" t="str">
        <f t="shared" si="37"/>
        <v>17</v>
      </c>
      <c r="F389">
        <f t="shared" si="38"/>
        <v>1</v>
      </c>
      <c r="H389" t="str">
        <f t="shared" si="39"/>
        <v>Kultur, medier, trossamfund och fritid</v>
      </c>
      <c r="I389" t="str">
        <f t="shared" si="35"/>
        <v>6 Arkiv</v>
      </c>
      <c r="K389" t="str">
        <f t="shared" si="40"/>
        <v>Riksarkivet</v>
      </c>
      <c r="L389">
        <f t="shared" si="41"/>
        <v>43.666218809980805</v>
      </c>
      <c r="M389">
        <f t="shared" si="36"/>
        <v>3.6388515674984006</v>
      </c>
    </row>
    <row r="390" spans="1:13" x14ac:dyDescent="0.35">
      <c r="A390" t="s">
        <v>1545</v>
      </c>
      <c r="B390" s="93" t="s">
        <v>4</v>
      </c>
      <c r="C390" s="93" t="s">
        <v>1115</v>
      </c>
      <c r="D390" s="94">
        <v>1035877</v>
      </c>
      <c r="E390" s="107" t="str">
        <f t="shared" si="37"/>
        <v>17</v>
      </c>
      <c r="F390">
        <f t="shared" si="38"/>
        <v>7</v>
      </c>
      <c r="G390" t="s">
        <v>1536</v>
      </c>
      <c r="H390" t="str">
        <f t="shared" si="39"/>
        <v>Kultur, medier, trossamfund och fritid</v>
      </c>
      <c r="I390" t="str">
        <f t="shared" si="35"/>
        <v>7 Kulturmiljö</v>
      </c>
      <c r="K390" t="str">
        <f t="shared" si="40"/>
        <v>Kulturmiljö</v>
      </c>
      <c r="L390">
        <f t="shared" si="41"/>
        <v>99.41238003838771</v>
      </c>
      <c r="M390">
        <f t="shared" si="36"/>
        <v>8.2843650031989764</v>
      </c>
    </row>
    <row r="391" spans="1:13" x14ac:dyDescent="0.35">
      <c r="A391" t="s">
        <v>1545</v>
      </c>
      <c r="B391" s="95" t="s">
        <v>4</v>
      </c>
      <c r="C391" s="95" t="s">
        <v>1116</v>
      </c>
      <c r="D391" s="96">
        <v>291835</v>
      </c>
      <c r="E391" s="107" t="str">
        <f t="shared" si="37"/>
        <v>17</v>
      </c>
      <c r="F391">
        <f t="shared" si="38"/>
        <v>1</v>
      </c>
      <c r="H391" t="str">
        <f t="shared" si="39"/>
        <v>Kultur, medier, trossamfund och fritid</v>
      </c>
      <c r="I391" t="str">
        <f t="shared" si="35"/>
        <v>7 Kulturmiljö</v>
      </c>
      <c r="K391" t="str">
        <f t="shared" si="40"/>
        <v>Riksantikvarieämbetet</v>
      </c>
      <c r="L391">
        <f t="shared" si="41"/>
        <v>28.007197696737045</v>
      </c>
      <c r="M391">
        <f t="shared" si="36"/>
        <v>2.3339331413947537</v>
      </c>
    </row>
    <row r="392" spans="1:13" x14ac:dyDescent="0.35">
      <c r="A392" t="s">
        <v>1545</v>
      </c>
      <c r="B392" s="95" t="s">
        <v>4</v>
      </c>
      <c r="C392" s="95" t="s">
        <v>1117</v>
      </c>
      <c r="D392" s="96">
        <v>276042</v>
      </c>
      <c r="E392" s="107" t="str">
        <f t="shared" si="37"/>
        <v>17</v>
      </c>
      <c r="F392">
        <f t="shared" si="38"/>
        <v>2</v>
      </c>
      <c r="H392" t="str">
        <f t="shared" si="39"/>
        <v>Kultur, medier, trossamfund och fritid</v>
      </c>
      <c r="I392" t="str">
        <f t="shared" si="35"/>
        <v>7 Kulturmiljö</v>
      </c>
      <c r="K392" t="str">
        <f t="shared" si="40"/>
        <v>Bidrag till kulturmiljövård</v>
      </c>
      <c r="L392">
        <f t="shared" si="41"/>
        <v>26.491554702495201</v>
      </c>
      <c r="M392">
        <f t="shared" si="36"/>
        <v>2.2076295585412669</v>
      </c>
    </row>
    <row r="393" spans="1:13" x14ac:dyDescent="0.35">
      <c r="A393" t="s">
        <v>1545</v>
      </c>
      <c r="B393" s="95" t="s">
        <v>4</v>
      </c>
      <c r="C393" s="95" t="s">
        <v>1118</v>
      </c>
      <c r="D393" s="96">
        <v>460000</v>
      </c>
      <c r="E393" s="107" t="str">
        <f t="shared" si="37"/>
        <v>17</v>
      </c>
      <c r="F393">
        <f t="shared" si="38"/>
        <v>3</v>
      </c>
      <c r="H393" t="str">
        <f t="shared" si="39"/>
        <v>Kultur, medier, trossamfund och fritid</v>
      </c>
      <c r="I393" t="str">
        <f t="shared" si="35"/>
        <v>7 Kulturmiljö</v>
      </c>
      <c r="K393" t="str">
        <f t="shared" si="40"/>
        <v>Kyrkoantikvarisk ersättning</v>
      </c>
      <c r="L393">
        <f t="shared" si="41"/>
        <v>44.145873320537426</v>
      </c>
      <c r="M393">
        <f t="shared" si="36"/>
        <v>3.6788227767114523</v>
      </c>
    </row>
    <row r="394" spans="1:13" x14ac:dyDescent="0.35">
      <c r="A394" t="s">
        <v>1545</v>
      </c>
      <c r="B394" s="95" t="s">
        <v>4</v>
      </c>
      <c r="C394" s="95" t="s">
        <v>1119</v>
      </c>
      <c r="D394" s="96">
        <v>8000</v>
      </c>
      <c r="E394" s="107" t="str">
        <f t="shared" si="37"/>
        <v>17</v>
      </c>
      <c r="F394">
        <f t="shared" si="38"/>
        <v>4</v>
      </c>
      <c r="H394" t="str">
        <f t="shared" si="39"/>
        <v>Kultur, medier, trossamfund och fritid</v>
      </c>
      <c r="I394" t="str">
        <f t="shared" si="35"/>
        <v>7 Kulturmiljö</v>
      </c>
      <c r="K394" t="str">
        <f t="shared" si="40"/>
        <v>Bidrag till arbetslivsmuseer</v>
      </c>
      <c r="L394">
        <f t="shared" si="41"/>
        <v>0.76775431861804222</v>
      </c>
      <c r="M394">
        <f t="shared" si="36"/>
        <v>6.3979526551503518E-2</v>
      </c>
    </row>
    <row r="395" spans="1:13" x14ac:dyDescent="0.35">
      <c r="A395" t="s">
        <v>1545</v>
      </c>
      <c r="B395" s="93" t="s">
        <v>4</v>
      </c>
      <c r="C395" s="93" t="s">
        <v>1120</v>
      </c>
      <c r="D395" s="94">
        <v>1810273</v>
      </c>
      <c r="E395" s="107" t="str">
        <f t="shared" si="37"/>
        <v>17</v>
      </c>
      <c r="F395">
        <f t="shared" si="38"/>
        <v>8</v>
      </c>
      <c r="G395" t="s">
        <v>1536</v>
      </c>
      <c r="H395" t="str">
        <f t="shared" si="39"/>
        <v>Kultur, medier, trossamfund och fritid</v>
      </c>
      <c r="I395" t="str">
        <f t="shared" ref="I395:I458" si="42">IF(B395="",IF(G395="Sum",C395,IF(I394="",H395,I394)),"")</f>
        <v>8 Museer och utställningar</v>
      </c>
      <c r="K395" t="str">
        <f t="shared" si="40"/>
        <v>Museer och utställningar</v>
      </c>
      <c r="L395">
        <f t="shared" si="41"/>
        <v>173.73061420345491</v>
      </c>
      <c r="M395">
        <f t="shared" si="36"/>
        <v>14.477551183621243</v>
      </c>
    </row>
    <row r="396" spans="1:13" x14ac:dyDescent="0.35">
      <c r="A396" t="s">
        <v>1545</v>
      </c>
      <c r="B396" s="95" t="s">
        <v>4</v>
      </c>
      <c r="C396" s="95" t="s">
        <v>1121</v>
      </c>
      <c r="D396" s="96">
        <v>1406004</v>
      </c>
      <c r="E396" s="107" t="str">
        <f t="shared" si="37"/>
        <v>17</v>
      </c>
      <c r="F396">
        <f t="shared" si="38"/>
        <v>1</v>
      </c>
      <c r="H396" t="str">
        <f t="shared" si="39"/>
        <v>Kultur, medier, trossamfund och fritid</v>
      </c>
      <c r="I396" t="str">
        <f t="shared" si="42"/>
        <v>8 Museer och utställningar</v>
      </c>
      <c r="K396" t="str">
        <f t="shared" si="40"/>
        <v>Centrala museer: Myndigheter</v>
      </c>
      <c r="L396">
        <f t="shared" si="41"/>
        <v>134.93320537428022</v>
      </c>
      <c r="M396">
        <f t="shared" ref="M396:M459" si="43">L396/12</f>
        <v>11.244433781190018</v>
      </c>
    </row>
    <row r="397" spans="1:13" x14ac:dyDescent="0.35">
      <c r="A397" t="s">
        <v>1545</v>
      </c>
      <c r="B397" s="95" t="s">
        <v>4</v>
      </c>
      <c r="C397" s="95" t="s">
        <v>1122</v>
      </c>
      <c r="D397" s="96">
        <v>273714</v>
      </c>
      <c r="E397" s="107" t="str">
        <f t="shared" ref="E397:E460" si="44">IF(B397="",E396,B397)</f>
        <v>17</v>
      </c>
      <c r="F397">
        <f t="shared" ref="F397:F460" si="45">IFERROR(LEFT(C397,FIND(" ",C397)-1)*1,"")</f>
        <v>2</v>
      </c>
      <c r="H397" t="str">
        <f t="shared" ref="H397:H460" si="46">IF(B397="",H396,C397)</f>
        <v>Kultur, medier, trossamfund och fritid</v>
      </c>
      <c r="I397" t="str">
        <f t="shared" si="42"/>
        <v>8 Museer och utställningar</v>
      </c>
      <c r="K397" t="str">
        <f t="shared" ref="K397:K460" si="47">IFERROR(RIGHT(C397,LEN(C397)-FIND(" ",C397)),C397)</f>
        <v>Centrala museer: Stiftelser</v>
      </c>
      <c r="L397">
        <f t="shared" ref="L397:L460" si="48">D397/$L$3</f>
        <v>26.26813819577735</v>
      </c>
      <c r="M397">
        <f t="shared" si="43"/>
        <v>2.1890115163147792</v>
      </c>
    </row>
    <row r="398" spans="1:13" x14ac:dyDescent="0.35">
      <c r="A398" t="s">
        <v>1545</v>
      </c>
      <c r="B398" s="95" t="s">
        <v>4</v>
      </c>
      <c r="C398" s="95" t="s">
        <v>1123</v>
      </c>
      <c r="D398" s="96">
        <v>79718</v>
      </c>
      <c r="E398" s="107" t="str">
        <f t="shared" si="44"/>
        <v>17</v>
      </c>
      <c r="F398">
        <f t="shared" si="45"/>
        <v>3</v>
      </c>
      <c r="H398" t="str">
        <f t="shared" si="46"/>
        <v>Kultur, medier, trossamfund och fritid</v>
      </c>
      <c r="I398" t="str">
        <f t="shared" si="42"/>
        <v>8 Museer och utställningar</v>
      </c>
      <c r="K398" t="str">
        <f t="shared" si="47"/>
        <v>Bidrag till vissa museer</v>
      </c>
      <c r="L398">
        <f t="shared" si="48"/>
        <v>7.6504798464491364</v>
      </c>
      <c r="M398">
        <f t="shared" si="43"/>
        <v>0.63753998720409466</v>
      </c>
    </row>
    <row r="399" spans="1:13" x14ac:dyDescent="0.35">
      <c r="A399" t="s">
        <v>1545</v>
      </c>
      <c r="B399" s="95" t="s">
        <v>4</v>
      </c>
      <c r="C399" s="95" t="s">
        <v>1124</v>
      </c>
      <c r="D399" s="96">
        <v>50757</v>
      </c>
      <c r="E399" s="107" t="str">
        <f t="shared" si="44"/>
        <v>17</v>
      </c>
      <c r="F399">
        <f t="shared" si="45"/>
        <v>4</v>
      </c>
      <c r="H399" t="str">
        <f t="shared" si="46"/>
        <v>Kultur, medier, trossamfund och fritid</v>
      </c>
      <c r="I399" t="str">
        <f t="shared" si="42"/>
        <v>8 Museer och utställningar</v>
      </c>
      <c r="K399" t="str">
        <f t="shared" si="47"/>
        <v>Forum för levande historia</v>
      </c>
      <c r="L399">
        <f t="shared" si="48"/>
        <v>4.8711132437619957</v>
      </c>
      <c r="M399">
        <f t="shared" si="43"/>
        <v>0.40592610364683296</v>
      </c>
    </row>
    <row r="400" spans="1:13" x14ac:dyDescent="0.35">
      <c r="A400" t="s">
        <v>1545</v>
      </c>
      <c r="B400" s="95" t="s">
        <v>4</v>
      </c>
      <c r="C400" s="95" t="s">
        <v>1125</v>
      </c>
      <c r="D400" s="96">
        <v>80</v>
      </c>
      <c r="E400" s="107" t="str">
        <f t="shared" si="44"/>
        <v>17</v>
      </c>
      <c r="F400">
        <f t="shared" si="45"/>
        <v>5</v>
      </c>
      <c r="H400" t="str">
        <f t="shared" si="46"/>
        <v>Kultur, medier, trossamfund och fritid</v>
      </c>
      <c r="I400" t="str">
        <f t="shared" si="42"/>
        <v>8 Museer och utställningar</v>
      </c>
      <c r="K400" t="str">
        <f t="shared" si="47"/>
        <v>Statliga utställningsgarantier och inköp av vissa kulturföremål</v>
      </c>
      <c r="L400">
        <f t="shared" si="48"/>
        <v>7.677543186180422E-3</v>
      </c>
      <c r="M400">
        <f t="shared" si="43"/>
        <v>6.3979526551503517E-4</v>
      </c>
    </row>
    <row r="401" spans="1:13" x14ac:dyDescent="0.35">
      <c r="A401" t="s">
        <v>1545</v>
      </c>
      <c r="B401" s="93" t="s">
        <v>4</v>
      </c>
      <c r="C401" s="93" t="s">
        <v>1126</v>
      </c>
      <c r="D401" s="94">
        <v>98519</v>
      </c>
      <c r="E401" s="107" t="str">
        <f t="shared" si="44"/>
        <v>17</v>
      </c>
      <c r="F401">
        <f t="shared" si="45"/>
        <v>9</v>
      </c>
      <c r="G401" t="s">
        <v>1536</v>
      </c>
      <c r="H401" t="str">
        <f t="shared" si="46"/>
        <v>Kultur, medier, trossamfund och fritid</v>
      </c>
      <c r="I401" t="str">
        <f t="shared" si="42"/>
        <v>9 Trossamfund</v>
      </c>
      <c r="K401" t="str">
        <f t="shared" si="47"/>
        <v>Trossamfund</v>
      </c>
      <c r="L401">
        <f t="shared" si="48"/>
        <v>9.454798464491363</v>
      </c>
      <c r="M401">
        <f t="shared" si="43"/>
        <v>0.78789987204094691</v>
      </c>
    </row>
    <row r="402" spans="1:13" x14ac:dyDescent="0.35">
      <c r="A402" t="s">
        <v>1545</v>
      </c>
      <c r="B402" s="95" t="s">
        <v>4</v>
      </c>
      <c r="C402" s="95" t="s">
        <v>1127</v>
      </c>
      <c r="D402" s="96">
        <v>16600</v>
      </c>
      <c r="E402" s="107" t="str">
        <f t="shared" si="44"/>
        <v>17</v>
      </c>
      <c r="F402">
        <f t="shared" si="45"/>
        <v>1</v>
      </c>
      <c r="H402" t="str">
        <f t="shared" si="46"/>
        <v>Kultur, medier, trossamfund och fritid</v>
      </c>
      <c r="I402" t="str">
        <f t="shared" si="42"/>
        <v>9 Trossamfund</v>
      </c>
      <c r="K402" t="str">
        <f t="shared" si="47"/>
        <v>Myndigheten för stöd till trossamfund</v>
      </c>
      <c r="L402">
        <f t="shared" si="48"/>
        <v>1.5930902111324377</v>
      </c>
      <c r="M402">
        <f t="shared" si="43"/>
        <v>0.13275751759436979</v>
      </c>
    </row>
    <row r="403" spans="1:13" x14ac:dyDescent="0.35">
      <c r="A403" t="s">
        <v>1545</v>
      </c>
      <c r="B403" s="95" t="s">
        <v>4</v>
      </c>
      <c r="C403" s="95" t="s">
        <v>1128</v>
      </c>
      <c r="D403" s="96">
        <v>81919</v>
      </c>
      <c r="E403" s="107" t="str">
        <f t="shared" si="44"/>
        <v>17</v>
      </c>
      <c r="F403">
        <f t="shared" si="45"/>
        <v>2</v>
      </c>
      <c r="H403" t="str">
        <f t="shared" si="46"/>
        <v>Kultur, medier, trossamfund och fritid</v>
      </c>
      <c r="I403" t="str">
        <f t="shared" si="42"/>
        <v>9 Trossamfund</v>
      </c>
      <c r="K403" t="str">
        <f t="shared" si="47"/>
        <v>Stöd till trossamfund</v>
      </c>
      <c r="L403">
        <f t="shared" si="48"/>
        <v>7.8617082533589251</v>
      </c>
      <c r="M403">
        <f t="shared" si="43"/>
        <v>0.65514235444657709</v>
      </c>
    </row>
    <row r="404" spans="1:13" x14ac:dyDescent="0.35">
      <c r="A404" t="s">
        <v>1545</v>
      </c>
      <c r="B404" s="93" t="s">
        <v>4</v>
      </c>
      <c r="C404" s="93" t="s">
        <v>1129</v>
      </c>
      <c r="D404" s="94">
        <v>553444</v>
      </c>
      <c r="E404" s="107" t="str">
        <f t="shared" si="44"/>
        <v>17</v>
      </c>
      <c r="F404">
        <f t="shared" si="45"/>
        <v>10</v>
      </c>
      <c r="G404" t="s">
        <v>1536</v>
      </c>
      <c r="H404" t="str">
        <f t="shared" si="46"/>
        <v>Kultur, medier, trossamfund och fritid</v>
      </c>
      <c r="I404" t="str">
        <f t="shared" si="42"/>
        <v>10 Film</v>
      </c>
      <c r="K404" t="str">
        <f t="shared" si="47"/>
        <v>Film</v>
      </c>
      <c r="L404">
        <f t="shared" si="48"/>
        <v>53.113627639155467</v>
      </c>
      <c r="M404">
        <f t="shared" si="43"/>
        <v>4.4261356365962889</v>
      </c>
    </row>
    <row r="405" spans="1:13" x14ac:dyDescent="0.35">
      <c r="A405" t="s">
        <v>1545</v>
      </c>
      <c r="B405" s="95" t="s">
        <v>4</v>
      </c>
      <c r="C405" s="95" t="s">
        <v>1130</v>
      </c>
      <c r="D405" s="96">
        <v>553444</v>
      </c>
      <c r="E405" s="107" t="str">
        <f t="shared" si="44"/>
        <v>17</v>
      </c>
      <c r="F405">
        <f t="shared" si="45"/>
        <v>1</v>
      </c>
      <c r="H405" t="str">
        <f t="shared" si="46"/>
        <v>Kultur, medier, trossamfund och fritid</v>
      </c>
      <c r="I405" t="str">
        <f t="shared" si="42"/>
        <v>10 Film</v>
      </c>
      <c r="K405" t="str">
        <f t="shared" si="47"/>
        <v>Filmstöd</v>
      </c>
      <c r="L405">
        <f t="shared" si="48"/>
        <v>53.113627639155467</v>
      </c>
      <c r="M405">
        <f t="shared" si="43"/>
        <v>4.4261356365962889</v>
      </c>
    </row>
    <row r="406" spans="1:13" x14ac:dyDescent="0.35">
      <c r="A406" t="s">
        <v>1545</v>
      </c>
      <c r="B406" s="93" t="s">
        <v>4</v>
      </c>
      <c r="C406" s="93" t="s">
        <v>1131</v>
      </c>
      <c r="D406" s="94">
        <v>86549</v>
      </c>
      <c r="E406" s="107" t="str">
        <f t="shared" si="44"/>
        <v>17</v>
      </c>
      <c r="F406">
        <f t="shared" si="45"/>
        <v>11</v>
      </c>
      <c r="G406" t="s">
        <v>1536</v>
      </c>
      <c r="H406" t="str">
        <f t="shared" si="46"/>
        <v>Kultur, medier, trossamfund och fritid</v>
      </c>
      <c r="I406" t="str">
        <f t="shared" si="42"/>
        <v>11 Medier</v>
      </c>
      <c r="K406" t="str">
        <f t="shared" si="47"/>
        <v>Medier</v>
      </c>
      <c r="L406">
        <f t="shared" si="48"/>
        <v>8.3060460652591175</v>
      </c>
      <c r="M406">
        <f t="shared" si="43"/>
        <v>0.69217050543825975</v>
      </c>
    </row>
    <row r="407" spans="1:13" x14ac:dyDescent="0.35">
      <c r="A407" t="s">
        <v>1545</v>
      </c>
      <c r="B407" s="95" t="s">
        <v>4</v>
      </c>
      <c r="C407" s="95" t="s">
        <v>1132</v>
      </c>
      <c r="D407" s="96">
        <v>9671</v>
      </c>
      <c r="E407" s="107" t="str">
        <f t="shared" si="44"/>
        <v>17</v>
      </c>
      <c r="F407">
        <f t="shared" si="45"/>
        <v>1</v>
      </c>
      <c r="H407" t="str">
        <f t="shared" si="46"/>
        <v>Kultur, medier, trossamfund och fritid</v>
      </c>
      <c r="I407" t="str">
        <f t="shared" si="42"/>
        <v>11 Medier</v>
      </c>
      <c r="K407" t="str">
        <f t="shared" si="47"/>
        <v>Sändningar av TV Finland</v>
      </c>
      <c r="L407">
        <f t="shared" si="48"/>
        <v>0.92811900191938579</v>
      </c>
      <c r="M407">
        <f t="shared" si="43"/>
        <v>7.734325015994882E-2</v>
      </c>
    </row>
    <row r="408" spans="1:13" x14ac:dyDescent="0.35">
      <c r="A408" t="s">
        <v>1545</v>
      </c>
      <c r="B408" s="95" t="s">
        <v>4</v>
      </c>
      <c r="C408" s="95" t="s">
        <v>1133</v>
      </c>
      <c r="D408" s="96">
        <v>3488</v>
      </c>
      <c r="E408" s="107" t="str">
        <f t="shared" si="44"/>
        <v>17</v>
      </c>
      <c r="F408">
        <f t="shared" si="45"/>
        <v>2</v>
      </c>
      <c r="H408" t="str">
        <f t="shared" si="46"/>
        <v>Kultur, medier, trossamfund och fritid</v>
      </c>
      <c r="I408" t="str">
        <f t="shared" si="42"/>
        <v>11 Medier</v>
      </c>
      <c r="K408" t="str">
        <f t="shared" si="47"/>
        <v>Forskning och dokumentation om medieutvecklingen</v>
      </c>
      <c r="L408">
        <f t="shared" si="48"/>
        <v>0.3347408829174664</v>
      </c>
      <c r="M408">
        <f t="shared" si="43"/>
        <v>2.7895073576455532E-2</v>
      </c>
    </row>
    <row r="409" spans="1:13" x14ac:dyDescent="0.35">
      <c r="A409" t="s">
        <v>1545</v>
      </c>
      <c r="B409" s="95" t="s">
        <v>4</v>
      </c>
      <c r="C409" s="95" t="s">
        <v>1134</v>
      </c>
      <c r="D409" s="96">
        <v>533</v>
      </c>
      <c r="E409" s="107" t="str">
        <f t="shared" si="44"/>
        <v>17</v>
      </c>
      <c r="F409">
        <f t="shared" si="45"/>
        <v>3</v>
      </c>
      <c r="H409" t="str">
        <f t="shared" si="46"/>
        <v>Kultur, medier, trossamfund och fritid</v>
      </c>
      <c r="I409" t="str">
        <f t="shared" si="42"/>
        <v>11 Medier</v>
      </c>
      <c r="K409" t="str">
        <f t="shared" si="47"/>
        <v>Avgift till europeiska audiovisuella observatoriet</v>
      </c>
      <c r="L409">
        <f t="shared" si="48"/>
        <v>5.1151631477927062E-2</v>
      </c>
      <c r="M409">
        <f t="shared" si="43"/>
        <v>4.2626359564939221E-3</v>
      </c>
    </row>
    <row r="410" spans="1:13" x14ac:dyDescent="0.35">
      <c r="A410" t="s">
        <v>1545</v>
      </c>
      <c r="B410" s="95" t="s">
        <v>4</v>
      </c>
      <c r="C410" s="95" t="s">
        <v>1135</v>
      </c>
      <c r="D410" s="96">
        <v>24401</v>
      </c>
      <c r="E410" s="107" t="str">
        <f t="shared" si="44"/>
        <v>17</v>
      </c>
      <c r="F410">
        <f t="shared" si="45"/>
        <v>4</v>
      </c>
      <c r="H410" t="str">
        <f t="shared" si="46"/>
        <v>Kultur, medier, trossamfund och fritid</v>
      </c>
      <c r="I410" t="str">
        <f t="shared" si="42"/>
        <v>11 Medier</v>
      </c>
      <c r="K410" t="str">
        <f t="shared" si="47"/>
        <v>Statens medieråd</v>
      </c>
      <c r="L410">
        <f t="shared" si="48"/>
        <v>2.341746641074856</v>
      </c>
      <c r="M410">
        <f t="shared" si="43"/>
        <v>0.19514555342290466</v>
      </c>
    </row>
    <row r="411" spans="1:13" x14ac:dyDescent="0.35">
      <c r="A411" t="s">
        <v>1545</v>
      </c>
      <c r="B411" s="95" t="s">
        <v>4</v>
      </c>
      <c r="C411" s="95" t="s">
        <v>1136</v>
      </c>
      <c r="D411" s="96">
        <v>48456</v>
      </c>
      <c r="E411" s="107" t="str">
        <f t="shared" si="44"/>
        <v>17</v>
      </c>
      <c r="F411">
        <f t="shared" si="45"/>
        <v>5</v>
      </c>
      <c r="H411" t="str">
        <f t="shared" si="46"/>
        <v>Kultur, medier, trossamfund och fritid</v>
      </c>
      <c r="I411" t="str">
        <f t="shared" si="42"/>
        <v>11 Medier</v>
      </c>
      <c r="K411" t="str">
        <f t="shared" si="47"/>
        <v>Stöd till taltidningar</v>
      </c>
      <c r="L411">
        <f t="shared" si="48"/>
        <v>4.6502879078694814</v>
      </c>
      <c r="M411">
        <f t="shared" si="43"/>
        <v>0.38752399232245677</v>
      </c>
    </row>
    <row r="412" spans="1:13" x14ac:dyDescent="0.35">
      <c r="A412" t="s">
        <v>1545</v>
      </c>
      <c r="B412" s="93" t="s">
        <v>4</v>
      </c>
      <c r="C412" s="93" t="s">
        <v>1137</v>
      </c>
      <c r="D412" s="94">
        <v>372370</v>
      </c>
      <c r="E412" s="107" t="str">
        <f t="shared" si="44"/>
        <v>17</v>
      </c>
      <c r="F412">
        <f t="shared" si="45"/>
        <v>12</v>
      </c>
      <c r="G412" t="s">
        <v>1536</v>
      </c>
      <c r="H412" t="str">
        <f t="shared" si="46"/>
        <v>Kultur, medier, trossamfund och fritid</v>
      </c>
      <c r="I412" t="str">
        <f t="shared" si="42"/>
        <v>12 Ungdomspolitik</v>
      </c>
      <c r="K412" t="str">
        <f t="shared" si="47"/>
        <v>Ungdomspolitik</v>
      </c>
      <c r="L412">
        <f t="shared" si="48"/>
        <v>35.736084452975049</v>
      </c>
      <c r="M412">
        <f t="shared" si="43"/>
        <v>2.9780070377479206</v>
      </c>
    </row>
    <row r="413" spans="1:13" x14ac:dyDescent="0.35">
      <c r="A413" t="s">
        <v>1545</v>
      </c>
      <c r="B413" s="95" t="s">
        <v>4</v>
      </c>
      <c r="C413" s="95" t="s">
        <v>1138</v>
      </c>
      <c r="D413" s="96">
        <v>59690</v>
      </c>
      <c r="E413" s="107" t="str">
        <f t="shared" si="44"/>
        <v>17</v>
      </c>
      <c r="F413">
        <f t="shared" si="45"/>
        <v>1</v>
      </c>
      <c r="H413" t="str">
        <f t="shared" si="46"/>
        <v>Kultur, medier, trossamfund och fritid</v>
      </c>
      <c r="I413" t="str">
        <f t="shared" si="42"/>
        <v>12 Ungdomspolitik</v>
      </c>
      <c r="K413" t="str">
        <f t="shared" si="47"/>
        <v>Myndigheten för ungdoms- och civilsamhällesfrågor</v>
      </c>
      <c r="L413">
        <f t="shared" si="48"/>
        <v>5.7284069097888679</v>
      </c>
      <c r="M413">
        <f t="shared" si="43"/>
        <v>0.47736724248240564</v>
      </c>
    </row>
    <row r="414" spans="1:13" x14ac:dyDescent="0.35">
      <c r="A414" t="s">
        <v>1545</v>
      </c>
      <c r="B414" s="95" t="s">
        <v>4</v>
      </c>
      <c r="C414" s="95" t="s">
        <v>1139</v>
      </c>
      <c r="D414" s="96">
        <v>290680</v>
      </c>
      <c r="E414" s="107" t="str">
        <f t="shared" si="44"/>
        <v>17</v>
      </c>
      <c r="F414">
        <f t="shared" si="45"/>
        <v>2</v>
      </c>
      <c r="H414" t="str">
        <f t="shared" si="46"/>
        <v>Kultur, medier, trossamfund och fritid</v>
      </c>
      <c r="I414" t="str">
        <f t="shared" si="42"/>
        <v>12 Ungdomspolitik</v>
      </c>
      <c r="K414" t="str">
        <f t="shared" si="47"/>
        <v>Bidrag till nationell och internationell ungdomsverksamhet</v>
      </c>
      <c r="L414">
        <f t="shared" si="48"/>
        <v>27.896353166986565</v>
      </c>
      <c r="M414">
        <f t="shared" si="43"/>
        <v>2.3246960972488804</v>
      </c>
    </row>
    <row r="415" spans="1:13" x14ac:dyDescent="0.35">
      <c r="A415" t="s">
        <v>1545</v>
      </c>
      <c r="B415" s="95" t="s">
        <v>4</v>
      </c>
      <c r="C415" s="95" t="s">
        <v>1140</v>
      </c>
      <c r="D415" s="96">
        <v>22000</v>
      </c>
      <c r="E415" s="107" t="str">
        <f t="shared" si="44"/>
        <v>17</v>
      </c>
      <c r="F415">
        <f t="shared" si="45"/>
        <v>3</v>
      </c>
      <c r="H415" t="str">
        <f t="shared" si="46"/>
        <v>Kultur, medier, trossamfund och fritid</v>
      </c>
      <c r="I415" t="str">
        <f t="shared" si="42"/>
        <v>12 Ungdomspolitik</v>
      </c>
      <c r="K415" t="str">
        <f t="shared" si="47"/>
        <v>Särskilda insatser inom ungdomspolitiken</v>
      </c>
      <c r="L415">
        <f t="shared" si="48"/>
        <v>2.1113243761996161</v>
      </c>
      <c r="M415">
        <f t="shared" si="43"/>
        <v>0.17594369801663468</v>
      </c>
    </row>
    <row r="416" spans="1:13" x14ac:dyDescent="0.35">
      <c r="A416" t="s">
        <v>1545</v>
      </c>
      <c r="B416" s="93" t="s">
        <v>4</v>
      </c>
      <c r="C416" s="93" t="s">
        <v>1141</v>
      </c>
      <c r="D416" s="94">
        <v>2380518</v>
      </c>
      <c r="E416" s="107" t="str">
        <f t="shared" si="44"/>
        <v>17</v>
      </c>
      <c r="F416">
        <f t="shared" si="45"/>
        <v>13</v>
      </c>
      <c r="G416" t="s">
        <v>1536</v>
      </c>
      <c r="H416" t="str">
        <f t="shared" si="46"/>
        <v>Kultur, medier, trossamfund och fritid</v>
      </c>
      <c r="I416" t="str">
        <f t="shared" si="42"/>
        <v>13 Politik för det civila samhället</v>
      </c>
      <c r="K416" t="str">
        <f t="shared" si="47"/>
        <v>Politik för det civila samhället</v>
      </c>
      <c r="L416">
        <f t="shared" si="48"/>
        <v>228.45662188099809</v>
      </c>
      <c r="M416">
        <f t="shared" si="43"/>
        <v>19.038051823416506</v>
      </c>
    </row>
    <row r="417" spans="1:13" x14ac:dyDescent="0.35">
      <c r="A417" t="s">
        <v>1545</v>
      </c>
      <c r="B417" s="95" t="s">
        <v>4</v>
      </c>
      <c r="C417" s="95" t="s">
        <v>1142</v>
      </c>
      <c r="D417" s="96">
        <v>2091811</v>
      </c>
      <c r="E417" s="107" t="str">
        <f t="shared" si="44"/>
        <v>17</v>
      </c>
      <c r="F417">
        <f t="shared" si="45"/>
        <v>1</v>
      </c>
      <c r="H417" t="str">
        <f t="shared" si="46"/>
        <v>Kultur, medier, trossamfund och fritid</v>
      </c>
      <c r="I417" t="str">
        <f t="shared" si="42"/>
        <v>13 Politik för det civila samhället</v>
      </c>
      <c r="K417" t="str">
        <f t="shared" si="47"/>
        <v>Stöd till idrotten</v>
      </c>
      <c r="L417">
        <f t="shared" si="48"/>
        <v>200.74961612284068</v>
      </c>
      <c r="M417">
        <f t="shared" si="43"/>
        <v>16.729134676903389</v>
      </c>
    </row>
    <row r="418" spans="1:13" x14ac:dyDescent="0.35">
      <c r="A418" t="s">
        <v>1545</v>
      </c>
      <c r="B418" s="95" t="s">
        <v>4</v>
      </c>
      <c r="C418" s="95" t="s">
        <v>1143</v>
      </c>
      <c r="D418" s="96">
        <v>52164</v>
      </c>
      <c r="E418" s="107" t="str">
        <f t="shared" si="44"/>
        <v>17</v>
      </c>
      <c r="F418">
        <f t="shared" si="45"/>
        <v>2</v>
      </c>
      <c r="H418" t="str">
        <f t="shared" si="46"/>
        <v>Kultur, medier, trossamfund och fritid</v>
      </c>
      <c r="I418" t="str">
        <f t="shared" si="42"/>
        <v>13 Politik för det civila samhället</v>
      </c>
      <c r="K418" t="str">
        <f t="shared" si="47"/>
        <v>Bidrag till allmänna samlingslokaler</v>
      </c>
      <c r="L418">
        <f t="shared" si="48"/>
        <v>5.0061420345489447</v>
      </c>
      <c r="M418">
        <f t="shared" si="43"/>
        <v>0.41717850287907871</v>
      </c>
    </row>
    <row r="419" spans="1:13" x14ac:dyDescent="0.35">
      <c r="A419" t="s">
        <v>1545</v>
      </c>
      <c r="B419" s="95" t="s">
        <v>4</v>
      </c>
      <c r="C419" s="95" t="s">
        <v>1144</v>
      </c>
      <c r="D419" s="96">
        <v>97785</v>
      </c>
      <c r="E419" s="107" t="str">
        <f t="shared" si="44"/>
        <v>17</v>
      </c>
      <c r="F419">
        <f t="shared" si="45"/>
        <v>3</v>
      </c>
      <c r="H419" t="str">
        <f t="shared" si="46"/>
        <v>Kultur, medier, trossamfund och fritid</v>
      </c>
      <c r="I419" t="str">
        <f t="shared" si="42"/>
        <v>13 Politik för det civila samhället</v>
      </c>
      <c r="K419" t="str">
        <f t="shared" si="47"/>
        <v>Stöd till friluftsorganisationer</v>
      </c>
      <c r="L419">
        <f t="shared" si="48"/>
        <v>9.384357005758158</v>
      </c>
      <c r="M419">
        <f t="shared" si="43"/>
        <v>0.78202975047984646</v>
      </c>
    </row>
    <row r="420" spans="1:13" x14ac:dyDescent="0.35">
      <c r="A420" t="s">
        <v>1545</v>
      </c>
      <c r="B420" s="95" t="s">
        <v>4</v>
      </c>
      <c r="C420" s="95" t="s">
        <v>1145</v>
      </c>
      <c r="D420" s="96">
        <v>15000</v>
      </c>
      <c r="E420" s="107" t="str">
        <f t="shared" si="44"/>
        <v>17</v>
      </c>
      <c r="F420">
        <f t="shared" si="45"/>
        <v>4</v>
      </c>
      <c r="H420" t="str">
        <f t="shared" si="46"/>
        <v>Kultur, medier, trossamfund och fritid</v>
      </c>
      <c r="I420" t="str">
        <f t="shared" si="42"/>
        <v>13 Politik för det civila samhället</v>
      </c>
      <c r="K420" t="str">
        <f t="shared" si="47"/>
        <v>Bidrag till riksdagspartiers kvinnoorganisationer</v>
      </c>
      <c r="L420">
        <f t="shared" si="48"/>
        <v>1.4395393474088292</v>
      </c>
      <c r="M420">
        <f t="shared" si="43"/>
        <v>0.1199616122840691</v>
      </c>
    </row>
    <row r="421" spans="1:13" x14ac:dyDescent="0.35">
      <c r="A421" t="s">
        <v>1545</v>
      </c>
      <c r="B421" s="95" t="s">
        <v>4</v>
      </c>
      <c r="C421" s="95" t="s">
        <v>1146</v>
      </c>
      <c r="D421" s="96">
        <v>123758</v>
      </c>
      <c r="E421" s="107" t="str">
        <f t="shared" si="44"/>
        <v>17</v>
      </c>
      <c r="F421">
        <f t="shared" si="45"/>
        <v>5</v>
      </c>
      <c r="H421" t="str">
        <f t="shared" si="46"/>
        <v>Kultur, medier, trossamfund och fritid</v>
      </c>
      <c r="I421" t="str">
        <f t="shared" si="42"/>
        <v>13 Politik för det civila samhället</v>
      </c>
      <c r="K421" t="str">
        <f t="shared" si="47"/>
        <v>Insatser för den ideella sektorn</v>
      </c>
      <c r="L421">
        <f t="shared" si="48"/>
        <v>11.876967370441459</v>
      </c>
      <c r="M421">
        <f t="shared" si="43"/>
        <v>0.98974728087012165</v>
      </c>
    </row>
    <row r="422" spans="1:13" x14ac:dyDescent="0.35">
      <c r="A422" t="s">
        <v>1545</v>
      </c>
      <c r="B422" s="93" t="s">
        <v>4</v>
      </c>
      <c r="C422" s="93" t="s">
        <v>1147</v>
      </c>
      <c r="D422" s="94">
        <v>4618772</v>
      </c>
      <c r="E422" s="107" t="str">
        <f t="shared" si="44"/>
        <v>17</v>
      </c>
      <c r="F422">
        <f t="shared" si="45"/>
        <v>14</v>
      </c>
      <c r="G422" t="s">
        <v>1536</v>
      </c>
      <c r="H422" t="str">
        <f t="shared" si="46"/>
        <v>Kultur, medier, trossamfund och fritid</v>
      </c>
      <c r="I422" t="str">
        <f t="shared" si="42"/>
        <v>14 Folkbildning</v>
      </c>
      <c r="K422" t="str">
        <f t="shared" si="47"/>
        <v>Folkbildning</v>
      </c>
      <c r="L422">
        <f t="shared" si="48"/>
        <v>443.26026871401149</v>
      </c>
      <c r="M422">
        <f t="shared" si="43"/>
        <v>36.938355726167622</v>
      </c>
    </row>
    <row r="423" spans="1:13" x14ac:dyDescent="0.35">
      <c r="A423" t="s">
        <v>1545</v>
      </c>
      <c r="B423" s="95" t="s">
        <v>4</v>
      </c>
      <c r="C423" s="95" t="s">
        <v>1148</v>
      </c>
      <c r="D423" s="96">
        <v>4337783</v>
      </c>
      <c r="E423" s="107" t="str">
        <f t="shared" si="44"/>
        <v>17</v>
      </c>
      <c r="F423">
        <f t="shared" si="45"/>
        <v>1</v>
      </c>
      <c r="H423" t="str">
        <f t="shared" si="46"/>
        <v>Kultur, medier, trossamfund och fritid</v>
      </c>
      <c r="I423" t="str">
        <f t="shared" si="42"/>
        <v>14 Folkbildning</v>
      </c>
      <c r="K423" t="str">
        <f t="shared" si="47"/>
        <v>Bidrag till folkbildningen</v>
      </c>
      <c r="L423">
        <f t="shared" si="48"/>
        <v>416.2939539347409</v>
      </c>
      <c r="M423">
        <f t="shared" si="43"/>
        <v>34.691162827895077</v>
      </c>
    </row>
    <row r="424" spans="1:13" x14ac:dyDescent="0.35">
      <c r="A424" t="s">
        <v>1545</v>
      </c>
      <c r="B424" s="95" t="s">
        <v>4</v>
      </c>
      <c r="C424" s="95" t="s">
        <v>1149</v>
      </c>
      <c r="D424" s="96">
        <v>48831</v>
      </c>
      <c r="E424" s="107" t="str">
        <f t="shared" si="44"/>
        <v>17</v>
      </c>
      <c r="F424">
        <f t="shared" si="45"/>
        <v>2</v>
      </c>
      <c r="H424" t="str">
        <f t="shared" si="46"/>
        <v>Kultur, medier, trossamfund och fritid</v>
      </c>
      <c r="I424" t="str">
        <f t="shared" si="42"/>
        <v>14 Folkbildning</v>
      </c>
      <c r="K424" t="str">
        <f t="shared" si="47"/>
        <v>Bidrag till tolkutbildning</v>
      </c>
      <c r="L424">
        <f t="shared" si="48"/>
        <v>4.6862763915547028</v>
      </c>
      <c r="M424">
        <f t="shared" si="43"/>
        <v>0.39052303262955856</v>
      </c>
    </row>
    <row r="425" spans="1:13" x14ac:dyDescent="0.35">
      <c r="A425" t="s">
        <v>1545</v>
      </c>
      <c r="B425" s="95" t="s">
        <v>4</v>
      </c>
      <c r="C425" s="95" t="s">
        <v>1150</v>
      </c>
      <c r="D425" s="96">
        <v>30000</v>
      </c>
      <c r="E425" s="107" t="str">
        <f t="shared" si="44"/>
        <v>17</v>
      </c>
      <c r="F425">
        <f t="shared" si="45"/>
        <v>3</v>
      </c>
      <c r="H425" t="str">
        <f t="shared" si="46"/>
        <v>Kultur, medier, trossamfund och fritid</v>
      </c>
      <c r="I425" t="str">
        <f t="shared" si="42"/>
        <v>14 Folkbildning</v>
      </c>
      <c r="K425" t="str">
        <f t="shared" si="47"/>
        <v>Särskilda insatser inom folkbildningen</v>
      </c>
      <c r="L425">
        <f t="shared" si="48"/>
        <v>2.8790786948176583</v>
      </c>
      <c r="M425">
        <f t="shared" si="43"/>
        <v>0.23992322456813819</v>
      </c>
    </row>
    <row r="426" spans="1:13" x14ac:dyDescent="0.35">
      <c r="A426" t="s">
        <v>1545</v>
      </c>
      <c r="B426" s="95" t="s">
        <v>4</v>
      </c>
      <c r="C426" s="95" t="s">
        <v>1151</v>
      </c>
      <c r="D426" s="96">
        <v>202158</v>
      </c>
      <c r="E426" s="107" t="str">
        <f t="shared" si="44"/>
        <v>17</v>
      </c>
      <c r="F426">
        <f t="shared" si="45"/>
        <v>4</v>
      </c>
      <c r="H426" t="str">
        <f t="shared" si="46"/>
        <v>Kultur, medier, trossamfund och fritid</v>
      </c>
      <c r="I426" t="str">
        <f t="shared" si="42"/>
        <v>14 Folkbildning</v>
      </c>
      <c r="K426" t="str">
        <f t="shared" si="47"/>
        <v>Särskilt utbildningsstöd</v>
      </c>
      <c r="L426">
        <f t="shared" si="48"/>
        <v>19.400959692898272</v>
      </c>
      <c r="M426">
        <f t="shared" si="43"/>
        <v>1.6167466410748561</v>
      </c>
    </row>
    <row r="427" spans="1:13" x14ac:dyDescent="0.35">
      <c r="A427" t="s">
        <v>1545</v>
      </c>
      <c r="B427" s="93" t="s">
        <v>4</v>
      </c>
      <c r="C427" s="93" t="s">
        <v>1152</v>
      </c>
      <c r="D427" s="94">
        <v>78332</v>
      </c>
      <c r="E427" s="107" t="str">
        <f t="shared" si="44"/>
        <v>17</v>
      </c>
      <c r="F427">
        <f t="shared" si="45"/>
        <v>15</v>
      </c>
      <c r="G427" t="s">
        <v>1536</v>
      </c>
      <c r="H427" t="str">
        <f t="shared" si="46"/>
        <v>Kultur, medier, trossamfund och fritid</v>
      </c>
      <c r="I427" t="str">
        <f t="shared" si="42"/>
        <v>15 Tillsyn över spelmarknaden</v>
      </c>
      <c r="K427" t="str">
        <f t="shared" si="47"/>
        <v>Tillsyn över spelmarknaden</v>
      </c>
      <c r="L427">
        <f t="shared" si="48"/>
        <v>7.5174664107485603</v>
      </c>
      <c r="M427">
        <f t="shared" si="43"/>
        <v>0.62645553422904665</v>
      </c>
    </row>
    <row r="428" spans="1:13" x14ac:dyDescent="0.35">
      <c r="A428" t="s">
        <v>1545</v>
      </c>
      <c r="B428" s="95" t="s">
        <v>4</v>
      </c>
      <c r="C428" s="95" t="s">
        <v>1153</v>
      </c>
      <c r="D428" s="96">
        <v>78332</v>
      </c>
      <c r="E428" s="107" t="str">
        <f t="shared" si="44"/>
        <v>17</v>
      </c>
      <c r="F428">
        <f t="shared" si="45"/>
        <v>1</v>
      </c>
      <c r="H428" t="str">
        <f t="shared" si="46"/>
        <v>Kultur, medier, trossamfund och fritid</v>
      </c>
      <c r="I428" t="str">
        <f t="shared" si="42"/>
        <v>15 Tillsyn över spelmarknaden</v>
      </c>
      <c r="K428" t="str">
        <f t="shared" si="47"/>
        <v>Spelinspektionen</v>
      </c>
      <c r="L428">
        <f t="shared" si="48"/>
        <v>7.5174664107485603</v>
      </c>
      <c r="M428">
        <f t="shared" si="43"/>
        <v>0.62645553422904665</v>
      </c>
    </row>
    <row r="429" spans="1:13" x14ac:dyDescent="0.35">
      <c r="A429" t="s">
        <v>1545</v>
      </c>
      <c r="B429" s="93" t="s">
        <v>108</v>
      </c>
      <c r="C429" s="93" t="s">
        <v>109</v>
      </c>
      <c r="D429" s="94">
        <v>6099158</v>
      </c>
      <c r="E429" s="107" t="str">
        <f t="shared" si="44"/>
        <v>18</v>
      </c>
      <c r="F429" t="str">
        <f t="shared" si="45"/>
        <v/>
      </c>
      <c r="G429" t="s">
        <v>1536</v>
      </c>
      <c r="H429" t="str">
        <f t="shared" si="46"/>
        <v>Samhällsplanering, bostadsförsörjning och byggande samt konsumentpolitik</v>
      </c>
      <c r="I429" t="str">
        <f t="shared" si="42"/>
        <v/>
      </c>
      <c r="K429" t="str">
        <f t="shared" si="47"/>
        <v>bostadsförsörjning och byggande samt konsumentpolitik</v>
      </c>
      <c r="L429">
        <f t="shared" si="48"/>
        <v>585.33186180422263</v>
      </c>
      <c r="M429">
        <f t="shared" si="43"/>
        <v>48.777655150351883</v>
      </c>
    </row>
    <row r="430" spans="1:13" x14ac:dyDescent="0.35">
      <c r="A430" t="s">
        <v>1545</v>
      </c>
      <c r="B430" s="93" t="s">
        <v>4</v>
      </c>
      <c r="C430" s="93" t="s">
        <v>1154</v>
      </c>
      <c r="D430" s="94">
        <v>5824739</v>
      </c>
      <c r="E430" s="107" t="str">
        <f t="shared" si="44"/>
        <v>18</v>
      </c>
      <c r="F430">
        <f t="shared" si="45"/>
        <v>1</v>
      </c>
      <c r="G430" t="s">
        <v>1536</v>
      </c>
      <c r="H430" t="str">
        <f t="shared" si="46"/>
        <v>Samhällsplanering, bostadsförsörjning och byggande samt konsumentpolitik</v>
      </c>
      <c r="I430" t="str">
        <f t="shared" si="42"/>
        <v>1 Samhällsplanering, bostadsmarknad, byggande och lantmäteriverksamhet</v>
      </c>
      <c r="K430" t="str">
        <f t="shared" si="47"/>
        <v>Samhällsplanering, bostadsmarknad, byggande och lantmäteriverksamhet</v>
      </c>
      <c r="L430">
        <f t="shared" si="48"/>
        <v>558.99606525911713</v>
      </c>
      <c r="M430">
        <f t="shared" si="43"/>
        <v>46.583005438259761</v>
      </c>
    </row>
    <row r="431" spans="1:13" x14ac:dyDescent="0.35">
      <c r="A431" t="s">
        <v>1545</v>
      </c>
      <c r="B431" s="95" t="s">
        <v>4</v>
      </c>
      <c r="C431" s="95" t="s">
        <v>1155</v>
      </c>
      <c r="D431" s="96">
        <v>35600</v>
      </c>
      <c r="E431" s="107" t="str">
        <f t="shared" si="44"/>
        <v>18</v>
      </c>
      <c r="F431">
        <f t="shared" si="45"/>
        <v>1</v>
      </c>
      <c r="H431" t="str">
        <f t="shared" si="46"/>
        <v>Samhällsplanering, bostadsförsörjning och byggande samt konsumentpolitik</v>
      </c>
      <c r="I431" t="str">
        <f t="shared" si="42"/>
        <v>1 Samhällsplanering, bostadsmarknad, byggande och lantmäteriverksamhet</v>
      </c>
      <c r="K431" t="str">
        <f t="shared" si="47"/>
        <v>Bostadspolitisk utveckling</v>
      </c>
      <c r="L431">
        <f t="shared" si="48"/>
        <v>3.4165067178502877</v>
      </c>
      <c r="M431">
        <f t="shared" si="43"/>
        <v>0.28470889315419062</v>
      </c>
    </row>
    <row r="432" spans="1:13" x14ac:dyDescent="0.35">
      <c r="A432" t="s">
        <v>1545</v>
      </c>
      <c r="B432" s="95" t="s">
        <v>4</v>
      </c>
      <c r="C432" s="95" t="s">
        <v>1156</v>
      </c>
      <c r="D432" s="96">
        <v>12500</v>
      </c>
      <c r="E432" s="107" t="str">
        <f t="shared" si="44"/>
        <v>18</v>
      </c>
      <c r="F432">
        <f t="shared" si="45"/>
        <v>2</v>
      </c>
      <c r="H432" t="str">
        <f t="shared" si="46"/>
        <v>Samhällsplanering, bostadsförsörjning och byggande samt konsumentpolitik</v>
      </c>
      <c r="I432" t="str">
        <f t="shared" si="42"/>
        <v>1 Samhällsplanering, bostadsmarknad, byggande och lantmäteriverksamhet</v>
      </c>
      <c r="K432" t="str">
        <f t="shared" si="47"/>
        <v>Omstrukturering av kommunala bostadsföretag</v>
      </c>
      <c r="L432">
        <f t="shared" si="48"/>
        <v>1.199616122840691</v>
      </c>
      <c r="M432">
        <f t="shared" si="43"/>
        <v>9.9968010236724247E-2</v>
      </c>
    </row>
    <row r="433" spans="1:13" x14ac:dyDescent="0.35">
      <c r="A433" t="s">
        <v>1545</v>
      </c>
      <c r="B433" s="95" t="s">
        <v>4</v>
      </c>
      <c r="C433" s="95" t="s">
        <v>1157</v>
      </c>
      <c r="D433" s="96">
        <v>43000</v>
      </c>
      <c r="E433" s="107" t="str">
        <f t="shared" si="44"/>
        <v>18</v>
      </c>
      <c r="F433">
        <f t="shared" si="45"/>
        <v>3</v>
      </c>
      <c r="H433" t="str">
        <f t="shared" si="46"/>
        <v>Samhällsplanering, bostadsförsörjning och byggande samt konsumentpolitik</v>
      </c>
      <c r="I433" t="str">
        <f t="shared" si="42"/>
        <v>1 Samhällsplanering, bostadsmarknad, byggande och lantmäteriverksamhet</v>
      </c>
      <c r="K433" t="str">
        <f t="shared" si="47"/>
        <v>Stöd för att underlätta för enskilda att ordna bostad</v>
      </c>
      <c r="L433">
        <f t="shared" si="48"/>
        <v>4.1266794625719774</v>
      </c>
      <c r="M433">
        <f t="shared" si="43"/>
        <v>0.34388995521433147</v>
      </c>
    </row>
    <row r="434" spans="1:13" x14ac:dyDescent="0.35">
      <c r="A434" t="s">
        <v>1545</v>
      </c>
      <c r="B434" s="95" t="s">
        <v>4</v>
      </c>
      <c r="C434" s="95" t="s">
        <v>1158</v>
      </c>
      <c r="D434" s="96">
        <v>288029</v>
      </c>
      <c r="E434" s="107" t="str">
        <f t="shared" si="44"/>
        <v>18</v>
      </c>
      <c r="F434">
        <f t="shared" si="45"/>
        <v>4</v>
      </c>
      <c r="H434" t="str">
        <f t="shared" si="46"/>
        <v>Samhällsplanering, bostadsförsörjning och byggande samt konsumentpolitik</v>
      </c>
      <c r="I434" t="str">
        <f t="shared" si="42"/>
        <v>1 Samhällsplanering, bostadsmarknad, byggande och lantmäteriverksamhet</v>
      </c>
      <c r="K434" t="str">
        <f t="shared" si="47"/>
        <v>Boverket</v>
      </c>
      <c r="L434">
        <f t="shared" si="48"/>
        <v>27.641938579654511</v>
      </c>
      <c r="M434">
        <f t="shared" si="43"/>
        <v>2.3034948816378757</v>
      </c>
    </row>
    <row r="435" spans="1:13" x14ac:dyDescent="0.35">
      <c r="A435" t="s">
        <v>1545</v>
      </c>
      <c r="B435" s="95" t="s">
        <v>4</v>
      </c>
      <c r="C435" s="95" t="s">
        <v>1159</v>
      </c>
      <c r="D435" s="96">
        <v>54369</v>
      </c>
      <c r="E435" s="107" t="str">
        <f t="shared" si="44"/>
        <v>18</v>
      </c>
      <c r="F435">
        <f t="shared" si="45"/>
        <v>5</v>
      </c>
      <c r="H435" t="str">
        <f t="shared" si="46"/>
        <v>Samhällsplanering, bostadsförsörjning och byggande samt konsumentpolitik</v>
      </c>
      <c r="I435" t="str">
        <f t="shared" si="42"/>
        <v>1 Samhällsplanering, bostadsmarknad, byggande och lantmäteriverksamhet</v>
      </c>
      <c r="K435" t="str">
        <f t="shared" si="47"/>
        <v>Statens geotekniska institut</v>
      </c>
      <c r="L435">
        <f t="shared" si="48"/>
        <v>5.2177543186180424</v>
      </c>
      <c r="M435">
        <f t="shared" si="43"/>
        <v>0.43481285988483687</v>
      </c>
    </row>
    <row r="436" spans="1:13" x14ac:dyDescent="0.35">
      <c r="A436" t="s">
        <v>1545</v>
      </c>
      <c r="B436" s="95" t="s">
        <v>4</v>
      </c>
      <c r="C436" s="95" t="s">
        <v>1160</v>
      </c>
      <c r="D436" s="96">
        <v>721241</v>
      </c>
      <c r="E436" s="107" t="str">
        <f t="shared" si="44"/>
        <v>18</v>
      </c>
      <c r="F436">
        <f t="shared" si="45"/>
        <v>6</v>
      </c>
      <c r="H436" t="str">
        <f t="shared" si="46"/>
        <v>Samhällsplanering, bostadsförsörjning och byggande samt konsumentpolitik</v>
      </c>
      <c r="I436" t="str">
        <f t="shared" si="42"/>
        <v>1 Samhällsplanering, bostadsmarknad, byggande och lantmäteriverksamhet</v>
      </c>
      <c r="K436" t="str">
        <f t="shared" si="47"/>
        <v>Lantmäteriet</v>
      </c>
      <c r="L436">
        <f t="shared" si="48"/>
        <v>69.216986564299418</v>
      </c>
      <c r="M436">
        <f t="shared" si="43"/>
        <v>5.7680822136916179</v>
      </c>
    </row>
    <row r="437" spans="1:13" x14ac:dyDescent="0.35">
      <c r="A437" t="s">
        <v>1545</v>
      </c>
      <c r="B437" s="95" t="s">
        <v>4</v>
      </c>
      <c r="C437" s="95" t="s">
        <v>1161</v>
      </c>
      <c r="D437" s="96">
        <v>350000</v>
      </c>
      <c r="E437" s="107" t="str">
        <f t="shared" si="44"/>
        <v>18</v>
      </c>
      <c r="F437">
        <f t="shared" si="45"/>
        <v>7</v>
      </c>
      <c r="H437" t="str">
        <f t="shared" si="46"/>
        <v>Samhällsplanering, bostadsförsörjning och byggande samt konsumentpolitik</v>
      </c>
      <c r="I437" t="str">
        <f t="shared" si="42"/>
        <v>1 Samhällsplanering, bostadsmarknad, byggande och lantmäteriverksamhet</v>
      </c>
      <c r="K437" t="str">
        <f t="shared" si="47"/>
        <v>Energieffektivisering av flerbostadshus</v>
      </c>
      <c r="L437">
        <f t="shared" si="48"/>
        <v>33.589251439539346</v>
      </c>
      <c r="M437">
        <f t="shared" si="43"/>
        <v>2.7991042866282787</v>
      </c>
    </row>
    <row r="438" spans="1:13" x14ac:dyDescent="0.35">
      <c r="A438" t="s">
        <v>1545</v>
      </c>
      <c r="B438" s="95" t="s">
        <v>4</v>
      </c>
      <c r="C438" s="95" t="s">
        <v>1162</v>
      </c>
      <c r="D438" s="96">
        <v>4320000</v>
      </c>
      <c r="E438" s="107" t="str">
        <f t="shared" si="44"/>
        <v>18</v>
      </c>
      <c r="F438">
        <f t="shared" si="45"/>
        <v>8</v>
      </c>
      <c r="H438" t="str">
        <f t="shared" si="46"/>
        <v>Samhällsplanering, bostadsförsörjning och byggande samt konsumentpolitik</v>
      </c>
      <c r="I438" t="str">
        <f t="shared" si="42"/>
        <v>1 Samhällsplanering, bostadsmarknad, byggande och lantmäteriverksamhet</v>
      </c>
      <c r="K438" t="str">
        <f t="shared" si="47"/>
        <v>Investeringsstöd för anordnande av hyresbostäder och bostäder för studerande</v>
      </c>
      <c r="L438">
        <f t="shared" si="48"/>
        <v>414.58733205374278</v>
      </c>
      <c r="M438">
        <f t="shared" si="43"/>
        <v>34.548944337811896</v>
      </c>
    </row>
    <row r="439" spans="1:13" x14ac:dyDescent="0.35">
      <c r="A439" t="s">
        <v>1545</v>
      </c>
      <c r="B439" s="93" t="s">
        <v>4</v>
      </c>
      <c r="C439" s="93" t="s">
        <v>1163</v>
      </c>
      <c r="D439" s="94">
        <v>274419</v>
      </c>
      <c r="E439" s="107" t="str">
        <f t="shared" si="44"/>
        <v>18</v>
      </c>
      <c r="F439">
        <f t="shared" si="45"/>
        <v>2</v>
      </c>
      <c r="G439" t="s">
        <v>1536</v>
      </c>
      <c r="H439" t="str">
        <f t="shared" si="46"/>
        <v>Samhällsplanering, bostadsförsörjning och byggande samt konsumentpolitik</v>
      </c>
      <c r="I439" t="str">
        <f t="shared" si="42"/>
        <v>2 Konsumentpolitik</v>
      </c>
      <c r="K439" t="str">
        <f t="shared" si="47"/>
        <v>Konsumentpolitik</v>
      </c>
      <c r="L439">
        <f t="shared" si="48"/>
        <v>26.335796545105566</v>
      </c>
      <c r="M439">
        <f t="shared" si="43"/>
        <v>2.1946497120921307</v>
      </c>
    </row>
    <row r="440" spans="1:13" x14ac:dyDescent="0.35">
      <c r="A440" t="s">
        <v>1545</v>
      </c>
      <c r="B440" s="95" t="s">
        <v>4</v>
      </c>
      <c r="C440" s="95" t="s">
        <v>1164</v>
      </c>
      <c r="D440" s="96">
        <v>171338</v>
      </c>
      <c r="E440" s="107" t="str">
        <f t="shared" si="44"/>
        <v>18</v>
      </c>
      <c r="F440">
        <f t="shared" si="45"/>
        <v>1</v>
      </c>
      <c r="H440" t="str">
        <f t="shared" si="46"/>
        <v>Samhällsplanering, bostadsförsörjning och byggande samt konsumentpolitik</v>
      </c>
      <c r="I440" t="str">
        <f t="shared" si="42"/>
        <v>2 Konsumentpolitik</v>
      </c>
      <c r="K440" t="str">
        <f t="shared" si="47"/>
        <v>Konsumentverket</v>
      </c>
      <c r="L440">
        <f t="shared" si="48"/>
        <v>16.443186180422266</v>
      </c>
      <c r="M440">
        <f t="shared" si="43"/>
        <v>1.3702655150351888</v>
      </c>
    </row>
    <row r="441" spans="1:13" x14ac:dyDescent="0.35">
      <c r="A441" t="s">
        <v>1545</v>
      </c>
      <c r="B441" s="95" t="s">
        <v>4</v>
      </c>
      <c r="C441" s="95" t="s">
        <v>1165</v>
      </c>
      <c r="D441" s="96">
        <v>54447</v>
      </c>
      <c r="E441" s="107" t="str">
        <f t="shared" si="44"/>
        <v>18</v>
      </c>
      <c r="F441">
        <f t="shared" si="45"/>
        <v>2</v>
      </c>
      <c r="H441" t="str">
        <f t="shared" si="46"/>
        <v>Samhällsplanering, bostadsförsörjning och byggande samt konsumentpolitik</v>
      </c>
      <c r="I441" t="str">
        <f t="shared" si="42"/>
        <v>2 Konsumentpolitik</v>
      </c>
      <c r="K441" t="str">
        <f t="shared" si="47"/>
        <v>Allmänna reklamationsnämnden</v>
      </c>
      <c r="L441">
        <f t="shared" si="48"/>
        <v>5.2252399232245681</v>
      </c>
      <c r="M441">
        <f t="shared" si="43"/>
        <v>0.43543666026871403</v>
      </c>
    </row>
    <row r="442" spans="1:13" x14ac:dyDescent="0.35">
      <c r="A442" t="s">
        <v>1545</v>
      </c>
      <c r="B442" s="95" t="s">
        <v>4</v>
      </c>
      <c r="C442" s="95" t="s">
        <v>1166</v>
      </c>
      <c r="D442" s="96">
        <v>31951</v>
      </c>
      <c r="E442" s="107" t="str">
        <f t="shared" si="44"/>
        <v>18</v>
      </c>
      <c r="F442">
        <f t="shared" si="45"/>
        <v>3</v>
      </c>
      <c r="H442" t="str">
        <f t="shared" si="46"/>
        <v>Samhällsplanering, bostadsförsörjning och byggande samt konsumentpolitik</v>
      </c>
      <c r="I442" t="str">
        <f t="shared" si="42"/>
        <v>2 Konsumentpolitik</v>
      </c>
      <c r="K442" t="str">
        <f t="shared" si="47"/>
        <v>Fastighetsmäklarinspektionen</v>
      </c>
      <c r="L442">
        <f t="shared" si="48"/>
        <v>3.0663147792706336</v>
      </c>
      <c r="M442">
        <f t="shared" si="43"/>
        <v>0.25552623160588611</v>
      </c>
    </row>
    <row r="443" spans="1:13" x14ac:dyDescent="0.35">
      <c r="A443" t="s">
        <v>1545</v>
      </c>
      <c r="B443" s="95" t="s">
        <v>4</v>
      </c>
      <c r="C443" s="95" t="s">
        <v>1167</v>
      </c>
      <c r="D443" s="96">
        <v>13559</v>
      </c>
      <c r="E443" s="107" t="str">
        <f t="shared" si="44"/>
        <v>18</v>
      </c>
      <c r="F443">
        <f t="shared" si="45"/>
        <v>4</v>
      </c>
      <c r="H443" t="str">
        <f t="shared" si="46"/>
        <v>Samhällsplanering, bostadsförsörjning och byggande samt konsumentpolitik</v>
      </c>
      <c r="I443" t="str">
        <f t="shared" si="42"/>
        <v>2 Konsumentpolitik</v>
      </c>
      <c r="K443" t="str">
        <f t="shared" si="47"/>
        <v>Åtgärder på konsumentområdet</v>
      </c>
      <c r="L443">
        <f t="shared" si="48"/>
        <v>1.3012476007677543</v>
      </c>
      <c r="M443">
        <f t="shared" si="43"/>
        <v>0.10843730006397952</v>
      </c>
    </row>
    <row r="444" spans="1:13" x14ac:dyDescent="0.35">
      <c r="A444" t="s">
        <v>1545</v>
      </c>
      <c r="B444" s="95" t="s">
        <v>4</v>
      </c>
      <c r="C444" s="95" t="s">
        <v>1168</v>
      </c>
      <c r="D444" s="96">
        <v>3124</v>
      </c>
      <c r="E444" s="107" t="str">
        <f t="shared" si="44"/>
        <v>18</v>
      </c>
      <c r="F444">
        <f t="shared" si="45"/>
        <v>5</v>
      </c>
      <c r="H444" t="str">
        <f t="shared" si="46"/>
        <v>Samhällsplanering, bostadsförsörjning och byggande samt konsumentpolitik</v>
      </c>
      <c r="I444" t="str">
        <f t="shared" si="42"/>
        <v>2 Konsumentpolitik</v>
      </c>
      <c r="K444" t="str">
        <f t="shared" si="47"/>
        <v>Bidrag till miljömärkning av produkter</v>
      </c>
      <c r="L444">
        <f t="shared" si="48"/>
        <v>0.2998080614203455</v>
      </c>
      <c r="M444">
        <f t="shared" si="43"/>
        <v>2.4984005118362126E-2</v>
      </c>
    </row>
    <row r="445" spans="1:13" x14ac:dyDescent="0.35">
      <c r="A445" t="s">
        <v>1545</v>
      </c>
      <c r="B445" s="93" t="s">
        <v>1503</v>
      </c>
      <c r="C445" s="93" t="s">
        <v>1169</v>
      </c>
      <c r="D445" s="94">
        <v>4534201</v>
      </c>
      <c r="E445" s="107" t="str">
        <f t="shared" si="44"/>
        <v>19</v>
      </c>
      <c r="F445" t="str">
        <f t="shared" si="45"/>
        <v/>
      </c>
      <c r="G445" t="s">
        <v>1536</v>
      </c>
      <c r="H445" t="str">
        <f t="shared" si="46"/>
        <v>Regional utveckling</v>
      </c>
      <c r="I445" t="str">
        <f t="shared" si="42"/>
        <v/>
      </c>
      <c r="K445" t="str">
        <f t="shared" si="47"/>
        <v>utveckling</v>
      </c>
      <c r="L445">
        <f t="shared" si="48"/>
        <v>435.14404990403074</v>
      </c>
      <c r="M445">
        <f t="shared" si="43"/>
        <v>36.262004158669228</v>
      </c>
    </row>
    <row r="446" spans="1:13" x14ac:dyDescent="0.35">
      <c r="A446" t="s">
        <v>1545</v>
      </c>
      <c r="B446" s="95" t="s">
        <v>4</v>
      </c>
      <c r="C446" s="95" t="s">
        <v>1170</v>
      </c>
      <c r="D446" s="96">
        <v>1993337</v>
      </c>
      <c r="E446" s="107" t="str">
        <f t="shared" si="44"/>
        <v>19</v>
      </c>
      <c r="F446">
        <f t="shared" si="45"/>
        <v>1</v>
      </c>
      <c r="H446" t="str">
        <f t="shared" si="46"/>
        <v>Regional utveckling</v>
      </c>
      <c r="I446" t="str">
        <f t="shared" si="42"/>
        <v>Regional utveckling</v>
      </c>
      <c r="K446" t="str">
        <f t="shared" si="47"/>
        <v>Regionala utvecklingsåtgärder</v>
      </c>
      <c r="L446">
        <f t="shared" si="48"/>
        <v>191.29913627639155</v>
      </c>
      <c r="M446">
        <f t="shared" si="43"/>
        <v>15.941594689699295</v>
      </c>
    </row>
    <row r="447" spans="1:13" x14ac:dyDescent="0.35">
      <c r="A447" t="s">
        <v>1545</v>
      </c>
      <c r="B447" s="95" t="s">
        <v>4</v>
      </c>
      <c r="C447" s="95" t="s">
        <v>1171</v>
      </c>
      <c r="D447" s="96">
        <v>450864</v>
      </c>
      <c r="E447" s="107" t="str">
        <f t="shared" si="44"/>
        <v>19</v>
      </c>
      <c r="F447">
        <f t="shared" si="45"/>
        <v>2</v>
      </c>
      <c r="H447" t="str">
        <f t="shared" si="46"/>
        <v>Regional utveckling</v>
      </c>
      <c r="I447" t="str">
        <f t="shared" si="42"/>
        <v>Regional utveckling</v>
      </c>
      <c r="K447" t="str">
        <f t="shared" si="47"/>
        <v>Transportbidrag</v>
      </c>
      <c r="L447">
        <f t="shared" si="48"/>
        <v>43.269097888675624</v>
      </c>
      <c r="M447">
        <f t="shared" si="43"/>
        <v>3.6057581573896353</v>
      </c>
    </row>
    <row r="448" spans="1:13" x14ac:dyDescent="0.35">
      <c r="A448" t="s">
        <v>1545</v>
      </c>
      <c r="B448" s="95" t="s">
        <v>4</v>
      </c>
      <c r="C448" s="95" t="s">
        <v>1504</v>
      </c>
      <c r="D448" s="96">
        <v>1440000</v>
      </c>
      <c r="E448" s="107" t="str">
        <f t="shared" si="44"/>
        <v>19</v>
      </c>
      <c r="F448">
        <f t="shared" si="45"/>
        <v>3</v>
      </c>
      <c r="H448" t="str">
        <f t="shared" si="46"/>
        <v>Regional utveckling</v>
      </c>
      <c r="I448" t="str">
        <f t="shared" si="42"/>
        <v>Regional utveckling</v>
      </c>
      <c r="K448" t="str">
        <f t="shared" si="47"/>
        <v>Europeiska regionala utvecklingsfonden perioden 2014-2020</v>
      </c>
      <c r="L448">
        <f t="shared" si="48"/>
        <v>138.19577735124761</v>
      </c>
      <c r="M448">
        <f t="shared" si="43"/>
        <v>11.516314779270635</v>
      </c>
    </row>
    <row r="449" spans="1:13" x14ac:dyDescent="0.35">
      <c r="A449" t="s">
        <v>1545</v>
      </c>
      <c r="B449" s="95" t="s">
        <v>4</v>
      </c>
      <c r="C449" s="95" t="s">
        <v>1505</v>
      </c>
      <c r="D449" s="96">
        <v>650000</v>
      </c>
      <c r="E449" s="107" t="str">
        <f t="shared" si="44"/>
        <v>19</v>
      </c>
      <c r="F449">
        <f t="shared" si="45"/>
        <v>4</v>
      </c>
      <c r="H449" t="str">
        <f t="shared" si="46"/>
        <v>Regional utveckling</v>
      </c>
      <c r="I449" t="str">
        <f t="shared" si="42"/>
        <v>Regional utveckling</v>
      </c>
      <c r="K449" t="str">
        <f t="shared" si="47"/>
        <v>Europeiska regionala utvecklingsfonden och Fonden för en rättvis omställning perioden 2021-2027</v>
      </c>
      <c r="L449">
        <f t="shared" si="48"/>
        <v>62.380038387715928</v>
      </c>
      <c r="M449">
        <f t="shared" si="43"/>
        <v>5.1983365323096606</v>
      </c>
    </row>
    <row r="450" spans="1:13" x14ac:dyDescent="0.35">
      <c r="A450" t="s">
        <v>1545</v>
      </c>
      <c r="B450" s="93" t="s">
        <v>117</v>
      </c>
      <c r="C450" s="93" t="s">
        <v>118</v>
      </c>
      <c r="D450" s="94">
        <v>19542691</v>
      </c>
      <c r="E450" s="107" t="str">
        <f t="shared" si="44"/>
        <v>20</v>
      </c>
      <c r="F450" t="str">
        <f t="shared" si="45"/>
        <v/>
      </c>
      <c r="G450" t="s">
        <v>1536</v>
      </c>
      <c r="H450" t="str">
        <f t="shared" si="46"/>
        <v>Allmän miljö- och naturvård</v>
      </c>
      <c r="I450" t="str">
        <f t="shared" si="42"/>
        <v/>
      </c>
      <c r="K450" t="str">
        <f t="shared" si="47"/>
        <v>miljö- och naturvård</v>
      </c>
      <c r="L450">
        <f t="shared" si="48"/>
        <v>1875.4981765834932</v>
      </c>
      <c r="M450">
        <f t="shared" si="43"/>
        <v>156.2915147152911</v>
      </c>
    </row>
    <row r="451" spans="1:13" x14ac:dyDescent="0.35">
      <c r="A451" t="s">
        <v>1545</v>
      </c>
      <c r="B451" s="93" t="s">
        <v>4</v>
      </c>
      <c r="C451" s="93" t="s">
        <v>1174</v>
      </c>
      <c r="D451" s="94">
        <v>18302894</v>
      </c>
      <c r="E451" s="107" t="str">
        <f t="shared" si="44"/>
        <v>20</v>
      </c>
      <c r="F451">
        <f t="shared" si="45"/>
        <v>1</v>
      </c>
      <c r="G451" t="s">
        <v>1536</v>
      </c>
      <c r="H451" t="str">
        <f t="shared" si="46"/>
        <v>Allmän miljö- och naturvård</v>
      </c>
      <c r="I451" t="str">
        <f t="shared" si="42"/>
        <v>1 Miljöpolitik</v>
      </c>
      <c r="K451" t="str">
        <f t="shared" si="47"/>
        <v>Miljöpolitik</v>
      </c>
      <c r="L451">
        <f t="shared" si="48"/>
        <v>1756.5157389635317</v>
      </c>
      <c r="M451">
        <f t="shared" si="43"/>
        <v>146.3763115802943</v>
      </c>
    </row>
    <row r="452" spans="1:13" x14ac:dyDescent="0.35">
      <c r="A452" t="s">
        <v>1545</v>
      </c>
      <c r="B452" s="95" t="s">
        <v>4</v>
      </c>
      <c r="C452" s="95" t="s">
        <v>1175</v>
      </c>
      <c r="D452" s="96">
        <v>620648</v>
      </c>
      <c r="E452" s="107" t="str">
        <f t="shared" si="44"/>
        <v>20</v>
      </c>
      <c r="F452">
        <f t="shared" si="45"/>
        <v>1</v>
      </c>
      <c r="H452" t="str">
        <f t="shared" si="46"/>
        <v>Allmän miljö- och naturvård</v>
      </c>
      <c r="I452" t="str">
        <f t="shared" si="42"/>
        <v>1 Miljöpolitik</v>
      </c>
      <c r="K452" t="str">
        <f t="shared" si="47"/>
        <v>Naturvårdsverket</v>
      </c>
      <c r="L452">
        <f t="shared" si="48"/>
        <v>59.563147792706332</v>
      </c>
      <c r="M452">
        <f t="shared" si="43"/>
        <v>4.963595649392194</v>
      </c>
    </row>
    <row r="453" spans="1:13" x14ac:dyDescent="0.35">
      <c r="A453" t="s">
        <v>1545</v>
      </c>
      <c r="B453" s="95" t="s">
        <v>4</v>
      </c>
      <c r="C453" s="95" t="s">
        <v>1176</v>
      </c>
      <c r="D453" s="96">
        <v>391714</v>
      </c>
      <c r="E453" s="107" t="str">
        <f t="shared" si="44"/>
        <v>20</v>
      </c>
      <c r="F453">
        <f t="shared" si="45"/>
        <v>2</v>
      </c>
      <c r="H453" t="str">
        <f t="shared" si="46"/>
        <v>Allmän miljö- och naturvård</v>
      </c>
      <c r="I453" t="str">
        <f t="shared" si="42"/>
        <v>1 Miljöpolitik</v>
      </c>
      <c r="K453" t="str">
        <f t="shared" si="47"/>
        <v>Miljöövervakning m.m.</v>
      </c>
      <c r="L453">
        <f t="shared" si="48"/>
        <v>37.592514395393472</v>
      </c>
      <c r="M453">
        <f t="shared" si="43"/>
        <v>3.1327095329494559</v>
      </c>
    </row>
    <row r="454" spans="1:13" x14ac:dyDescent="0.35">
      <c r="A454" t="s">
        <v>1545</v>
      </c>
      <c r="B454" s="95" t="s">
        <v>4</v>
      </c>
      <c r="C454" s="95" t="s">
        <v>1177</v>
      </c>
      <c r="D454" s="96">
        <v>1130035</v>
      </c>
      <c r="E454" s="107" t="str">
        <f t="shared" si="44"/>
        <v>20</v>
      </c>
      <c r="F454">
        <f t="shared" si="45"/>
        <v>3</v>
      </c>
      <c r="H454" t="str">
        <f t="shared" si="46"/>
        <v>Allmän miljö- och naturvård</v>
      </c>
      <c r="I454" t="str">
        <f t="shared" si="42"/>
        <v>1 Miljöpolitik</v>
      </c>
      <c r="K454" t="str">
        <f t="shared" si="47"/>
        <v>Åtgärder för värdefull natur</v>
      </c>
      <c r="L454">
        <f t="shared" si="48"/>
        <v>108.44865642994242</v>
      </c>
      <c r="M454">
        <f t="shared" si="43"/>
        <v>9.0373880358285348</v>
      </c>
    </row>
    <row r="455" spans="1:13" x14ac:dyDescent="0.35">
      <c r="A455" t="s">
        <v>1545</v>
      </c>
      <c r="B455" s="95" t="s">
        <v>4</v>
      </c>
      <c r="C455" s="95" t="s">
        <v>1178</v>
      </c>
      <c r="D455" s="96">
        <v>1087568</v>
      </c>
      <c r="E455" s="107" t="str">
        <f t="shared" si="44"/>
        <v>20</v>
      </c>
      <c r="F455">
        <f t="shared" si="45"/>
        <v>4</v>
      </c>
      <c r="H455" t="str">
        <f t="shared" si="46"/>
        <v>Allmän miljö- och naturvård</v>
      </c>
      <c r="I455" t="str">
        <f t="shared" si="42"/>
        <v>1 Miljöpolitik</v>
      </c>
      <c r="K455" t="str">
        <f t="shared" si="47"/>
        <v>Sanering och återställning av förorenade områden</v>
      </c>
      <c r="L455">
        <f t="shared" si="48"/>
        <v>104.37312859884837</v>
      </c>
      <c r="M455">
        <f t="shared" si="43"/>
        <v>8.6977607165706967</v>
      </c>
    </row>
    <row r="456" spans="1:13" x14ac:dyDescent="0.35">
      <c r="A456" t="s">
        <v>1545</v>
      </c>
      <c r="B456" s="95" t="s">
        <v>4</v>
      </c>
      <c r="C456" s="95" t="s">
        <v>1179</v>
      </c>
      <c r="D456" s="96">
        <v>96825</v>
      </c>
      <c r="E456" s="107" t="str">
        <f t="shared" si="44"/>
        <v>20</v>
      </c>
      <c r="F456">
        <f t="shared" si="45"/>
        <v>5</v>
      </c>
      <c r="H456" t="str">
        <f t="shared" si="46"/>
        <v>Allmän miljö- och naturvård</v>
      </c>
      <c r="I456" t="str">
        <f t="shared" si="42"/>
        <v>1 Miljöpolitik</v>
      </c>
      <c r="K456" t="str">
        <f t="shared" si="47"/>
        <v>Miljöforskning</v>
      </c>
      <c r="L456">
        <f t="shared" si="48"/>
        <v>9.2922264875239922</v>
      </c>
      <c r="M456">
        <f t="shared" si="43"/>
        <v>0.77435220729366605</v>
      </c>
    </row>
    <row r="457" spans="1:13" x14ac:dyDescent="0.35">
      <c r="A457" t="s">
        <v>1545</v>
      </c>
      <c r="B457" s="95" t="s">
        <v>4</v>
      </c>
      <c r="C457" s="95" t="s">
        <v>1180</v>
      </c>
      <c r="D457" s="96">
        <v>311404</v>
      </c>
      <c r="E457" s="107" t="str">
        <f t="shared" si="44"/>
        <v>20</v>
      </c>
      <c r="F457">
        <f t="shared" si="45"/>
        <v>6</v>
      </c>
      <c r="H457" t="str">
        <f t="shared" si="46"/>
        <v>Allmän miljö- och naturvård</v>
      </c>
      <c r="I457" t="str">
        <f t="shared" si="42"/>
        <v>1 Miljöpolitik</v>
      </c>
      <c r="K457" t="str">
        <f t="shared" si="47"/>
        <v>Kemikalieinspektionen</v>
      </c>
      <c r="L457">
        <f t="shared" si="48"/>
        <v>29.885220729366601</v>
      </c>
      <c r="M457">
        <f t="shared" si="43"/>
        <v>2.4904350607805501</v>
      </c>
    </row>
    <row r="458" spans="1:13" x14ac:dyDescent="0.35">
      <c r="A458" t="s">
        <v>1545</v>
      </c>
      <c r="B458" s="95" t="s">
        <v>4</v>
      </c>
      <c r="C458" s="95" t="s">
        <v>1181</v>
      </c>
      <c r="D458" s="96">
        <v>285631</v>
      </c>
      <c r="E458" s="107" t="str">
        <f t="shared" si="44"/>
        <v>20</v>
      </c>
      <c r="F458">
        <f t="shared" si="45"/>
        <v>7</v>
      </c>
      <c r="H458" t="str">
        <f t="shared" si="46"/>
        <v>Allmän miljö- och naturvård</v>
      </c>
      <c r="I458" t="str">
        <f t="shared" si="42"/>
        <v>1 Miljöpolitik</v>
      </c>
      <c r="K458" t="str">
        <f t="shared" si="47"/>
        <v>Avgifter till Internationella organisationer</v>
      </c>
      <c r="L458">
        <f t="shared" si="48"/>
        <v>27.411804222648751</v>
      </c>
      <c r="M458">
        <f t="shared" si="43"/>
        <v>2.2843170185540624</v>
      </c>
    </row>
    <row r="459" spans="1:13" x14ac:dyDescent="0.35">
      <c r="A459" t="s">
        <v>1545</v>
      </c>
      <c r="B459" s="95" t="s">
        <v>4</v>
      </c>
      <c r="C459" s="95" t="s">
        <v>1182</v>
      </c>
      <c r="D459" s="96">
        <v>5955000</v>
      </c>
      <c r="E459" s="107" t="str">
        <f t="shared" si="44"/>
        <v>20</v>
      </c>
      <c r="F459">
        <f t="shared" si="45"/>
        <v>8</v>
      </c>
      <c r="H459" t="str">
        <f t="shared" si="46"/>
        <v>Allmän miljö- och naturvård</v>
      </c>
      <c r="I459" t="str">
        <f t="shared" ref="I459:I522" si="49">IF(B459="",IF(G459="Sum",C459,IF(I458="",H459,I458)),"")</f>
        <v>1 Miljöpolitik</v>
      </c>
      <c r="K459" t="str">
        <f t="shared" si="47"/>
        <v>Klimatbonus</v>
      </c>
      <c r="L459">
        <f t="shared" si="48"/>
        <v>571.49712092130517</v>
      </c>
      <c r="M459">
        <f t="shared" si="43"/>
        <v>47.624760076775431</v>
      </c>
    </row>
    <row r="460" spans="1:13" x14ac:dyDescent="0.35">
      <c r="A460" t="s">
        <v>1545</v>
      </c>
      <c r="B460" s="95" t="s">
        <v>4</v>
      </c>
      <c r="C460" s="95" t="s">
        <v>1183</v>
      </c>
      <c r="D460" s="96">
        <v>283581</v>
      </c>
      <c r="E460" s="107" t="str">
        <f t="shared" si="44"/>
        <v>20</v>
      </c>
      <c r="F460">
        <f t="shared" si="45"/>
        <v>9</v>
      </c>
      <c r="H460" t="str">
        <f t="shared" si="46"/>
        <v>Allmän miljö- och naturvård</v>
      </c>
      <c r="I460" t="str">
        <f t="shared" si="49"/>
        <v>1 Miljöpolitik</v>
      </c>
      <c r="K460" t="str">
        <f t="shared" si="47"/>
        <v>Sveriges meteorologiska och hydrologiska institut</v>
      </c>
      <c r="L460">
        <f t="shared" si="48"/>
        <v>27.215067178502878</v>
      </c>
      <c r="M460">
        <f t="shared" ref="M460:M523" si="50">L460/12</f>
        <v>2.26792226487524</v>
      </c>
    </row>
    <row r="461" spans="1:13" x14ac:dyDescent="0.35">
      <c r="A461" t="s">
        <v>1545</v>
      </c>
      <c r="B461" s="95" t="s">
        <v>4</v>
      </c>
      <c r="C461" s="95" t="s">
        <v>1184</v>
      </c>
      <c r="D461" s="96">
        <v>140000</v>
      </c>
      <c r="E461" s="107" t="str">
        <f t="shared" ref="E461:E524" si="51">IF(B461="",E460,B461)</f>
        <v>20</v>
      </c>
      <c r="F461">
        <f t="shared" ref="F461:F524" si="52">IFERROR(LEFT(C461,FIND(" ",C461)-1)*1,"")</f>
        <v>10</v>
      </c>
      <c r="H461" t="str">
        <f t="shared" ref="H461:H524" si="53">IF(B461="",H460,C461)</f>
        <v>Allmän miljö- och naturvård</v>
      </c>
      <c r="I461" t="str">
        <f t="shared" si="49"/>
        <v>1 Miljöpolitik</v>
      </c>
      <c r="K461" t="str">
        <f t="shared" ref="K461:K524" si="54">IFERROR(RIGHT(C461,LEN(C461)-FIND(" ",C461)),C461)</f>
        <v>Klimatanpassning</v>
      </c>
      <c r="L461">
        <f t="shared" ref="L461:L524" si="55">D461/$L$3</f>
        <v>13.435700575815739</v>
      </c>
      <c r="M461">
        <f t="shared" si="50"/>
        <v>1.1196417146513116</v>
      </c>
    </row>
    <row r="462" spans="1:13" x14ac:dyDescent="0.35">
      <c r="A462" t="s">
        <v>1545</v>
      </c>
      <c r="B462" s="95" t="s">
        <v>4</v>
      </c>
      <c r="C462" s="95" t="s">
        <v>1185</v>
      </c>
      <c r="D462" s="96">
        <v>1244565</v>
      </c>
      <c r="E462" s="107" t="str">
        <f t="shared" si="51"/>
        <v>20</v>
      </c>
      <c r="F462">
        <f t="shared" si="52"/>
        <v>11</v>
      </c>
      <c r="H462" t="str">
        <f t="shared" si="53"/>
        <v>Allmän miljö- och naturvård</v>
      </c>
      <c r="I462" t="str">
        <f t="shared" si="49"/>
        <v>1 Miljöpolitik</v>
      </c>
      <c r="K462" t="str">
        <f t="shared" si="54"/>
        <v>Åtgärder för havs- och vattenmiljö</v>
      </c>
      <c r="L462">
        <f t="shared" si="55"/>
        <v>119.44001919385796</v>
      </c>
      <c r="M462">
        <f t="shared" si="50"/>
        <v>9.9533349328214964</v>
      </c>
    </row>
    <row r="463" spans="1:13" x14ac:dyDescent="0.35">
      <c r="A463" t="s">
        <v>1545</v>
      </c>
      <c r="B463" s="95" t="s">
        <v>4</v>
      </c>
      <c r="C463" s="95" t="s">
        <v>1186</v>
      </c>
      <c r="D463" s="96">
        <v>169100</v>
      </c>
      <c r="E463" s="107" t="str">
        <f t="shared" si="51"/>
        <v>20</v>
      </c>
      <c r="F463">
        <f t="shared" si="52"/>
        <v>12</v>
      </c>
      <c r="H463" t="str">
        <f t="shared" si="53"/>
        <v>Allmän miljö- och naturvård</v>
      </c>
      <c r="I463" t="str">
        <f t="shared" si="49"/>
        <v>1 Miljöpolitik</v>
      </c>
      <c r="K463" t="str">
        <f t="shared" si="54"/>
        <v>Insatser för internationella klimatinvesteringar</v>
      </c>
      <c r="L463">
        <f t="shared" si="55"/>
        <v>16.228406909788866</v>
      </c>
      <c r="M463">
        <f t="shared" si="50"/>
        <v>1.3523672424824056</v>
      </c>
    </row>
    <row r="464" spans="1:13" x14ac:dyDescent="0.35">
      <c r="A464" t="s">
        <v>1545</v>
      </c>
      <c r="B464" s="95" t="s">
        <v>4</v>
      </c>
      <c r="C464" s="95" t="s">
        <v>1187</v>
      </c>
      <c r="D464" s="96">
        <v>37400</v>
      </c>
      <c r="E464" s="107" t="str">
        <f t="shared" si="51"/>
        <v>20</v>
      </c>
      <c r="F464">
        <f t="shared" si="52"/>
        <v>13</v>
      </c>
      <c r="H464" t="str">
        <f t="shared" si="53"/>
        <v>Allmän miljö- och naturvård</v>
      </c>
      <c r="I464" t="str">
        <f t="shared" si="49"/>
        <v>1 Miljöpolitik</v>
      </c>
      <c r="K464" t="str">
        <f t="shared" si="54"/>
        <v>Internationellt miljösamarbete</v>
      </c>
      <c r="L464">
        <f t="shared" si="55"/>
        <v>3.5892514395393476</v>
      </c>
      <c r="M464">
        <f t="shared" si="50"/>
        <v>0.29910428662827898</v>
      </c>
    </row>
    <row r="465" spans="1:13" x14ac:dyDescent="0.35">
      <c r="A465" t="s">
        <v>1545</v>
      </c>
      <c r="B465" s="95" t="s">
        <v>4</v>
      </c>
      <c r="C465" s="95" t="s">
        <v>1188</v>
      </c>
      <c r="D465" s="96">
        <v>1170500</v>
      </c>
      <c r="E465" s="107" t="str">
        <f t="shared" si="51"/>
        <v>20</v>
      </c>
      <c r="F465">
        <f t="shared" si="52"/>
        <v>14</v>
      </c>
      <c r="H465" t="str">
        <f t="shared" si="53"/>
        <v>Allmän miljö- och naturvård</v>
      </c>
      <c r="I465" t="str">
        <f t="shared" si="49"/>
        <v>1 Miljöpolitik</v>
      </c>
      <c r="K465" t="str">
        <f t="shared" si="54"/>
        <v>Skydd av värdefull natur</v>
      </c>
      <c r="L465">
        <f t="shared" si="55"/>
        <v>112.3320537428023</v>
      </c>
      <c r="M465">
        <f t="shared" si="50"/>
        <v>9.3610044785668585</v>
      </c>
    </row>
    <row r="466" spans="1:13" x14ac:dyDescent="0.35">
      <c r="A466" t="s">
        <v>1545</v>
      </c>
      <c r="B466" s="95" t="s">
        <v>4</v>
      </c>
      <c r="C466" s="95" t="s">
        <v>1189</v>
      </c>
      <c r="D466" s="96">
        <v>317723</v>
      </c>
      <c r="E466" s="107" t="str">
        <f t="shared" si="51"/>
        <v>20</v>
      </c>
      <c r="F466">
        <f t="shared" si="52"/>
        <v>15</v>
      </c>
      <c r="H466" t="str">
        <f t="shared" si="53"/>
        <v>Allmän miljö- och naturvård</v>
      </c>
      <c r="I466" t="str">
        <f t="shared" si="49"/>
        <v>1 Miljöpolitik</v>
      </c>
      <c r="K466" t="str">
        <f t="shared" si="54"/>
        <v>Havs- och vattenmyndigheten</v>
      </c>
      <c r="L466">
        <f t="shared" si="55"/>
        <v>30.491650671785028</v>
      </c>
      <c r="M466">
        <f t="shared" si="50"/>
        <v>2.5409708893154188</v>
      </c>
    </row>
    <row r="467" spans="1:13" x14ac:dyDescent="0.35">
      <c r="A467" t="s">
        <v>1545</v>
      </c>
      <c r="B467" s="95" t="s">
        <v>4</v>
      </c>
      <c r="C467" s="95" t="s">
        <v>1190</v>
      </c>
      <c r="D467" s="96">
        <v>3055000</v>
      </c>
      <c r="E467" s="107" t="str">
        <f t="shared" si="51"/>
        <v>20</v>
      </c>
      <c r="F467">
        <f t="shared" si="52"/>
        <v>16</v>
      </c>
      <c r="H467" t="str">
        <f t="shared" si="53"/>
        <v>Allmän miljö- och naturvård</v>
      </c>
      <c r="I467" t="str">
        <f t="shared" si="49"/>
        <v>1 Miljöpolitik</v>
      </c>
      <c r="K467" t="str">
        <f t="shared" si="54"/>
        <v>Klimatinvesteringar</v>
      </c>
      <c r="L467">
        <f t="shared" si="55"/>
        <v>293.1861804222649</v>
      </c>
      <c r="M467">
        <f t="shared" si="50"/>
        <v>24.432181701855409</v>
      </c>
    </row>
    <row r="468" spans="1:13" x14ac:dyDescent="0.35">
      <c r="A468" t="s">
        <v>1545</v>
      </c>
      <c r="B468" s="95" t="s">
        <v>4</v>
      </c>
      <c r="C468" s="95" t="s">
        <v>1191</v>
      </c>
      <c r="D468" s="96">
        <v>462000</v>
      </c>
      <c r="E468" s="107" t="str">
        <f t="shared" si="51"/>
        <v>20</v>
      </c>
      <c r="F468">
        <f t="shared" si="52"/>
        <v>17</v>
      </c>
      <c r="H468" t="str">
        <f t="shared" si="53"/>
        <v>Allmän miljö- och naturvård</v>
      </c>
      <c r="I468" t="str">
        <f t="shared" si="49"/>
        <v>1 Miljöpolitik</v>
      </c>
      <c r="K468" t="str">
        <f t="shared" si="54"/>
        <v>Klimatpremier</v>
      </c>
      <c r="L468">
        <f t="shared" si="55"/>
        <v>44.337811900191937</v>
      </c>
      <c r="M468">
        <f t="shared" si="50"/>
        <v>3.694817658349328</v>
      </c>
    </row>
    <row r="469" spans="1:13" x14ac:dyDescent="0.35">
      <c r="A469" t="s">
        <v>1545</v>
      </c>
      <c r="B469" s="95" t="s">
        <v>4</v>
      </c>
      <c r="C469" s="95" t="s">
        <v>1506</v>
      </c>
      <c r="D469" s="96">
        <v>1354000</v>
      </c>
      <c r="E469" s="107" t="str">
        <f t="shared" si="51"/>
        <v>20</v>
      </c>
      <c r="F469">
        <f t="shared" si="52"/>
        <v>18</v>
      </c>
      <c r="H469" t="str">
        <f t="shared" si="53"/>
        <v>Allmän miljö- och naturvård</v>
      </c>
      <c r="I469" t="str">
        <f t="shared" si="49"/>
        <v>1 Miljöpolitik</v>
      </c>
      <c r="K469" t="str">
        <f t="shared" si="54"/>
        <v>Industriklivet</v>
      </c>
      <c r="L469">
        <f t="shared" si="55"/>
        <v>129.94241842610364</v>
      </c>
      <c r="M469">
        <f t="shared" si="50"/>
        <v>10.82853486884197</v>
      </c>
    </row>
    <row r="470" spans="1:13" x14ac:dyDescent="0.35">
      <c r="A470" t="s">
        <v>1545</v>
      </c>
      <c r="B470" s="95" t="s">
        <v>4</v>
      </c>
      <c r="C470" s="95" t="s">
        <v>1507</v>
      </c>
      <c r="D470" s="96">
        <v>115000</v>
      </c>
      <c r="E470" s="107" t="str">
        <f t="shared" si="51"/>
        <v>20</v>
      </c>
      <c r="F470">
        <f t="shared" si="52"/>
        <v>19</v>
      </c>
      <c r="H470" t="str">
        <f t="shared" si="53"/>
        <v>Allmän miljö- och naturvård</v>
      </c>
      <c r="I470" t="str">
        <f t="shared" si="49"/>
        <v>1 Miljöpolitik</v>
      </c>
      <c r="K470" t="str">
        <f t="shared" si="54"/>
        <v>Åtgärder för ras- och skredsäkring längs Göta älv</v>
      </c>
      <c r="L470">
        <f t="shared" si="55"/>
        <v>11.036468330134356</v>
      </c>
      <c r="M470">
        <f t="shared" si="50"/>
        <v>0.91970569417786308</v>
      </c>
    </row>
    <row r="471" spans="1:13" x14ac:dyDescent="0.35">
      <c r="A471" t="s">
        <v>1545</v>
      </c>
      <c r="B471" s="95" t="s">
        <v>4</v>
      </c>
      <c r="C471" s="95" t="s">
        <v>1508</v>
      </c>
      <c r="D471" s="96">
        <v>25000</v>
      </c>
      <c r="E471" s="107" t="str">
        <f t="shared" si="51"/>
        <v>20</v>
      </c>
      <c r="F471">
        <f t="shared" si="52"/>
        <v>20</v>
      </c>
      <c r="H471" t="str">
        <f t="shared" si="53"/>
        <v>Allmän miljö- och naturvård</v>
      </c>
      <c r="I471" t="str">
        <f t="shared" si="49"/>
        <v>1 Miljöpolitik</v>
      </c>
      <c r="K471" t="str">
        <f t="shared" si="54"/>
        <v>Driftstöd för bio-CCS</v>
      </c>
      <c r="L471">
        <f t="shared" si="55"/>
        <v>2.3992322456813819</v>
      </c>
      <c r="M471">
        <f t="shared" si="50"/>
        <v>0.19993602047344849</v>
      </c>
    </row>
    <row r="472" spans="1:13" x14ac:dyDescent="0.35">
      <c r="A472" t="s">
        <v>1545</v>
      </c>
      <c r="B472" s="95" t="s">
        <v>4</v>
      </c>
      <c r="C472" s="95" t="s">
        <v>1509</v>
      </c>
      <c r="D472" s="96">
        <v>50200</v>
      </c>
      <c r="E472" s="107" t="str">
        <f t="shared" si="51"/>
        <v>20</v>
      </c>
      <c r="F472">
        <f t="shared" si="52"/>
        <v>21</v>
      </c>
      <c r="H472" t="str">
        <f t="shared" si="53"/>
        <v>Allmän miljö- och naturvård</v>
      </c>
      <c r="I472" t="str">
        <f t="shared" si="49"/>
        <v>1 Miljöpolitik</v>
      </c>
      <c r="K472" t="str">
        <f t="shared" si="54"/>
        <v>Kompetenslyft för klimatomställningen</v>
      </c>
      <c r="L472">
        <f t="shared" si="55"/>
        <v>4.817658349328215</v>
      </c>
      <c r="M472">
        <f t="shared" si="50"/>
        <v>0.40147152911068457</v>
      </c>
    </row>
    <row r="473" spans="1:13" x14ac:dyDescent="0.35">
      <c r="A473" t="s">
        <v>1545</v>
      </c>
      <c r="B473" s="93" t="s">
        <v>4</v>
      </c>
      <c r="C473" s="93" t="s">
        <v>1197</v>
      </c>
      <c r="D473" s="94">
        <v>1239797</v>
      </c>
      <c r="E473" s="107" t="str">
        <f t="shared" si="51"/>
        <v>20</v>
      </c>
      <c r="F473">
        <f t="shared" si="52"/>
        <v>2</v>
      </c>
      <c r="G473" t="s">
        <v>1536</v>
      </c>
      <c r="H473" t="str">
        <f t="shared" si="53"/>
        <v>Allmän miljö- och naturvård</v>
      </c>
      <c r="I473" t="str">
        <f t="shared" si="49"/>
        <v>2 Miljöforskning</v>
      </c>
      <c r="K473" t="str">
        <f t="shared" si="54"/>
        <v>Miljöforskning</v>
      </c>
      <c r="L473">
        <f t="shared" si="55"/>
        <v>118.98243761996162</v>
      </c>
      <c r="M473">
        <f t="shared" si="50"/>
        <v>9.9152031349968013</v>
      </c>
    </row>
    <row r="474" spans="1:13" x14ac:dyDescent="0.35">
      <c r="A474" t="s">
        <v>1545</v>
      </c>
      <c r="B474" s="95" t="s">
        <v>4</v>
      </c>
      <c r="C474" s="95" t="s">
        <v>1198</v>
      </c>
      <c r="D474" s="96">
        <v>132389</v>
      </c>
      <c r="E474" s="107" t="str">
        <f t="shared" si="51"/>
        <v>20</v>
      </c>
      <c r="F474">
        <f t="shared" si="52"/>
        <v>1</v>
      </c>
      <c r="H474" t="str">
        <f t="shared" si="53"/>
        <v>Allmän miljö- och naturvård</v>
      </c>
      <c r="I474" t="str">
        <f t="shared" si="49"/>
        <v>2 Miljöforskning</v>
      </c>
      <c r="K474" t="str">
        <f t="shared" si="54"/>
        <v>Forskningsrådet för miljö, areella näringar och samhällsbyggande</v>
      </c>
      <c r="L474">
        <f t="shared" si="55"/>
        <v>12.7052783109405</v>
      </c>
      <c r="M474">
        <f t="shared" si="50"/>
        <v>1.058773192578375</v>
      </c>
    </row>
    <row r="475" spans="1:13" x14ac:dyDescent="0.35">
      <c r="A475" t="s">
        <v>1545</v>
      </c>
      <c r="B475" s="95" t="s">
        <v>4</v>
      </c>
      <c r="C475" s="95" t="s">
        <v>1199</v>
      </c>
      <c r="D475" s="96">
        <v>1107408</v>
      </c>
      <c r="E475" s="107" t="str">
        <f t="shared" si="51"/>
        <v>20</v>
      </c>
      <c r="F475">
        <f t="shared" si="52"/>
        <v>2</v>
      </c>
      <c r="H475" t="str">
        <f t="shared" si="53"/>
        <v>Allmän miljö- och naturvård</v>
      </c>
      <c r="I475" t="str">
        <f t="shared" si="49"/>
        <v>2 Miljöforskning</v>
      </c>
      <c r="K475" t="str">
        <f t="shared" si="54"/>
        <v>Forskningsrådet för miljö, areella näringar och samhällsbyggande: Forskning</v>
      </c>
      <c r="L475">
        <f t="shared" si="55"/>
        <v>106.27715930902112</v>
      </c>
      <c r="M475">
        <f t="shared" si="50"/>
        <v>8.8564299424184263</v>
      </c>
    </row>
    <row r="476" spans="1:13" x14ac:dyDescent="0.35">
      <c r="A476" t="s">
        <v>1545</v>
      </c>
      <c r="B476" s="93" t="s">
        <v>126</v>
      </c>
      <c r="C476" s="93" t="s">
        <v>127</v>
      </c>
      <c r="D476" s="94">
        <v>4944849</v>
      </c>
      <c r="E476" s="107" t="str">
        <f t="shared" si="51"/>
        <v>21</v>
      </c>
      <c r="F476" t="str">
        <f t="shared" si="52"/>
        <v/>
      </c>
      <c r="G476" t="s">
        <v>1536</v>
      </c>
      <c r="H476" t="str">
        <f t="shared" si="53"/>
        <v>Energi</v>
      </c>
      <c r="I476" t="str">
        <f t="shared" si="49"/>
        <v/>
      </c>
      <c r="K476" t="str">
        <f t="shared" si="54"/>
        <v>Energi</v>
      </c>
      <c r="L476">
        <f t="shared" si="55"/>
        <v>474.55364683301343</v>
      </c>
      <c r="M476">
        <f t="shared" si="50"/>
        <v>39.546137236084455</v>
      </c>
    </row>
    <row r="477" spans="1:13" x14ac:dyDescent="0.35">
      <c r="A477" t="s">
        <v>1545</v>
      </c>
      <c r="B477" s="95" t="s">
        <v>4</v>
      </c>
      <c r="C477" s="95" t="s">
        <v>1200</v>
      </c>
      <c r="D477" s="96">
        <v>452970</v>
      </c>
      <c r="E477" s="107" t="str">
        <f t="shared" si="51"/>
        <v>21</v>
      </c>
      <c r="F477">
        <f t="shared" si="52"/>
        <v>1</v>
      </c>
      <c r="H477" t="str">
        <f t="shared" si="53"/>
        <v>Energi</v>
      </c>
      <c r="I477" t="str">
        <f t="shared" si="49"/>
        <v>Energi</v>
      </c>
      <c r="K477" t="str">
        <f t="shared" si="54"/>
        <v>Statens energimyndighet</v>
      </c>
      <c r="L477">
        <f t="shared" si="55"/>
        <v>43.471209213051822</v>
      </c>
      <c r="M477">
        <f t="shared" si="50"/>
        <v>3.6226007677543186</v>
      </c>
    </row>
    <row r="478" spans="1:13" x14ac:dyDescent="0.35">
      <c r="A478" t="s">
        <v>1545</v>
      </c>
      <c r="B478" s="95" t="s">
        <v>4</v>
      </c>
      <c r="C478" s="95" t="s">
        <v>1201</v>
      </c>
      <c r="D478" s="96">
        <v>397000</v>
      </c>
      <c r="E478" s="107" t="str">
        <f t="shared" si="51"/>
        <v>21</v>
      </c>
      <c r="F478">
        <f t="shared" si="52"/>
        <v>2</v>
      </c>
      <c r="H478" t="str">
        <f t="shared" si="53"/>
        <v>Energi</v>
      </c>
      <c r="I478" t="str">
        <f t="shared" si="49"/>
        <v>Energi</v>
      </c>
      <c r="K478" t="str">
        <f t="shared" si="54"/>
        <v>Insatser för energieffektivisering</v>
      </c>
      <c r="L478">
        <f t="shared" si="55"/>
        <v>38.099808061420347</v>
      </c>
      <c r="M478">
        <f t="shared" si="50"/>
        <v>3.1749840051183624</v>
      </c>
    </row>
    <row r="479" spans="1:13" x14ac:dyDescent="0.35">
      <c r="A479" t="s">
        <v>1545</v>
      </c>
      <c r="B479" s="95" t="s">
        <v>4</v>
      </c>
      <c r="C479" s="95" t="s">
        <v>1510</v>
      </c>
      <c r="D479" s="96">
        <v>21000</v>
      </c>
      <c r="E479" s="107" t="str">
        <f t="shared" si="51"/>
        <v>21</v>
      </c>
      <c r="F479">
        <f t="shared" si="52"/>
        <v>3</v>
      </c>
      <c r="H479" t="str">
        <f t="shared" si="53"/>
        <v>Energi</v>
      </c>
      <c r="I479" t="str">
        <f t="shared" si="49"/>
        <v>Energi</v>
      </c>
      <c r="K479" t="str">
        <f t="shared" si="54"/>
        <v>Insatser för fossilfri elproduktion</v>
      </c>
      <c r="L479">
        <f t="shared" si="55"/>
        <v>2.0153550863723608</v>
      </c>
      <c r="M479">
        <f t="shared" si="50"/>
        <v>0.16794625719769674</v>
      </c>
    </row>
    <row r="480" spans="1:13" x14ac:dyDescent="0.35">
      <c r="A480" t="s">
        <v>1545</v>
      </c>
      <c r="B480" s="95" t="s">
        <v>4</v>
      </c>
      <c r="C480" s="95" t="s">
        <v>1203</v>
      </c>
      <c r="D480" s="96">
        <v>1417723</v>
      </c>
      <c r="E480" s="107" t="str">
        <f t="shared" si="51"/>
        <v>21</v>
      </c>
      <c r="F480">
        <f t="shared" si="52"/>
        <v>4</v>
      </c>
      <c r="H480" t="str">
        <f t="shared" si="53"/>
        <v>Energi</v>
      </c>
      <c r="I480" t="str">
        <f t="shared" si="49"/>
        <v>Energi</v>
      </c>
      <c r="K480" t="str">
        <f t="shared" si="54"/>
        <v>Energiforskning</v>
      </c>
      <c r="L480">
        <f t="shared" si="55"/>
        <v>136.05786948176583</v>
      </c>
      <c r="M480">
        <f t="shared" si="50"/>
        <v>11.338155790147153</v>
      </c>
    </row>
    <row r="481" spans="1:13" x14ac:dyDescent="0.35">
      <c r="A481" t="s">
        <v>1545</v>
      </c>
      <c r="B481" s="95" t="s">
        <v>4</v>
      </c>
      <c r="C481" s="95" t="s">
        <v>1511</v>
      </c>
      <c r="D481" s="96">
        <v>209401</v>
      </c>
      <c r="E481" s="107" t="str">
        <f t="shared" si="51"/>
        <v>21</v>
      </c>
      <c r="F481">
        <f t="shared" si="52"/>
        <v>5</v>
      </c>
      <c r="H481" t="str">
        <f t="shared" si="53"/>
        <v>Energi</v>
      </c>
      <c r="I481" t="str">
        <f t="shared" si="49"/>
        <v>Energi</v>
      </c>
      <c r="K481" t="str">
        <f t="shared" si="54"/>
        <v>Energimarknadsinspektionen</v>
      </c>
      <c r="L481">
        <f t="shared" si="55"/>
        <v>20.096065259117083</v>
      </c>
      <c r="M481">
        <f t="shared" si="50"/>
        <v>1.6746721049264235</v>
      </c>
    </row>
    <row r="482" spans="1:13" x14ac:dyDescent="0.35">
      <c r="A482" t="s">
        <v>1545</v>
      </c>
      <c r="B482" s="95" t="s">
        <v>4</v>
      </c>
      <c r="C482" s="95" t="s">
        <v>1512</v>
      </c>
      <c r="D482" s="96">
        <v>453000</v>
      </c>
      <c r="E482" s="107" t="str">
        <f t="shared" si="51"/>
        <v>21</v>
      </c>
      <c r="F482">
        <f t="shared" si="52"/>
        <v>6</v>
      </c>
      <c r="H482" t="str">
        <f t="shared" si="53"/>
        <v>Energi</v>
      </c>
      <c r="I482" t="str">
        <f t="shared" si="49"/>
        <v>Energi</v>
      </c>
      <c r="K482" t="str">
        <f t="shared" si="54"/>
        <v>Elberedskap</v>
      </c>
      <c r="L482">
        <f t="shared" si="55"/>
        <v>43.474088291746639</v>
      </c>
      <c r="M482">
        <f t="shared" si="50"/>
        <v>3.6228406909788866</v>
      </c>
    </row>
    <row r="483" spans="1:13" x14ac:dyDescent="0.35">
      <c r="A483" t="s">
        <v>1545</v>
      </c>
      <c r="B483" s="95" t="s">
        <v>4</v>
      </c>
      <c r="C483" s="95" t="s">
        <v>1513</v>
      </c>
      <c r="D483" s="96">
        <v>25328</v>
      </c>
      <c r="E483" s="107" t="str">
        <f t="shared" si="51"/>
        <v>21</v>
      </c>
      <c r="F483">
        <f t="shared" si="52"/>
        <v>7</v>
      </c>
      <c r="H483" t="str">
        <f t="shared" si="53"/>
        <v>Energi</v>
      </c>
      <c r="I483" t="str">
        <f t="shared" si="49"/>
        <v>Energi</v>
      </c>
      <c r="K483" t="str">
        <f t="shared" si="54"/>
        <v>Avgifter till internationella organisationer</v>
      </c>
      <c r="L483">
        <f t="shared" si="55"/>
        <v>2.4307101727447216</v>
      </c>
      <c r="M483">
        <f t="shared" si="50"/>
        <v>0.20255918106206014</v>
      </c>
    </row>
    <row r="484" spans="1:13" x14ac:dyDescent="0.35">
      <c r="A484" t="s">
        <v>1545</v>
      </c>
      <c r="B484" s="95" t="s">
        <v>4</v>
      </c>
      <c r="C484" s="95" t="s">
        <v>1514</v>
      </c>
      <c r="D484" s="96">
        <v>155000</v>
      </c>
      <c r="E484" s="107" t="str">
        <f t="shared" si="51"/>
        <v>21</v>
      </c>
      <c r="F484">
        <f t="shared" si="52"/>
        <v>8</v>
      </c>
      <c r="H484" t="str">
        <f t="shared" si="53"/>
        <v>Energi</v>
      </c>
      <c r="I484" t="str">
        <f t="shared" si="49"/>
        <v>Energi</v>
      </c>
      <c r="K484" t="str">
        <f t="shared" si="54"/>
        <v>Energi- och klimatomställning på lokal och regional nivå m.m</v>
      </c>
      <c r="L484">
        <f t="shared" si="55"/>
        <v>14.875239923224568</v>
      </c>
      <c r="M484">
        <f t="shared" si="50"/>
        <v>1.2396033269353806</v>
      </c>
    </row>
    <row r="485" spans="1:13" x14ac:dyDescent="0.35">
      <c r="A485" t="s">
        <v>1545</v>
      </c>
      <c r="B485" s="95" t="s">
        <v>4</v>
      </c>
      <c r="C485" s="95" t="s">
        <v>1515</v>
      </c>
      <c r="D485" s="96">
        <v>73427</v>
      </c>
      <c r="E485" s="107" t="str">
        <f t="shared" si="51"/>
        <v>21</v>
      </c>
      <c r="F485">
        <f t="shared" si="52"/>
        <v>9</v>
      </c>
      <c r="H485" t="str">
        <f t="shared" si="53"/>
        <v>Energi</v>
      </c>
      <c r="I485" t="str">
        <f t="shared" si="49"/>
        <v>Energi</v>
      </c>
      <c r="K485" t="str">
        <f t="shared" si="54"/>
        <v>Elsäkerhetsverket</v>
      </c>
      <c r="L485">
        <f t="shared" si="55"/>
        <v>7.046737044145873</v>
      </c>
      <c r="M485">
        <f t="shared" si="50"/>
        <v>0.58722808701215612</v>
      </c>
    </row>
    <row r="486" spans="1:13" x14ac:dyDescent="0.35">
      <c r="A486" t="s">
        <v>1545</v>
      </c>
      <c r="B486" s="95" t="s">
        <v>4</v>
      </c>
      <c r="C486" s="95" t="s">
        <v>1516</v>
      </c>
      <c r="D486" s="96">
        <v>1090000</v>
      </c>
      <c r="E486" s="107" t="str">
        <f t="shared" si="51"/>
        <v>21</v>
      </c>
      <c r="F486">
        <f t="shared" si="52"/>
        <v>10</v>
      </c>
      <c r="H486" t="str">
        <f t="shared" si="53"/>
        <v>Energi</v>
      </c>
      <c r="I486" t="str">
        <f t="shared" si="49"/>
        <v>Energi</v>
      </c>
      <c r="K486" t="str">
        <f t="shared" si="54"/>
        <v>Laddinfrastruktur</v>
      </c>
      <c r="L486">
        <f t="shared" si="55"/>
        <v>104.60652591170826</v>
      </c>
      <c r="M486">
        <f t="shared" si="50"/>
        <v>8.717210492642355</v>
      </c>
    </row>
    <row r="487" spans="1:13" x14ac:dyDescent="0.35">
      <c r="A487" t="s">
        <v>1545</v>
      </c>
      <c r="B487" s="95" t="s">
        <v>4</v>
      </c>
      <c r="C487" s="95" t="s">
        <v>1517</v>
      </c>
      <c r="D487" s="96">
        <v>650000</v>
      </c>
      <c r="E487" s="107" t="str">
        <f t="shared" si="51"/>
        <v>21</v>
      </c>
      <c r="F487">
        <f t="shared" si="52"/>
        <v>11</v>
      </c>
      <c r="H487" t="str">
        <f t="shared" si="53"/>
        <v>Energi</v>
      </c>
      <c r="I487" t="str">
        <f t="shared" si="49"/>
        <v>Energi</v>
      </c>
      <c r="K487" t="str">
        <f t="shared" si="54"/>
        <v>Biogasstöd</v>
      </c>
      <c r="L487">
        <f t="shared" si="55"/>
        <v>62.380038387715928</v>
      </c>
      <c r="M487">
        <f t="shared" si="50"/>
        <v>5.1983365323096606</v>
      </c>
    </row>
    <row r="488" spans="1:13" x14ac:dyDescent="0.35">
      <c r="A488" t="s">
        <v>1545</v>
      </c>
      <c r="B488" s="93" t="s">
        <v>130</v>
      </c>
      <c r="C488" s="93" t="s">
        <v>131</v>
      </c>
      <c r="D488" s="94">
        <v>78952417</v>
      </c>
      <c r="E488" s="107" t="str">
        <f t="shared" si="51"/>
        <v>22</v>
      </c>
      <c r="F488" t="str">
        <f t="shared" si="52"/>
        <v/>
      </c>
      <c r="G488" t="s">
        <v>1536</v>
      </c>
      <c r="H488" t="str">
        <f t="shared" si="53"/>
        <v>Kommunikationer</v>
      </c>
      <c r="I488" t="str">
        <f t="shared" si="49"/>
        <v/>
      </c>
      <c r="K488" t="str">
        <f t="shared" si="54"/>
        <v>Kommunikationer</v>
      </c>
      <c r="L488">
        <f t="shared" si="55"/>
        <v>7577.0073896353169</v>
      </c>
      <c r="M488">
        <f t="shared" si="50"/>
        <v>631.41728246960975</v>
      </c>
    </row>
    <row r="489" spans="1:13" x14ac:dyDescent="0.35">
      <c r="A489" t="s">
        <v>1545</v>
      </c>
      <c r="B489" s="93" t="s">
        <v>4</v>
      </c>
      <c r="C489" s="93" t="s">
        <v>1211</v>
      </c>
      <c r="D489" s="94">
        <v>76658228</v>
      </c>
      <c r="E489" s="107" t="str">
        <f t="shared" si="51"/>
        <v>22</v>
      </c>
      <c r="F489">
        <f t="shared" si="52"/>
        <v>1</v>
      </c>
      <c r="G489" t="s">
        <v>1536</v>
      </c>
      <c r="H489" t="str">
        <f t="shared" si="53"/>
        <v>Kommunikationer</v>
      </c>
      <c r="I489" t="str">
        <f t="shared" si="49"/>
        <v>1 Transportpolitik</v>
      </c>
      <c r="K489" t="str">
        <f t="shared" si="54"/>
        <v>Transportpolitik</v>
      </c>
      <c r="L489">
        <f t="shared" si="55"/>
        <v>7356.8357005758162</v>
      </c>
      <c r="M489">
        <f t="shared" si="50"/>
        <v>613.06964171465131</v>
      </c>
    </row>
    <row r="490" spans="1:13" x14ac:dyDescent="0.35">
      <c r="A490" t="s">
        <v>1545</v>
      </c>
      <c r="B490" s="95" t="s">
        <v>4</v>
      </c>
      <c r="C490" s="95" t="s">
        <v>1212</v>
      </c>
      <c r="D490" s="96">
        <v>34468391</v>
      </c>
      <c r="E490" s="107" t="str">
        <f t="shared" si="51"/>
        <v>22</v>
      </c>
      <c r="F490">
        <f t="shared" si="52"/>
        <v>1</v>
      </c>
      <c r="H490" t="str">
        <f t="shared" si="53"/>
        <v>Kommunikationer</v>
      </c>
      <c r="I490" t="str">
        <f t="shared" si="49"/>
        <v>1 Transportpolitik</v>
      </c>
      <c r="K490" t="str">
        <f t="shared" si="54"/>
        <v>Utveckling av statens transportinfrastruktur</v>
      </c>
      <c r="L490">
        <f t="shared" si="55"/>
        <v>3307.9070057581575</v>
      </c>
      <c r="M490">
        <f t="shared" si="50"/>
        <v>275.65891714651315</v>
      </c>
    </row>
    <row r="491" spans="1:13" x14ac:dyDescent="0.35">
      <c r="A491" t="s">
        <v>1545</v>
      </c>
      <c r="B491" s="95" t="s">
        <v>4</v>
      </c>
      <c r="C491" s="95" t="s">
        <v>1213</v>
      </c>
      <c r="D491" s="96">
        <v>30950890</v>
      </c>
      <c r="E491" s="107" t="str">
        <f t="shared" si="51"/>
        <v>22</v>
      </c>
      <c r="F491">
        <f t="shared" si="52"/>
        <v>2</v>
      </c>
      <c r="H491" t="str">
        <f t="shared" si="53"/>
        <v>Kommunikationer</v>
      </c>
      <c r="I491" t="str">
        <f t="shared" si="49"/>
        <v>1 Transportpolitik</v>
      </c>
      <c r="K491" t="str">
        <f t="shared" si="54"/>
        <v>Vidmakthållande av statens transportinfrastruktur</v>
      </c>
      <c r="L491">
        <f t="shared" si="55"/>
        <v>2970.3349328214972</v>
      </c>
      <c r="M491">
        <f t="shared" si="50"/>
        <v>247.52791106845811</v>
      </c>
    </row>
    <row r="492" spans="1:13" x14ac:dyDescent="0.35">
      <c r="A492" t="s">
        <v>1545</v>
      </c>
      <c r="B492" s="95" t="s">
        <v>4</v>
      </c>
      <c r="C492" s="95" t="s">
        <v>1214</v>
      </c>
      <c r="D492" s="96">
        <v>1455481</v>
      </c>
      <c r="E492" s="107" t="str">
        <f t="shared" si="51"/>
        <v>22</v>
      </c>
      <c r="F492">
        <f t="shared" si="52"/>
        <v>3</v>
      </c>
      <c r="H492" t="str">
        <f t="shared" si="53"/>
        <v>Kommunikationer</v>
      </c>
      <c r="I492" t="str">
        <f t="shared" si="49"/>
        <v>1 Transportpolitik</v>
      </c>
      <c r="K492" t="str">
        <f t="shared" si="54"/>
        <v>Trafikverket</v>
      </c>
      <c r="L492">
        <f t="shared" si="55"/>
        <v>139.68147792706333</v>
      </c>
      <c r="M492">
        <f t="shared" si="50"/>
        <v>11.64012316058861</v>
      </c>
    </row>
    <row r="493" spans="1:13" x14ac:dyDescent="0.35">
      <c r="A493" t="s">
        <v>1545</v>
      </c>
      <c r="B493" s="95" t="s">
        <v>4</v>
      </c>
      <c r="C493" s="95" t="s">
        <v>1215</v>
      </c>
      <c r="D493" s="96">
        <v>533308</v>
      </c>
      <c r="E493" s="107" t="str">
        <f t="shared" si="51"/>
        <v>22</v>
      </c>
      <c r="F493">
        <f t="shared" si="52"/>
        <v>4</v>
      </c>
      <c r="H493" t="str">
        <f t="shared" si="53"/>
        <v>Kommunikationer</v>
      </c>
      <c r="I493" t="str">
        <f t="shared" si="49"/>
        <v>1 Transportpolitik</v>
      </c>
      <c r="K493" t="str">
        <f t="shared" si="54"/>
        <v>Ersättning för sjöräddning och fritidsbåtsändamål</v>
      </c>
      <c r="L493">
        <f t="shared" si="55"/>
        <v>51.181190019193856</v>
      </c>
      <c r="M493">
        <f t="shared" si="50"/>
        <v>4.265099168266155</v>
      </c>
    </row>
    <row r="494" spans="1:13" x14ac:dyDescent="0.35">
      <c r="A494" t="s">
        <v>1545</v>
      </c>
      <c r="B494" s="95" t="s">
        <v>4</v>
      </c>
      <c r="C494" s="95" t="s">
        <v>1216</v>
      </c>
      <c r="D494" s="96">
        <v>62284</v>
      </c>
      <c r="E494" s="107" t="str">
        <f t="shared" si="51"/>
        <v>22</v>
      </c>
      <c r="F494">
        <f t="shared" si="52"/>
        <v>5</v>
      </c>
      <c r="H494" t="str">
        <f t="shared" si="53"/>
        <v>Kommunikationer</v>
      </c>
      <c r="I494" t="str">
        <f t="shared" si="49"/>
        <v>1 Transportpolitik</v>
      </c>
      <c r="K494" t="str">
        <f t="shared" si="54"/>
        <v>Ersättning för viss kanal- och slussinfrastruktur</v>
      </c>
      <c r="L494">
        <f t="shared" si="55"/>
        <v>5.977351247600768</v>
      </c>
      <c r="M494">
        <f t="shared" si="50"/>
        <v>0.49811260396673068</v>
      </c>
    </row>
    <row r="495" spans="1:13" x14ac:dyDescent="0.35">
      <c r="A495" t="s">
        <v>1545</v>
      </c>
      <c r="B495" s="95" t="s">
        <v>4</v>
      </c>
      <c r="C495" s="95" t="s">
        <v>1217</v>
      </c>
      <c r="D495" s="96">
        <v>151013</v>
      </c>
      <c r="E495" s="107" t="str">
        <f t="shared" si="51"/>
        <v>22</v>
      </c>
      <c r="F495">
        <f t="shared" si="52"/>
        <v>6</v>
      </c>
      <c r="H495" t="str">
        <f t="shared" si="53"/>
        <v>Kommunikationer</v>
      </c>
      <c r="I495" t="str">
        <f t="shared" si="49"/>
        <v>1 Transportpolitik</v>
      </c>
      <c r="K495" t="str">
        <f t="shared" si="54"/>
        <v>Ersättning avseende icke statliga flygplatser</v>
      </c>
      <c r="L495">
        <f t="shared" si="55"/>
        <v>14.492610364683301</v>
      </c>
      <c r="M495">
        <f t="shared" si="50"/>
        <v>1.2077175303902752</v>
      </c>
    </row>
    <row r="496" spans="1:13" x14ac:dyDescent="0.35">
      <c r="A496" t="s">
        <v>1545</v>
      </c>
      <c r="B496" s="95" t="s">
        <v>4</v>
      </c>
      <c r="C496" s="95" t="s">
        <v>1218</v>
      </c>
      <c r="D496" s="96">
        <v>1098000</v>
      </c>
      <c r="E496" s="107" t="str">
        <f t="shared" si="51"/>
        <v>22</v>
      </c>
      <c r="F496">
        <f t="shared" si="52"/>
        <v>7</v>
      </c>
      <c r="H496" t="str">
        <f t="shared" si="53"/>
        <v>Kommunikationer</v>
      </c>
      <c r="I496" t="str">
        <f t="shared" si="49"/>
        <v>1 Transportpolitik</v>
      </c>
      <c r="K496" t="str">
        <f t="shared" si="54"/>
        <v>Trafikavtal</v>
      </c>
      <c r="L496">
        <f t="shared" si="55"/>
        <v>105.37428023032629</v>
      </c>
      <c r="M496">
        <f t="shared" si="50"/>
        <v>8.7811900191938577</v>
      </c>
    </row>
    <row r="497" spans="1:13" x14ac:dyDescent="0.35">
      <c r="A497" t="s">
        <v>1545</v>
      </c>
      <c r="B497" s="95" t="s">
        <v>4</v>
      </c>
      <c r="C497" s="95" t="s">
        <v>1219</v>
      </c>
      <c r="D497" s="96">
        <v>30557</v>
      </c>
      <c r="E497" s="107" t="str">
        <f t="shared" si="51"/>
        <v>22</v>
      </c>
      <c r="F497">
        <f t="shared" si="52"/>
        <v>8</v>
      </c>
      <c r="H497" t="str">
        <f t="shared" si="53"/>
        <v>Kommunikationer</v>
      </c>
      <c r="I497" t="str">
        <f t="shared" si="49"/>
        <v>1 Transportpolitik</v>
      </c>
      <c r="K497" t="str">
        <f t="shared" si="54"/>
        <v>Viss internationell verksamhet</v>
      </c>
      <c r="L497">
        <f t="shared" si="55"/>
        <v>2.9325335892514395</v>
      </c>
      <c r="M497">
        <f t="shared" si="50"/>
        <v>0.24437779910428661</v>
      </c>
    </row>
    <row r="498" spans="1:13" x14ac:dyDescent="0.35">
      <c r="A498" t="s">
        <v>1545</v>
      </c>
      <c r="B498" s="95" t="s">
        <v>4</v>
      </c>
      <c r="C498" s="95" t="s">
        <v>1220</v>
      </c>
      <c r="D498" s="96">
        <v>83179</v>
      </c>
      <c r="E498" s="107" t="str">
        <f t="shared" si="51"/>
        <v>22</v>
      </c>
      <c r="F498">
        <f t="shared" si="52"/>
        <v>9</v>
      </c>
      <c r="H498" t="str">
        <f t="shared" si="53"/>
        <v>Kommunikationer</v>
      </c>
      <c r="I498" t="str">
        <f t="shared" si="49"/>
        <v>1 Transportpolitik</v>
      </c>
      <c r="K498" t="str">
        <f t="shared" si="54"/>
        <v>Statens väg- och transportforskningsinstitut</v>
      </c>
      <c r="L498">
        <f t="shared" si="55"/>
        <v>7.9826295585412668</v>
      </c>
      <c r="M498">
        <f t="shared" si="50"/>
        <v>0.6652191298784389</v>
      </c>
    </row>
    <row r="499" spans="1:13" x14ac:dyDescent="0.35">
      <c r="A499" t="s">
        <v>1545</v>
      </c>
      <c r="B499" s="95" t="s">
        <v>4</v>
      </c>
      <c r="C499" s="95" t="s">
        <v>1221</v>
      </c>
      <c r="D499" s="96">
        <v>550000</v>
      </c>
      <c r="E499" s="107" t="str">
        <f t="shared" si="51"/>
        <v>22</v>
      </c>
      <c r="F499">
        <f t="shared" si="52"/>
        <v>10</v>
      </c>
      <c r="H499" t="str">
        <f t="shared" si="53"/>
        <v>Kommunikationer</v>
      </c>
      <c r="I499" t="str">
        <f t="shared" si="49"/>
        <v>1 Transportpolitik</v>
      </c>
      <c r="K499" t="str">
        <f t="shared" si="54"/>
        <v>Från EU-budgeten finansierade stöd till Transeuropeiska nätverk</v>
      </c>
      <c r="L499">
        <f t="shared" si="55"/>
        <v>52.783109404990405</v>
      </c>
      <c r="M499">
        <f t="shared" si="50"/>
        <v>4.3985924504158671</v>
      </c>
    </row>
    <row r="500" spans="1:13" x14ac:dyDescent="0.35">
      <c r="A500" t="s">
        <v>1545</v>
      </c>
      <c r="B500" s="95" t="s">
        <v>4</v>
      </c>
      <c r="C500" s="95" t="s">
        <v>1222</v>
      </c>
      <c r="D500" s="96">
        <v>1648987</v>
      </c>
      <c r="E500" s="107" t="str">
        <f t="shared" si="51"/>
        <v>22</v>
      </c>
      <c r="F500">
        <f t="shared" si="52"/>
        <v>11</v>
      </c>
      <c r="H500" t="str">
        <f t="shared" si="53"/>
        <v>Kommunikationer</v>
      </c>
      <c r="I500" t="str">
        <f t="shared" si="49"/>
        <v>1 Transportpolitik</v>
      </c>
      <c r="K500" t="str">
        <f t="shared" si="54"/>
        <v>Trängselskatt i Stockholm</v>
      </c>
      <c r="L500">
        <f t="shared" si="55"/>
        <v>158.25211132437619</v>
      </c>
      <c r="M500">
        <f t="shared" si="50"/>
        <v>13.187675943698016</v>
      </c>
    </row>
    <row r="501" spans="1:13" x14ac:dyDescent="0.35">
      <c r="A501" t="s">
        <v>1545</v>
      </c>
      <c r="B501" s="95" t="s">
        <v>4</v>
      </c>
      <c r="C501" s="95" t="s">
        <v>1223</v>
      </c>
      <c r="D501" s="96">
        <v>2407440</v>
      </c>
      <c r="E501" s="107" t="str">
        <f t="shared" si="51"/>
        <v>22</v>
      </c>
      <c r="F501">
        <f t="shared" si="52"/>
        <v>12</v>
      </c>
      <c r="H501" t="str">
        <f t="shared" si="53"/>
        <v>Kommunikationer</v>
      </c>
      <c r="I501" t="str">
        <f t="shared" si="49"/>
        <v>1 Transportpolitik</v>
      </c>
      <c r="K501" t="str">
        <f t="shared" si="54"/>
        <v>Transportstyrelsen</v>
      </c>
      <c r="L501">
        <f t="shared" si="55"/>
        <v>231.04030710172745</v>
      </c>
      <c r="M501">
        <f t="shared" si="50"/>
        <v>19.253358925143953</v>
      </c>
    </row>
    <row r="502" spans="1:13" x14ac:dyDescent="0.35">
      <c r="A502" t="s">
        <v>1545</v>
      </c>
      <c r="B502" s="95" t="s">
        <v>4</v>
      </c>
      <c r="C502" s="95" t="s">
        <v>1224</v>
      </c>
      <c r="D502" s="96">
        <v>70527</v>
      </c>
      <c r="E502" s="107" t="str">
        <f t="shared" si="51"/>
        <v>22</v>
      </c>
      <c r="F502">
        <f t="shared" si="52"/>
        <v>13</v>
      </c>
      <c r="H502" t="str">
        <f t="shared" si="53"/>
        <v>Kommunikationer</v>
      </c>
      <c r="I502" t="str">
        <f t="shared" si="49"/>
        <v>1 Transportpolitik</v>
      </c>
      <c r="K502" t="str">
        <f t="shared" si="54"/>
        <v>Trafikanalys</v>
      </c>
      <c r="L502">
        <f t="shared" si="55"/>
        <v>6.7684261036468332</v>
      </c>
      <c r="M502">
        <f t="shared" si="50"/>
        <v>0.56403550863723606</v>
      </c>
    </row>
    <row r="503" spans="1:13" x14ac:dyDescent="0.35">
      <c r="A503" t="s">
        <v>1545</v>
      </c>
      <c r="B503" s="95" t="s">
        <v>4</v>
      </c>
      <c r="C503" s="95" t="s">
        <v>1225</v>
      </c>
      <c r="D503" s="96">
        <v>920705</v>
      </c>
      <c r="E503" s="107" t="str">
        <f t="shared" si="51"/>
        <v>22</v>
      </c>
      <c r="F503">
        <f t="shared" si="52"/>
        <v>14</v>
      </c>
      <c r="H503" t="str">
        <f t="shared" si="53"/>
        <v>Kommunikationer</v>
      </c>
      <c r="I503" t="str">
        <f t="shared" si="49"/>
        <v>1 Transportpolitik</v>
      </c>
      <c r="K503" t="str">
        <f t="shared" si="54"/>
        <v>Trängselskatt i Göteborg</v>
      </c>
      <c r="L503">
        <f t="shared" si="55"/>
        <v>88.359404990403064</v>
      </c>
      <c r="M503">
        <f t="shared" si="50"/>
        <v>7.3632837492002556</v>
      </c>
    </row>
    <row r="504" spans="1:13" x14ac:dyDescent="0.35">
      <c r="A504" t="s">
        <v>1545</v>
      </c>
      <c r="B504" s="95" t="s">
        <v>4</v>
      </c>
      <c r="C504" s="95" t="s">
        <v>1226</v>
      </c>
      <c r="D504" s="96">
        <v>1600000</v>
      </c>
      <c r="E504" s="107" t="str">
        <f t="shared" si="51"/>
        <v>22</v>
      </c>
      <c r="F504">
        <f t="shared" si="52"/>
        <v>15</v>
      </c>
      <c r="H504" t="str">
        <f t="shared" si="53"/>
        <v>Kommunikationer</v>
      </c>
      <c r="I504" t="str">
        <f t="shared" si="49"/>
        <v>1 Transportpolitik</v>
      </c>
      <c r="K504" t="str">
        <f t="shared" si="54"/>
        <v>Sjöfartsstöd</v>
      </c>
      <c r="L504">
        <f t="shared" si="55"/>
        <v>153.55086372360844</v>
      </c>
      <c r="M504">
        <f t="shared" si="50"/>
        <v>12.795905310300704</v>
      </c>
    </row>
    <row r="505" spans="1:13" x14ac:dyDescent="0.35">
      <c r="A505" t="s">
        <v>1545</v>
      </c>
      <c r="B505" s="95" t="s">
        <v>4</v>
      </c>
      <c r="C505" s="95" t="s">
        <v>1227</v>
      </c>
      <c r="D505" s="96">
        <v>95000</v>
      </c>
      <c r="E505" s="107" t="str">
        <f t="shared" si="51"/>
        <v>22</v>
      </c>
      <c r="F505">
        <f t="shared" si="52"/>
        <v>16</v>
      </c>
      <c r="H505" t="str">
        <f t="shared" si="53"/>
        <v>Kommunikationer</v>
      </c>
      <c r="I505" t="str">
        <f t="shared" si="49"/>
        <v>1 Transportpolitik</v>
      </c>
      <c r="K505" t="str">
        <f t="shared" si="54"/>
        <v>Internationell tågtrafik</v>
      </c>
      <c r="L505">
        <f t="shared" si="55"/>
        <v>9.1170825335892509</v>
      </c>
      <c r="M505">
        <f t="shared" si="50"/>
        <v>0.75975687779910428</v>
      </c>
    </row>
    <row r="506" spans="1:13" x14ac:dyDescent="0.35">
      <c r="A506" t="s">
        <v>1545</v>
      </c>
      <c r="B506" s="95" t="s">
        <v>4</v>
      </c>
      <c r="C506" s="95" t="s">
        <v>1228</v>
      </c>
      <c r="D506" s="96">
        <v>351000</v>
      </c>
      <c r="E506" s="107" t="str">
        <f t="shared" si="51"/>
        <v>22</v>
      </c>
      <c r="F506">
        <f t="shared" si="52"/>
        <v>17</v>
      </c>
      <c r="H506" t="str">
        <f t="shared" si="53"/>
        <v>Kommunikationer</v>
      </c>
      <c r="I506" t="str">
        <f t="shared" si="49"/>
        <v>1 Transportpolitik</v>
      </c>
      <c r="K506" t="str">
        <f t="shared" si="54"/>
        <v>Infrastruktur för flygtrafiktjänst</v>
      </c>
      <c r="L506">
        <f t="shared" si="55"/>
        <v>33.685220729366605</v>
      </c>
      <c r="M506">
        <f t="shared" si="50"/>
        <v>2.807101727447217</v>
      </c>
    </row>
    <row r="507" spans="1:13" x14ac:dyDescent="0.35">
      <c r="A507" t="s">
        <v>1545</v>
      </c>
      <c r="B507" s="95" t="s">
        <v>4</v>
      </c>
      <c r="C507" s="95" t="s">
        <v>1518</v>
      </c>
      <c r="D507" s="96">
        <v>151466</v>
      </c>
      <c r="E507" s="107" t="str">
        <f t="shared" si="51"/>
        <v>22</v>
      </c>
      <c r="F507">
        <f t="shared" si="52"/>
        <v>18</v>
      </c>
      <c r="H507" t="str">
        <f t="shared" si="53"/>
        <v>Kommunikationer</v>
      </c>
      <c r="I507" t="str">
        <f t="shared" si="49"/>
        <v>1 Transportpolitik</v>
      </c>
      <c r="K507" t="str">
        <f t="shared" si="54"/>
        <v>Lån till körkort</v>
      </c>
      <c r="L507">
        <f t="shared" si="55"/>
        <v>14.536084452975048</v>
      </c>
      <c r="M507">
        <f t="shared" si="50"/>
        <v>1.211340371081254</v>
      </c>
    </row>
    <row r="508" spans="1:13" x14ac:dyDescent="0.35">
      <c r="A508" t="s">
        <v>1545</v>
      </c>
      <c r="B508" s="95" t="s">
        <v>4</v>
      </c>
      <c r="C508" s="95" t="s">
        <v>1519</v>
      </c>
      <c r="D508" s="96">
        <v>30000</v>
      </c>
      <c r="E508" s="107" t="str">
        <f t="shared" si="51"/>
        <v>22</v>
      </c>
      <c r="F508">
        <f t="shared" si="52"/>
        <v>19</v>
      </c>
      <c r="H508" t="str">
        <f t="shared" si="53"/>
        <v>Kommunikationer</v>
      </c>
      <c r="I508" t="str">
        <f t="shared" si="49"/>
        <v>1 Transportpolitik</v>
      </c>
      <c r="K508" t="str">
        <f t="shared" si="54"/>
        <v>Obemannad luftfart</v>
      </c>
      <c r="L508">
        <f t="shared" si="55"/>
        <v>2.8790786948176583</v>
      </c>
      <c r="M508">
        <f t="shared" si="50"/>
        <v>0.23992322456813819</v>
      </c>
    </row>
    <row r="509" spans="1:13" x14ac:dyDescent="0.35">
      <c r="A509" t="s">
        <v>1545</v>
      </c>
      <c r="B509" s="93" t="s">
        <v>4</v>
      </c>
      <c r="C509" s="93" t="s">
        <v>1231</v>
      </c>
      <c r="D509" s="94">
        <v>2294189</v>
      </c>
      <c r="E509" s="107" t="str">
        <f t="shared" si="51"/>
        <v>22</v>
      </c>
      <c r="F509">
        <f t="shared" si="52"/>
        <v>2</v>
      </c>
      <c r="G509" t="s">
        <v>1536</v>
      </c>
      <c r="H509" t="str">
        <f t="shared" si="53"/>
        <v>Kommunikationer</v>
      </c>
      <c r="I509" t="str">
        <f t="shared" si="49"/>
        <v>2 Politiken för informationssamhället</v>
      </c>
      <c r="K509" t="str">
        <f t="shared" si="54"/>
        <v>Politiken för informationssamhället</v>
      </c>
      <c r="L509">
        <f t="shared" si="55"/>
        <v>220.17168905950095</v>
      </c>
      <c r="M509">
        <f t="shared" si="50"/>
        <v>18.347640754958412</v>
      </c>
    </row>
    <row r="510" spans="1:13" x14ac:dyDescent="0.35">
      <c r="A510" t="s">
        <v>1545</v>
      </c>
      <c r="B510" s="95" t="s">
        <v>4</v>
      </c>
      <c r="C510" s="95" t="s">
        <v>1232</v>
      </c>
      <c r="D510" s="96">
        <v>119862</v>
      </c>
      <c r="E510" s="107" t="str">
        <f t="shared" si="51"/>
        <v>22</v>
      </c>
      <c r="F510">
        <f t="shared" si="52"/>
        <v>1</v>
      </c>
      <c r="H510" t="str">
        <f t="shared" si="53"/>
        <v>Kommunikationer</v>
      </c>
      <c r="I510" t="str">
        <f t="shared" si="49"/>
        <v>2 Politiken för informationssamhället</v>
      </c>
      <c r="K510" t="str">
        <f t="shared" si="54"/>
        <v>Post- och telestyrelsen</v>
      </c>
      <c r="L510">
        <f t="shared" si="55"/>
        <v>11.503071017274472</v>
      </c>
      <c r="M510">
        <f t="shared" si="50"/>
        <v>0.95858925143953932</v>
      </c>
    </row>
    <row r="511" spans="1:13" x14ac:dyDescent="0.35">
      <c r="A511" t="s">
        <v>1545</v>
      </c>
      <c r="B511" s="95" t="s">
        <v>4</v>
      </c>
      <c r="C511" s="95" t="s">
        <v>1233</v>
      </c>
      <c r="D511" s="96">
        <v>131278</v>
      </c>
      <c r="E511" s="107" t="str">
        <f t="shared" si="51"/>
        <v>22</v>
      </c>
      <c r="F511">
        <f t="shared" si="52"/>
        <v>2</v>
      </c>
      <c r="H511" t="str">
        <f t="shared" si="53"/>
        <v>Kommunikationer</v>
      </c>
      <c r="I511" t="str">
        <f t="shared" si="49"/>
        <v>2 Politiken för informationssamhället</v>
      </c>
      <c r="K511" t="str">
        <f t="shared" si="54"/>
        <v>Ersättning för särskilda tjänster för personer med funktionsnedsättning</v>
      </c>
      <c r="L511">
        <f t="shared" si="55"/>
        <v>12.598656429942418</v>
      </c>
      <c r="M511">
        <f t="shared" si="50"/>
        <v>1.0498880358285347</v>
      </c>
    </row>
    <row r="512" spans="1:13" x14ac:dyDescent="0.35">
      <c r="A512" t="s">
        <v>1545</v>
      </c>
      <c r="B512" s="95" t="s">
        <v>4</v>
      </c>
      <c r="C512" s="95" t="s">
        <v>1234</v>
      </c>
      <c r="D512" s="96">
        <v>25037</v>
      </c>
      <c r="E512" s="107" t="str">
        <f t="shared" si="51"/>
        <v>22</v>
      </c>
      <c r="F512">
        <f t="shared" si="52"/>
        <v>3</v>
      </c>
      <c r="H512" t="str">
        <f t="shared" si="53"/>
        <v>Kommunikationer</v>
      </c>
      <c r="I512" t="str">
        <f t="shared" si="49"/>
        <v>2 Politiken för informationssamhället</v>
      </c>
      <c r="K512" t="str">
        <f t="shared" si="54"/>
        <v>Grundläggande betaltjänster</v>
      </c>
      <c r="L512">
        <f t="shared" si="55"/>
        <v>2.4027831094049903</v>
      </c>
      <c r="M512">
        <f t="shared" si="50"/>
        <v>0.20023192578374918</v>
      </c>
    </row>
    <row r="513" spans="1:13" x14ac:dyDescent="0.35">
      <c r="A513" t="s">
        <v>1545</v>
      </c>
      <c r="B513" s="95" t="s">
        <v>4</v>
      </c>
      <c r="C513" s="95" t="s">
        <v>1235</v>
      </c>
      <c r="D513" s="96">
        <v>90844</v>
      </c>
      <c r="E513" s="107" t="str">
        <f t="shared" si="51"/>
        <v>22</v>
      </c>
      <c r="F513">
        <f t="shared" si="52"/>
        <v>4</v>
      </c>
      <c r="H513" t="str">
        <f t="shared" si="53"/>
        <v>Kommunikationer</v>
      </c>
      <c r="I513" t="str">
        <f t="shared" si="49"/>
        <v>2 Politiken för informationssamhället</v>
      </c>
      <c r="K513" t="str">
        <f t="shared" si="54"/>
        <v>Informationsteknik och telekommunikation</v>
      </c>
      <c r="L513">
        <f t="shared" si="55"/>
        <v>8.7182341650671784</v>
      </c>
      <c r="M513">
        <f t="shared" si="50"/>
        <v>0.7265195137555982</v>
      </c>
    </row>
    <row r="514" spans="1:13" x14ac:dyDescent="0.35">
      <c r="A514" t="s">
        <v>1545</v>
      </c>
      <c r="B514" s="95" t="s">
        <v>4</v>
      </c>
      <c r="C514" s="95" t="s">
        <v>1236</v>
      </c>
      <c r="D514" s="96">
        <v>1549014</v>
      </c>
      <c r="E514" s="107" t="str">
        <f t="shared" si="51"/>
        <v>22</v>
      </c>
      <c r="F514">
        <f t="shared" si="52"/>
        <v>5</v>
      </c>
      <c r="H514" t="str">
        <f t="shared" si="53"/>
        <v>Kommunikationer</v>
      </c>
      <c r="I514" t="str">
        <f t="shared" si="49"/>
        <v>2 Politiken för informationssamhället</v>
      </c>
      <c r="K514" t="str">
        <f t="shared" si="54"/>
        <v>Driftsäker och tillgänglig elektronisk kommunikation</v>
      </c>
      <c r="L514">
        <f t="shared" si="55"/>
        <v>148.65777351247601</v>
      </c>
      <c r="M514">
        <f t="shared" si="50"/>
        <v>12.388147792706334</v>
      </c>
    </row>
    <row r="515" spans="1:13" x14ac:dyDescent="0.35">
      <c r="A515" t="s">
        <v>1545</v>
      </c>
      <c r="B515" s="95" t="s">
        <v>4</v>
      </c>
      <c r="C515" s="95" t="s">
        <v>1237</v>
      </c>
      <c r="D515" s="96">
        <v>162410</v>
      </c>
      <c r="E515" s="107" t="str">
        <f t="shared" si="51"/>
        <v>22</v>
      </c>
      <c r="F515">
        <f t="shared" si="52"/>
        <v>6</v>
      </c>
      <c r="H515" t="str">
        <f t="shared" si="53"/>
        <v>Kommunikationer</v>
      </c>
      <c r="I515" t="str">
        <f t="shared" si="49"/>
        <v>2 Politiken för informationssamhället</v>
      </c>
      <c r="K515" t="str">
        <f t="shared" si="54"/>
        <v>Myndigheten för digital förvaltning</v>
      </c>
      <c r="L515">
        <f t="shared" si="55"/>
        <v>15.58637236084453</v>
      </c>
      <c r="M515">
        <f t="shared" si="50"/>
        <v>1.2988643634037109</v>
      </c>
    </row>
    <row r="516" spans="1:13" x14ac:dyDescent="0.35">
      <c r="A516" t="s">
        <v>1545</v>
      </c>
      <c r="B516" s="95" t="s">
        <v>4</v>
      </c>
      <c r="C516" s="95" t="s">
        <v>1238</v>
      </c>
      <c r="D516" s="96">
        <v>215744</v>
      </c>
      <c r="E516" s="107" t="str">
        <f t="shared" si="51"/>
        <v>22</v>
      </c>
      <c r="F516">
        <f t="shared" si="52"/>
        <v>7</v>
      </c>
      <c r="H516" t="str">
        <f t="shared" si="53"/>
        <v>Kommunikationer</v>
      </c>
      <c r="I516" t="str">
        <f t="shared" si="49"/>
        <v>2 Politiken för informationssamhället</v>
      </c>
      <c r="K516" t="str">
        <f t="shared" si="54"/>
        <v>Digital förvaltning</v>
      </c>
      <c r="L516">
        <f t="shared" si="55"/>
        <v>20.704798464491361</v>
      </c>
      <c r="M516">
        <f t="shared" si="50"/>
        <v>1.7253998720409467</v>
      </c>
    </row>
    <row r="517" spans="1:13" x14ac:dyDescent="0.35">
      <c r="A517" t="s">
        <v>1545</v>
      </c>
      <c r="B517" s="93" t="s">
        <v>135</v>
      </c>
      <c r="C517" s="93" t="s">
        <v>136</v>
      </c>
      <c r="D517" s="94">
        <v>19373352</v>
      </c>
      <c r="E517" s="107" t="str">
        <f t="shared" si="51"/>
        <v>23</v>
      </c>
      <c r="F517" t="str">
        <f t="shared" si="52"/>
        <v/>
      </c>
      <c r="G517" t="s">
        <v>1536</v>
      </c>
      <c r="H517" t="str">
        <f t="shared" si="53"/>
        <v>Areella näringar, landsbygd och livsmedel</v>
      </c>
      <c r="I517" t="str">
        <f t="shared" si="49"/>
        <v/>
      </c>
      <c r="K517" t="str">
        <f t="shared" si="54"/>
        <v>näringar, landsbygd och livsmedel</v>
      </c>
      <c r="L517">
        <f t="shared" si="55"/>
        <v>1859.2468330134357</v>
      </c>
      <c r="M517">
        <f t="shared" si="50"/>
        <v>154.93723608445296</v>
      </c>
    </row>
    <row r="518" spans="1:13" x14ac:dyDescent="0.35">
      <c r="A518" t="s">
        <v>1545</v>
      </c>
      <c r="B518" s="95" t="s">
        <v>4</v>
      </c>
      <c r="C518" s="95" t="s">
        <v>1239</v>
      </c>
      <c r="D518" s="96">
        <v>533764</v>
      </c>
      <c r="E518" s="107" t="str">
        <f t="shared" si="51"/>
        <v>23</v>
      </c>
      <c r="F518">
        <f t="shared" si="52"/>
        <v>1</v>
      </c>
      <c r="H518" t="str">
        <f t="shared" si="53"/>
        <v>Areella näringar, landsbygd och livsmedel</v>
      </c>
      <c r="I518" t="str">
        <f t="shared" si="49"/>
        <v>Areella näringar, landsbygd och livsmedel</v>
      </c>
      <c r="K518" t="str">
        <f t="shared" si="54"/>
        <v>Skogsstyrelsen</v>
      </c>
      <c r="L518">
        <f t="shared" si="55"/>
        <v>51.224952015355086</v>
      </c>
      <c r="M518">
        <f t="shared" si="50"/>
        <v>4.2687460012795908</v>
      </c>
    </row>
    <row r="519" spans="1:13" x14ac:dyDescent="0.35">
      <c r="A519" t="s">
        <v>1545</v>
      </c>
      <c r="B519" s="95" t="s">
        <v>4</v>
      </c>
      <c r="C519" s="95" t="s">
        <v>1240</v>
      </c>
      <c r="D519" s="96">
        <v>594373</v>
      </c>
      <c r="E519" s="107" t="str">
        <f t="shared" si="51"/>
        <v>23</v>
      </c>
      <c r="F519">
        <f t="shared" si="52"/>
        <v>2</v>
      </c>
      <c r="H519" t="str">
        <f t="shared" si="53"/>
        <v>Areella näringar, landsbygd och livsmedel</v>
      </c>
      <c r="I519" t="str">
        <f t="shared" si="49"/>
        <v>Areella näringar, landsbygd och livsmedel</v>
      </c>
      <c r="K519" t="str">
        <f t="shared" si="54"/>
        <v>Insatser för skogsbruket</v>
      </c>
      <c r="L519">
        <f t="shared" si="55"/>
        <v>57.041554702495205</v>
      </c>
      <c r="M519">
        <f t="shared" si="50"/>
        <v>4.7534628918746007</v>
      </c>
    </row>
    <row r="520" spans="1:13" x14ac:dyDescent="0.35">
      <c r="A520" t="s">
        <v>1545</v>
      </c>
      <c r="B520" s="95" t="s">
        <v>4</v>
      </c>
      <c r="C520" s="95" t="s">
        <v>1241</v>
      </c>
      <c r="D520" s="96">
        <v>171348</v>
      </c>
      <c r="E520" s="107" t="str">
        <f t="shared" si="51"/>
        <v>23</v>
      </c>
      <c r="F520">
        <f t="shared" si="52"/>
        <v>3</v>
      </c>
      <c r="H520" t="str">
        <f t="shared" si="53"/>
        <v>Areella näringar, landsbygd och livsmedel</v>
      </c>
      <c r="I520" t="str">
        <f t="shared" si="49"/>
        <v>Areella näringar, landsbygd och livsmedel</v>
      </c>
      <c r="K520" t="str">
        <f t="shared" si="54"/>
        <v>Statens veterinärmedicinska anstalt</v>
      </c>
      <c r="L520">
        <f t="shared" si="55"/>
        <v>16.444145873320537</v>
      </c>
      <c r="M520">
        <f t="shared" si="50"/>
        <v>1.370345489443378</v>
      </c>
    </row>
    <row r="521" spans="1:13" x14ac:dyDescent="0.35">
      <c r="A521" t="s">
        <v>1545</v>
      </c>
      <c r="B521" s="95" t="s">
        <v>4</v>
      </c>
      <c r="C521" s="95" t="s">
        <v>1242</v>
      </c>
      <c r="D521" s="96">
        <v>116041</v>
      </c>
      <c r="E521" s="107" t="str">
        <f t="shared" si="51"/>
        <v>23</v>
      </c>
      <c r="F521">
        <f t="shared" si="52"/>
        <v>4</v>
      </c>
      <c r="H521" t="str">
        <f t="shared" si="53"/>
        <v>Areella näringar, landsbygd och livsmedel</v>
      </c>
      <c r="I521" t="str">
        <f t="shared" si="49"/>
        <v>Areella näringar, landsbygd och livsmedel</v>
      </c>
      <c r="K521" t="str">
        <f t="shared" si="54"/>
        <v>Bidrag till veterinär fältverksamhet</v>
      </c>
      <c r="L521">
        <f t="shared" si="55"/>
        <v>11.136372360844529</v>
      </c>
      <c r="M521">
        <f t="shared" si="50"/>
        <v>0.92803103007037746</v>
      </c>
    </row>
    <row r="522" spans="1:13" x14ac:dyDescent="0.35">
      <c r="A522" t="s">
        <v>1545</v>
      </c>
      <c r="B522" s="95" t="s">
        <v>4</v>
      </c>
      <c r="C522" s="95" t="s">
        <v>1243</v>
      </c>
      <c r="D522" s="96">
        <v>9933</v>
      </c>
      <c r="E522" s="107" t="str">
        <f t="shared" si="51"/>
        <v>23</v>
      </c>
      <c r="F522">
        <f t="shared" si="52"/>
        <v>5</v>
      </c>
      <c r="H522" t="str">
        <f t="shared" si="53"/>
        <v>Areella näringar, landsbygd och livsmedel</v>
      </c>
      <c r="I522" t="str">
        <f t="shared" si="49"/>
        <v>Areella näringar, landsbygd och livsmedel</v>
      </c>
      <c r="K522" t="str">
        <f t="shared" si="54"/>
        <v>Djurhälsovård och djurskyddsfrämjande åtgärder</v>
      </c>
      <c r="L522">
        <f t="shared" si="55"/>
        <v>0.95326295585412668</v>
      </c>
      <c r="M522">
        <f t="shared" si="50"/>
        <v>7.9438579654510552E-2</v>
      </c>
    </row>
    <row r="523" spans="1:13" x14ac:dyDescent="0.35">
      <c r="A523" t="s">
        <v>1545</v>
      </c>
      <c r="B523" s="95" t="s">
        <v>4</v>
      </c>
      <c r="C523" s="95" t="s">
        <v>1244</v>
      </c>
      <c r="D523" s="96">
        <v>133349</v>
      </c>
      <c r="E523" s="107" t="str">
        <f t="shared" si="51"/>
        <v>23</v>
      </c>
      <c r="F523">
        <f t="shared" si="52"/>
        <v>6</v>
      </c>
      <c r="H523" t="str">
        <f t="shared" si="53"/>
        <v>Areella näringar, landsbygd och livsmedel</v>
      </c>
      <c r="I523" t="str">
        <f t="shared" ref="I523:I583" si="56">IF(B523="",IF(G523="Sum",C523,IF(I522="",H523,I522)),"")</f>
        <v>Areella näringar, landsbygd och livsmedel</v>
      </c>
      <c r="K523" t="str">
        <f t="shared" si="54"/>
        <v>Bekämpning av smittsamma djursjukdomar</v>
      </c>
      <c r="L523">
        <f t="shared" si="55"/>
        <v>12.797408829174664</v>
      </c>
      <c r="M523">
        <f t="shared" si="50"/>
        <v>1.0664507357645554</v>
      </c>
    </row>
    <row r="524" spans="1:13" x14ac:dyDescent="0.35">
      <c r="A524" t="s">
        <v>1545</v>
      </c>
      <c r="B524" s="95" t="s">
        <v>4</v>
      </c>
      <c r="C524" s="95" t="s">
        <v>1245</v>
      </c>
      <c r="D524" s="96">
        <v>67778</v>
      </c>
      <c r="E524" s="107" t="str">
        <f t="shared" si="51"/>
        <v>23</v>
      </c>
      <c r="F524">
        <f t="shared" si="52"/>
        <v>7</v>
      </c>
      <c r="H524" t="str">
        <f t="shared" si="53"/>
        <v>Areella näringar, landsbygd och livsmedel</v>
      </c>
      <c r="I524" t="str">
        <f t="shared" si="56"/>
        <v>Areella näringar, landsbygd och livsmedel</v>
      </c>
      <c r="K524" t="str">
        <f t="shared" si="54"/>
        <v>Ersättningar för viltskador m.m.</v>
      </c>
      <c r="L524">
        <f t="shared" si="55"/>
        <v>6.5046065259117078</v>
      </c>
      <c r="M524">
        <f t="shared" ref="M524:M587" si="57">L524/12</f>
        <v>0.54205054382597562</v>
      </c>
    </row>
    <row r="525" spans="1:13" x14ac:dyDescent="0.35">
      <c r="A525" t="s">
        <v>1545</v>
      </c>
      <c r="B525" s="95" t="s">
        <v>4</v>
      </c>
      <c r="C525" s="95" t="s">
        <v>1246</v>
      </c>
      <c r="D525" s="96">
        <v>740665</v>
      </c>
      <c r="E525" s="107" t="str">
        <f t="shared" ref="E525:E588" si="58">IF(B525="",E524,B525)</f>
        <v>23</v>
      </c>
      <c r="F525">
        <f t="shared" ref="F525:F588" si="59">IFERROR(LEFT(C525,FIND(" ",C525)-1)*1,"")</f>
        <v>8</v>
      </c>
      <c r="H525" t="str">
        <f t="shared" ref="H525:H588" si="60">IF(B525="",H524,C525)</f>
        <v>Areella näringar, landsbygd och livsmedel</v>
      </c>
      <c r="I525" t="str">
        <f t="shared" si="56"/>
        <v>Areella näringar, landsbygd och livsmedel</v>
      </c>
      <c r="K525" t="str">
        <f t="shared" ref="K525:K588" si="61">IFERROR(RIGHT(C525,LEN(C525)-FIND(" ",C525)),C525)</f>
        <v>Statens jordbruksverk</v>
      </c>
      <c r="L525">
        <f t="shared" ref="L525:L588" si="62">D525/$L$3</f>
        <v>71.081094049904024</v>
      </c>
      <c r="M525">
        <f t="shared" si="57"/>
        <v>5.9234245041586684</v>
      </c>
    </row>
    <row r="526" spans="1:13" x14ac:dyDescent="0.35">
      <c r="A526" t="s">
        <v>1545</v>
      </c>
      <c r="B526" s="95" t="s">
        <v>4</v>
      </c>
      <c r="C526" s="95" t="s">
        <v>1247</v>
      </c>
      <c r="D526" s="96">
        <v>15000</v>
      </c>
      <c r="E526" s="107" t="str">
        <f t="shared" si="58"/>
        <v>23</v>
      </c>
      <c r="F526">
        <f t="shared" si="59"/>
        <v>9</v>
      </c>
      <c r="H526" t="str">
        <f t="shared" si="60"/>
        <v>Areella näringar, landsbygd och livsmedel</v>
      </c>
      <c r="I526" t="str">
        <f t="shared" si="56"/>
        <v>Areella näringar, landsbygd och livsmedel</v>
      </c>
      <c r="K526" t="str">
        <f t="shared" si="61"/>
        <v>Bekämpning av växtskadegörare</v>
      </c>
      <c r="L526">
        <f t="shared" si="62"/>
        <v>1.4395393474088292</v>
      </c>
      <c r="M526">
        <f t="shared" si="57"/>
        <v>0.1199616122840691</v>
      </c>
    </row>
    <row r="527" spans="1:13" x14ac:dyDescent="0.35">
      <c r="A527" t="s">
        <v>1545</v>
      </c>
      <c r="B527" s="95" t="s">
        <v>4</v>
      </c>
      <c r="C527" s="95" t="s">
        <v>1248</v>
      </c>
      <c r="D527" s="96">
        <v>5637032</v>
      </c>
      <c r="E527" s="107" t="str">
        <f t="shared" si="58"/>
        <v>23</v>
      </c>
      <c r="F527">
        <f t="shared" si="59"/>
        <v>10</v>
      </c>
      <c r="H527" t="str">
        <f t="shared" si="60"/>
        <v>Areella näringar, landsbygd och livsmedel</v>
      </c>
      <c r="I527" t="str">
        <f t="shared" si="56"/>
        <v>Areella näringar, landsbygd och livsmedel</v>
      </c>
      <c r="K527" t="str">
        <f t="shared" si="61"/>
        <v>Gårdsstöd m.m.</v>
      </c>
      <c r="L527">
        <f t="shared" si="62"/>
        <v>540.98195777351248</v>
      </c>
      <c r="M527">
        <f t="shared" si="57"/>
        <v>45.081829814459375</v>
      </c>
    </row>
    <row r="528" spans="1:13" x14ac:dyDescent="0.35">
      <c r="A528" t="s">
        <v>1545</v>
      </c>
      <c r="B528" s="95" t="s">
        <v>4</v>
      </c>
      <c r="C528" s="95" t="s">
        <v>1249</v>
      </c>
      <c r="D528" s="96">
        <v>149000</v>
      </c>
      <c r="E528" s="107" t="str">
        <f t="shared" si="58"/>
        <v>23</v>
      </c>
      <c r="F528">
        <f t="shared" si="59"/>
        <v>11</v>
      </c>
      <c r="H528" t="str">
        <f t="shared" si="60"/>
        <v>Areella näringar, landsbygd och livsmedel</v>
      </c>
      <c r="I528" t="str">
        <f t="shared" si="56"/>
        <v>Areella näringar, landsbygd och livsmedel</v>
      </c>
      <c r="K528" t="str">
        <f t="shared" si="61"/>
        <v>Intervention för jordbruksprodukter m.m.</v>
      </c>
      <c r="L528">
        <f t="shared" si="62"/>
        <v>14.299424184261037</v>
      </c>
      <c r="M528">
        <f t="shared" si="57"/>
        <v>1.1916186820217531</v>
      </c>
    </row>
    <row r="529" spans="1:13" x14ac:dyDescent="0.35">
      <c r="A529" t="s">
        <v>1545</v>
      </c>
      <c r="B529" s="95" t="s">
        <v>4</v>
      </c>
      <c r="C529" s="95" t="s">
        <v>1250</v>
      </c>
      <c r="D529" s="96">
        <v>27200</v>
      </c>
      <c r="E529" s="107" t="str">
        <f t="shared" si="58"/>
        <v>23</v>
      </c>
      <c r="F529">
        <f t="shared" si="59"/>
        <v>12</v>
      </c>
      <c r="H529" t="str">
        <f t="shared" si="60"/>
        <v>Areella näringar, landsbygd och livsmedel</v>
      </c>
      <c r="I529" t="str">
        <f t="shared" si="56"/>
        <v>Areella näringar, landsbygd och livsmedel</v>
      </c>
      <c r="K529" t="str">
        <f t="shared" si="61"/>
        <v>Stödåtgärder för fiske och vattenbruk</v>
      </c>
      <c r="L529">
        <f t="shared" si="62"/>
        <v>2.6103646833013436</v>
      </c>
      <c r="M529">
        <f t="shared" si="57"/>
        <v>0.21753039027511198</v>
      </c>
    </row>
    <row r="530" spans="1:13" x14ac:dyDescent="0.35">
      <c r="A530" t="s">
        <v>1545</v>
      </c>
      <c r="B530" s="95" t="s">
        <v>4</v>
      </c>
      <c r="C530" s="95" t="s">
        <v>1251</v>
      </c>
      <c r="D530" s="96">
        <v>109000</v>
      </c>
      <c r="E530" s="107" t="str">
        <f t="shared" si="58"/>
        <v>23</v>
      </c>
      <c r="F530">
        <f t="shared" si="59"/>
        <v>13</v>
      </c>
      <c r="H530" t="str">
        <f t="shared" si="60"/>
        <v>Areella näringar, landsbygd och livsmedel</v>
      </c>
      <c r="I530" t="str">
        <f t="shared" si="56"/>
        <v>Areella näringar, landsbygd och livsmedel</v>
      </c>
      <c r="K530" t="str">
        <f t="shared" si="61"/>
        <v>Från EU-budgeten finansierade stödåtgärder för fiske och vattenbruk</v>
      </c>
      <c r="L530">
        <f t="shared" si="62"/>
        <v>10.460652591170826</v>
      </c>
      <c r="M530">
        <f t="shared" si="57"/>
        <v>0.87172104926423544</v>
      </c>
    </row>
    <row r="531" spans="1:13" x14ac:dyDescent="0.35">
      <c r="A531" t="s">
        <v>1545</v>
      </c>
      <c r="B531" s="95" t="s">
        <v>4</v>
      </c>
      <c r="C531" s="95" t="s">
        <v>1252</v>
      </c>
      <c r="D531" s="96">
        <v>327670</v>
      </c>
      <c r="E531" s="107" t="str">
        <f t="shared" si="58"/>
        <v>23</v>
      </c>
      <c r="F531">
        <f t="shared" si="59"/>
        <v>14</v>
      </c>
      <c r="H531" t="str">
        <f t="shared" si="60"/>
        <v>Areella näringar, landsbygd och livsmedel</v>
      </c>
      <c r="I531" t="str">
        <f t="shared" si="56"/>
        <v>Areella näringar, landsbygd och livsmedel</v>
      </c>
      <c r="K531" t="str">
        <f t="shared" si="61"/>
        <v>Livsmedelsverket</v>
      </c>
      <c r="L531">
        <f t="shared" si="62"/>
        <v>31.446257197696738</v>
      </c>
      <c r="M531">
        <f t="shared" si="57"/>
        <v>2.6205214331413949</v>
      </c>
    </row>
    <row r="532" spans="1:13" x14ac:dyDescent="0.35">
      <c r="A532" t="s">
        <v>1545</v>
      </c>
      <c r="B532" s="95" t="s">
        <v>4</v>
      </c>
      <c r="C532" s="95" t="s">
        <v>1253</v>
      </c>
      <c r="D532" s="96">
        <v>204160</v>
      </c>
      <c r="E532" s="107" t="str">
        <f t="shared" si="58"/>
        <v>23</v>
      </c>
      <c r="F532">
        <f t="shared" si="59"/>
        <v>15</v>
      </c>
      <c r="H532" t="str">
        <f t="shared" si="60"/>
        <v>Areella näringar, landsbygd och livsmedel</v>
      </c>
      <c r="I532" t="str">
        <f t="shared" si="56"/>
        <v>Areella näringar, landsbygd och livsmedel</v>
      </c>
      <c r="K532" t="str">
        <f t="shared" si="61"/>
        <v>Konkurrenskraftig livsmedelssektor</v>
      </c>
      <c r="L532">
        <f t="shared" si="62"/>
        <v>19.593090211132438</v>
      </c>
      <c r="M532">
        <f t="shared" si="57"/>
        <v>1.6327575175943698</v>
      </c>
    </row>
    <row r="533" spans="1:13" x14ac:dyDescent="0.35">
      <c r="A533" t="s">
        <v>1545</v>
      </c>
      <c r="B533" s="95" t="s">
        <v>4</v>
      </c>
      <c r="C533" s="95" t="s">
        <v>1254</v>
      </c>
      <c r="D533" s="96">
        <v>46913</v>
      </c>
      <c r="E533" s="107" t="str">
        <f t="shared" si="58"/>
        <v>23</v>
      </c>
      <c r="F533">
        <f t="shared" si="59"/>
        <v>16</v>
      </c>
      <c r="H533" t="str">
        <f t="shared" si="60"/>
        <v>Areella näringar, landsbygd och livsmedel</v>
      </c>
      <c r="I533" t="str">
        <f t="shared" si="56"/>
        <v>Areella näringar, landsbygd och livsmedel</v>
      </c>
      <c r="K533" t="str">
        <f t="shared" si="61"/>
        <v>Bidrag till vissa internationella organisationer m.m.</v>
      </c>
      <c r="L533">
        <f t="shared" si="62"/>
        <v>4.5022072936660269</v>
      </c>
      <c r="M533">
        <f t="shared" si="57"/>
        <v>0.37518394113883557</v>
      </c>
    </row>
    <row r="534" spans="1:13" x14ac:dyDescent="0.35">
      <c r="A534" t="s">
        <v>1545</v>
      </c>
      <c r="B534" s="95" t="s">
        <v>4</v>
      </c>
      <c r="C534" s="95" t="s">
        <v>1255</v>
      </c>
      <c r="D534" s="96">
        <v>2068306</v>
      </c>
      <c r="E534" s="107" t="str">
        <f t="shared" si="58"/>
        <v>23</v>
      </c>
      <c r="F534">
        <f t="shared" si="59"/>
        <v>17</v>
      </c>
      <c r="H534" t="str">
        <f t="shared" si="60"/>
        <v>Areella näringar, landsbygd och livsmedel</v>
      </c>
      <c r="I534" t="str">
        <f t="shared" si="56"/>
        <v>Areella näringar, landsbygd och livsmedel</v>
      </c>
      <c r="K534" t="str">
        <f t="shared" si="61"/>
        <v>Åtgärder för landsbygdens miljö och struktur</v>
      </c>
      <c r="L534">
        <f t="shared" si="62"/>
        <v>198.49385796545104</v>
      </c>
      <c r="M534">
        <f t="shared" si="57"/>
        <v>16.541154830454253</v>
      </c>
    </row>
    <row r="535" spans="1:13" x14ac:dyDescent="0.35">
      <c r="A535" t="s">
        <v>1545</v>
      </c>
      <c r="B535" s="95" t="s">
        <v>4</v>
      </c>
      <c r="C535" s="95" t="s">
        <v>1256</v>
      </c>
      <c r="D535" s="96">
        <v>1468013</v>
      </c>
      <c r="E535" s="107" t="str">
        <f t="shared" si="58"/>
        <v>23</v>
      </c>
      <c r="F535">
        <f t="shared" si="59"/>
        <v>18</v>
      </c>
      <c r="H535" t="str">
        <f t="shared" si="60"/>
        <v>Areella näringar, landsbygd och livsmedel</v>
      </c>
      <c r="I535" t="str">
        <f t="shared" si="56"/>
        <v>Areella näringar, landsbygd och livsmedel</v>
      </c>
      <c r="K535" t="str">
        <f t="shared" si="61"/>
        <v>Från EU-budgeten finansierade åtgärder för landsbygdens miljö och struktur</v>
      </c>
      <c r="L535">
        <f t="shared" si="62"/>
        <v>140.88416506717851</v>
      </c>
      <c r="M535">
        <f t="shared" si="57"/>
        <v>11.740347088931543</v>
      </c>
    </row>
    <row r="536" spans="1:13" x14ac:dyDescent="0.35">
      <c r="A536" t="s">
        <v>1545</v>
      </c>
      <c r="B536" s="95" t="s">
        <v>4</v>
      </c>
      <c r="C536" s="95" t="s">
        <v>1257</v>
      </c>
      <c r="D536" s="96">
        <v>92330</v>
      </c>
      <c r="E536" s="107" t="str">
        <f t="shared" si="58"/>
        <v>23</v>
      </c>
      <c r="F536">
        <f t="shared" si="59"/>
        <v>19</v>
      </c>
      <c r="H536" t="str">
        <f t="shared" si="60"/>
        <v>Areella näringar, landsbygd och livsmedel</v>
      </c>
      <c r="I536" t="str">
        <f t="shared" si="56"/>
        <v>Areella näringar, landsbygd och livsmedel</v>
      </c>
      <c r="K536" t="str">
        <f t="shared" si="61"/>
        <v>Miljöförbättrande åtgärder i jordbruket</v>
      </c>
      <c r="L536">
        <f t="shared" si="62"/>
        <v>8.8608445297504801</v>
      </c>
      <c r="M536">
        <f t="shared" si="57"/>
        <v>0.73840371081253997</v>
      </c>
    </row>
    <row r="537" spans="1:13" x14ac:dyDescent="0.35">
      <c r="A537" t="s">
        <v>1545</v>
      </c>
      <c r="B537" s="95" t="s">
        <v>4</v>
      </c>
      <c r="C537" s="95" t="s">
        <v>1258</v>
      </c>
      <c r="D537" s="96">
        <v>24116</v>
      </c>
      <c r="E537" s="107" t="str">
        <f t="shared" si="58"/>
        <v>23</v>
      </c>
      <c r="F537">
        <f t="shared" si="59"/>
        <v>20</v>
      </c>
      <c r="H537" t="str">
        <f t="shared" si="60"/>
        <v>Areella näringar, landsbygd och livsmedel</v>
      </c>
      <c r="I537" t="str">
        <f t="shared" si="56"/>
        <v>Areella näringar, landsbygd och livsmedel</v>
      </c>
      <c r="K537" t="str">
        <f t="shared" si="61"/>
        <v>Stöd till jordbrukets rationalisering m.m.</v>
      </c>
      <c r="L537">
        <f t="shared" si="62"/>
        <v>2.3143953934740882</v>
      </c>
      <c r="M537">
        <f t="shared" si="57"/>
        <v>0.19286628278950735</v>
      </c>
    </row>
    <row r="538" spans="1:13" x14ac:dyDescent="0.35">
      <c r="A538" t="s">
        <v>1545</v>
      </c>
      <c r="B538" s="95" t="s">
        <v>4</v>
      </c>
      <c r="C538" s="95" t="s">
        <v>1259</v>
      </c>
      <c r="D538" s="96">
        <v>1529</v>
      </c>
      <c r="E538" s="107" t="str">
        <f t="shared" si="58"/>
        <v>23</v>
      </c>
      <c r="F538">
        <f t="shared" si="59"/>
        <v>21</v>
      </c>
      <c r="H538" t="str">
        <f t="shared" si="60"/>
        <v>Areella näringar, landsbygd och livsmedel</v>
      </c>
      <c r="I538" t="str">
        <f t="shared" si="56"/>
        <v>Areella näringar, landsbygd och livsmedel</v>
      </c>
      <c r="K538" t="str">
        <f t="shared" si="61"/>
        <v>Åtgärder på fjällägenheter</v>
      </c>
      <c r="L538">
        <f t="shared" si="62"/>
        <v>0.14673704414587332</v>
      </c>
      <c r="M538">
        <f t="shared" si="57"/>
        <v>1.222808701215611E-2</v>
      </c>
    </row>
    <row r="539" spans="1:13" x14ac:dyDescent="0.35">
      <c r="A539" t="s">
        <v>1545</v>
      </c>
      <c r="B539" s="95" t="s">
        <v>4</v>
      </c>
      <c r="C539" s="95" t="s">
        <v>1260</v>
      </c>
      <c r="D539" s="96">
        <v>125915</v>
      </c>
      <c r="E539" s="107" t="str">
        <f t="shared" si="58"/>
        <v>23</v>
      </c>
      <c r="F539">
        <f t="shared" si="59"/>
        <v>22</v>
      </c>
      <c r="H539" t="str">
        <f t="shared" si="60"/>
        <v>Areella näringar, landsbygd och livsmedel</v>
      </c>
      <c r="I539" t="str">
        <f t="shared" si="56"/>
        <v>Areella näringar, landsbygd och livsmedel</v>
      </c>
      <c r="K539" t="str">
        <f t="shared" si="61"/>
        <v>Främjande av rennäringen m.m.</v>
      </c>
      <c r="L539">
        <f t="shared" si="62"/>
        <v>12.083973128598849</v>
      </c>
      <c r="M539">
        <f t="shared" si="57"/>
        <v>1.0069977607165708</v>
      </c>
    </row>
    <row r="540" spans="1:13" x14ac:dyDescent="0.35">
      <c r="A540" t="s">
        <v>1545</v>
      </c>
      <c r="B540" s="95" t="s">
        <v>4</v>
      </c>
      <c r="C540" s="95" t="s">
        <v>1261</v>
      </c>
      <c r="D540" s="96">
        <v>2160339</v>
      </c>
      <c r="E540" s="107" t="str">
        <f t="shared" si="58"/>
        <v>23</v>
      </c>
      <c r="F540">
        <f t="shared" si="59"/>
        <v>23</v>
      </c>
      <c r="H540" t="str">
        <f t="shared" si="60"/>
        <v>Areella näringar, landsbygd och livsmedel</v>
      </c>
      <c r="I540" t="str">
        <f t="shared" si="56"/>
        <v>Areella näringar, landsbygd och livsmedel</v>
      </c>
      <c r="K540" t="str">
        <f t="shared" si="61"/>
        <v>Sveriges lantbruksuniversitet</v>
      </c>
      <c r="L540">
        <f t="shared" si="62"/>
        <v>207.32619961612284</v>
      </c>
      <c r="M540">
        <f t="shared" si="57"/>
        <v>17.27718330134357</v>
      </c>
    </row>
    <row r="541" spans="1:13" ht="21.5" x14ac:dyDescent="0.35">
      <c r="A541" t="s">
        <v>1545</v>
      </c>
      <c r="B541" s="95" t="s">
        <v>4</v>
      </c>
      <c r="C541" s="95" t="s">
        <v>1262</v>
      </c>
      <c r="D541" s="96">
        <v>738664</v>
      </c>
      <c r="E541" s="107" t="str">
        <f t="shared" si="58"/>
        <v>23</v>
      </c>
      <c r="F541">
        <f t="shared" si="59"/>
        <v>24</v>
      </c>
      <c r="H541" t="str">
        <f t="shared" si="60"/>
        <v>Areella näringar, landsbygd och livsmedel</v>
      </c>
      <c r="I541" t="str">
        <f t="shared" si="56"/>
        <v>Areella näringar, landsbygd och livsmedel</v>
      </c>
      <c r="K541" t="str">
        <f t="shared" si="61"/>
        <v>Forskningsrådet för miljö, areella näringar och samhällsbyggande: Forskning och samfinansierad forskning</v>
      </c>
      <c r="L541">
        <f t="shared" si="62"/>
        <v>70.889059500959689</v>
      </c>
      <c r="M541">
        <f t="shared" si="57"/>
        <v>5.9074216250799738</v>
      </c>
    </row>
    <row r="542" spans="1:13" x14ac:dyDescent="0.35">
      <c r="A542" t="s">
        <v>1545</v>
      </c>
      <c r="B542" s="95" t="s">
        <v>4</v>
      </c>
      <c r="C542" s="95" t="s">
        <v>1263</v>
      </c>
      <c r="D542" s="96">
        <v>1177</v>
      </c>
      <c r="E542" s="107" t="str">
        <f t="shared" si="58"/>
        <v>23</v>
      </c>
      <c r="F542">
        <f t="shared" si="59"/>
        <v>25</v>
      </c>
      <c r="H542" t="str">
        <f t="shared" si="60"/>
        <v>Areella näringar, landsbygd och livsmedel</v>
      </c>
      <c r="I542" t="str">
        <f t="shared" si="56"/>
        <v>Areella näringar, landsbygd och livsmedel</v>
      </c>
      <c r="K542" t="str">
        <f t="shared" si="61"/>
        <v>Bidrag till Skogs- och lantbruksakademien</v>
      </c>
      <c r="L542">
        <f t="shared" si="62"/>
        <v>0.11295585412667947</v>
      </c>
      <c r="M542">
        <f t="shared" si="57"/>
        <v>9.4129878438899556E-3</v>
      </c>
    </row>
    <row r="543" spans="1:13" x14ac:dyDescent="0.35">
      <c r="A543" t="s">
        <v>1545</v>
      </c>
      <c r="B543" s="95" t="s">
        <v>4</v>
      </c>
      <c r="C543" s="95" t="s">
        <v>1264</v>
      </c>
      <c r="D543" s="96">
        <v>81837</v>
      </c>
      <c r="E543" s="107" t="str">
        <f t="shared" si="58"/>
        <v>23</v>
      </c>
      <c r="F543">
        <f t="shared" si="59"/>
        <v>26</v>
      </c>
      <c r="H543" t="str">
        <f t="shared" si="60"/>
        <v>Areella näringar, landsbygd och livsmedel</v>
      </c>
      <c r="I543" t="str">
        <f t="shared" si="56"/>
        <v>Areella näringar, landsbygd och livsmedel</v>
      </c>
      <c r="K543" t="str">
        <f t="shared" si="61"/>
        <v>Nedsättning av slakteriavgifter</v>
      </c>
      <c r="L543">
        <f t="shared" si="62"/>
        <v>7.8538387715930904</v>
      </c>
      <c r="M543">
        <f t="shared" si="57"/>
        <v>0.6544865642994242</v>
      </c>
    </row>
    <row r="544" spans="1:13" x14ac:dyDescent="0.35">
      <c r="A544" t="s">
        <v>1545</v>
      </c>
      <c r="B544" s="95" t="s">
        <v>4</v>
      </c>
      <c r="C544" s="95" t="s">
        <v>1265</v>
      </c>
      <c r="D544" s="96">
        <v>21000</v>
      </c>
      <c r="E544" s="107" t="str">
        <f t="shared" si="58"/>
        <v>23</v>
      </c>
      <c r="F544">
        <f t="shared" si="59"/>
        <v>27</v>
      </c>
      <c r="H544" t="str">
        <f t="shared" si="60"/>
        <v>Areella näringar, landsbygd och livsmedel</v>
      </c>
      <c r="I544" t="str">
        <f t="shared" si="56"/>
        <v>Areella näringar, landsbygd och livsmedel</v>
      </c>
      <c r="K544" t="str">
        <f t="shared" si="61"/>
        <v>Åtgärder för beredskap inom livsmedels- och dricksvattenområdet</v>
      </c>
      <c r="L544">
        <f t="shared" si="62"/>
        <v>2.0153550863723608</v>
      </c>
      <c r="M544">
        <f t="shared" si="57"/>
        <v>0.16794625719769674</v>
      </c>
    </row>
    <row r="545" spans="1:13" x14ac:dyDescent="0.35">
      <c r="A545" t="s">
        <v>1545</v>
      </c>
      <c r="B545" s="95" t="s">
        <v>4</v>
      </c>
      <c r="C545" s="95" t="s">
        <v>1266</v>
      </c>
      <c r="D545" s="96">
        <v>53000</v>
      </c>
      <c r="E545" s="107" t="str">
        <f t="shared" si="58"/>
        <v>23</v>
      </c>
      <c r="F545">
        <f t="shared" si="59"/>
        <v>28</v>
      </c>
      <c r="H545" t="str">
        <f t="shared" si="60"/>
        <v>Areella näringar, landsbygd och livsmedel</v>
      </c>
      <c r="I545" t="str">
        <f t="shared" si="56"/>
        <v>Areella näringar, landsbygd och livsmedel</v>
      </c>
      <c r="K545" t="str">
        <f t="shared" si="61"/>
        <v>Stödåtgärder för fiske och vattenbruk 2021–2027</v>
      </c>
      <c r="L545">
        <f t="shared" si="62"/>
        <v>5.0863723608445301</v>
      </c>
      <c r="M545">
        <f t="shared" si="57"/>
        <v>0.42386436340371086</v>
      </c>
    </row>
    <row r="546" spans="1:13" x14ac:dyDescent="0.35">
      <c r="A546" t="s">
        <v>1545</v>
      </c>
      <c r="B546" s="95" t="s">
        <v>4</v>
      </c>
      <c r="C546" s="95" t="s">
        <v>1267</v>
      </c>
      <c r="D546" s="96">
        <v>115000</v>
      </c>
      <c r="E546" s="107" t="str">
        <f t="shared" si="58"/>
        <v>23</v>
      </c>
      <c r="F546">
        <f t="shared" si="59"/>
        <v>29</v>
      </c>
      <c r="H546" t="str">
        <f t="shared" si="60"/>
        <v>Areella näringar, landsbygd och livsmedel</v>
      </c>
      <c r="I546" t="str">
        <f t="shared" si="56"/>
        <v>Areella näringar, landsbygd och livsmedel</v>
      </c>
      <c r="K546" t="str">
        <f t="shared" si="61"/>
        <v>Från EU-budgeten finansierade stödåtgärder för fiske och vattenbruk 2021–2027</v>
      </c>
      <c r="L546">
        <f t="shared" si="62"/>
        <v>11.036468330134356</v>
      </c>
      <c r="M546">
        <f t="shared" si="57"/>
        <v>0.91970569417786308</v>
      </c>
    </row>
    <row r="547" spans="1:13" x14ac:dyDescent="0.35">
      <c r="A547" t="s">
        <v>1545</v>
      </c>
      <c r="B547" s="95" t="s">
        <v>4</v>
      </c>
      <c r="C547" s="95" t="s">
        <v>1520</v>
      </c>
      <c r="D547" s="96">
        <v>2000000</v>
      </c>
      <c r="E547" s="107" t="str">
        <f t="shared" si="58"/>
        <v>23</v>
      </c>
      <c r="F547">
        <f t="shared" si="59"/>
        <v>30</v>
      </c>
      <c r="H547" t="str">
        <f t="shared" si="60"/>
        <v>Areella näringar, landsbygd och livsmedel</v>
      </c>
      <c r="I547" t="str">
        <f t="shared" si="56"/>
        <v>Areella näringar, landsbygd och livsmedel</v>
      </c>
      <c r="K547" t="str">
        <f t="shared" si="61"/>
        <v>Nationell medfinansiering till den gemensamma jordbrukspolitiken 2023-2027</v>
      </c>
      <c r="L547">
        <f t="shared" si="62"/>
        <v>191.93857965451056</v>
      </c>
      <c r="M547">
        <f t="shared" si="57"/>
        <v>15.99488163787588</v>
      </c>
    </row>
    <row r="548" spans="1:13" x14ac:dyDescent="0.35">
      <c r="A548" t="s">
        <v>1545</v>
      </c>
      <c r="B548" s="95" t="s">
        <v>4</v>
      </c>
      <c r="C548" s="95" t="s">
        <v>1521</v>
      </c>
      <c r="D548" s="96">
        <v>1538900</v>
      </c>
      <c r="E548" s="107" t="str">
        <f t="shared" si="58"/>
        <v>23</v>
      </c>
      <c r="F548">
        <f t="shared" si="59"/>
        <v>31</v>
      </c>
      <c r="H548" t="str">
        <f t="shared" si="60"/>
        <v>Areella näringar, landsbygd och livsmedel</v>
      </c>
      <c r="I548" t="str">
        <f t="shared" si="56"/>
        <v>Areella näringar, landsbygd och livsmedel</v>
      </c>
      <c r="K548" t="str">
        <f t="shared" si="61"/>
        <v>Finansiering från EU-budgeten till den gemensamma jordbrukspolitikens andra pelare 2023-2027</v>
      </c>
      <c r="L548">
        <f t="shared" si="62"/>
        <v>147.68714011516315</v>
      </c>
      <c r="M548">
        <f t="shared" si="57"/>
        <v>12.307261676263595</v>
      </c>
    </row>
    <row r="549" spans="1:13" x14ac:dyDescent="0.35">
      <c r="A549" t="s">
        <v>1545</v>
      </c>
      <c r="B549" s="93" t="s">
        <v>141</v>
      </c>
      <c r="C549" s="93" t="s">
        <v>142</v>
      </c>
      <c r="D549" s="94">
        <v>11407773</v>
      </c>
      <c r="E549" s="107" t="str">
        <f t="shared" si="58"/>
        <v>24</v>
      </c>
      <c r="F549" t="str">
        <f t="shared" si="59"/>
        <v/>
      </c>
      <c r="G549" t="s">
        <v>1536</v>
      </c>
      <c r="H549" t="str">
        <f t="shared" si="60"/>
        <v>Näringsliv</v>
      </c>
      <c r="I549" t="str">
        <f t="shared" si="56"/>
        <v/>
      </c>
      <c r="K549" t="str">
        <f t="shared" si="61"/>
        <v>Näringsliv</v>
      </c>
      <c r="L549">
        <f t="shared" si="62"/>
        <v>1094.7958733205373</v>
      </c>
      <c r="M549">
        <f t="shared" si="57"/>
        <v>91.232989443378116</v>
      </c>
    </row>
    <row r="550" spans="1:13" x14ac:dyDescent="0.35">
      <c r="A550" t="s">
        <v>1545</v>
      </c>
      <c r="B550" s="93" t="s">
        <v>4</v>
      </c>
      <c r="C550" s="93" t="s">
        <v>1268</v>
      </c>
      <c r="D550" s="94">
        <v>10754218</v>
      </c>
      <c r="E550" s="107" t="str">
        <f t="shared" si="58"/>
        <v>24</v>
      </c>
      <c r="F550">
        <f t="shared" si="59"/>
        <v>1</v>
      </c>
      <c r="G550" t="s">
        <v>1536</v>
      </c>
      <c r="H550" t="str">
        <f t="shared" si="60"/>
        <v>Näringsliv</v>
      </c>
      <c r="I550" t="str">
        <f t="shared" si="56"/>
        <v>1 Näringspolitik</v>
      </c>
      <c r="K550" t="str">
        <f t="shared" si="61"/>
        <v>Näringspolitik</v>
      </c>
      <c r="L550">
        <f t="shared" si="62"/>
        <v>1032.0746641074857</v>
      </c>
      <c r="M550">
        <f t="shared" si="57"/>
        <v>86.006222008957138</v>
      </c>
    </row>
    <row r="551" spans="1:13" x14ac:dyDescent="0.35">
      <c r="A551" t="s">
        <v>1545</v>
      </c>
      <c r="B551" s="95" t="s">
        <v>4</v>
      </c>
      <c r="C551" s="95" t="s">
        <v>1269</v>
      </c>
      <c r="D551" s="96">
        <v>281929</v>
      </c>
      <c r="E551" s="107" t="str">
        <f t="shared" si="58"/>
        <v>24</v>
      </c>
      <c r="F551">
        <f t="shared" si="59"/>
        <v>1</v>
      </c>
      <c r="H551" t="str">
        <f t="shared" si="60"/>
        <v>Näringsliv</v>
      </c>
      <c r="I551" t="str">
        <f t="shared" si="56"/>
        <v>1 Näringspolitik</v>
      </c>
      <c r="K551" t="str">
        <f t="shared" si="61"/>
        <v>Verket för innovationssystem</v>
      </c>
      <c r="L551">
        <f t="shared" si="62"/>
        <v>27.056525911708253</v>
      </c>
      <c r="M551">
        <f t="shared" si="57"/>
        <v>2.2547104926423542</v>
      </c>
    </row>
    <row r="552" spans="1:13" x14ac:dyDescent="0.35">
      <c r="A552" t="s">
        <v>1545</v>
      </c>
      <c r="B552" s="95" t="s">
        <v>4</v>
      </c>
      <c r="C552" s="95" t="s">
        <v>1270</v>
      </c>
      <c r="D552" s="96">
        <v>3439755</v>
      </c>
      <c r="E552" s="107" t="str">
        <f t="shared" si="58"/>
        <v>24</v>
      </c>
      <c r="F552">
        <f t="shared" si="59"/>
        <v>2</v>
      </c>
      <c r="H552" t="str">
        <f t="shared" si="60"/>
        <v>Näringsliv</v>
      </c>
      <c r="I552" t="str">
        <f t="shared" si="56"/>
        <v>1 Näringspolitik</v>
      </c>
      <c r="K552" t="str">
        <f t="shared" si="61"/>
        <v>Verket för innovationssystem: Forskning och utveckling</v>
      </c>
      <c r="L552">
        <f t="shared" si="62"/>
        <v>330.11084452975047</v>
      </c>
      <c r="M552">
        <f t="shared" si="57"/>
        <v>27.509237044145873</v>
      </c>
    </row>
    <row r="553" spans="1:13" x14ac:dyDescent="0.35">
      <c r="A553" t="s">
        <v>1545</v>
      </c>
      <c r="B553" s="95" t="s">
        <v>4</v>
      </c>
      <c r="C553" s="95" t="s">
        <v>1271</v>
      </c>
      <c r="D553" s="96">
        <v>834268</v>
      </c>
      <c r="E553" s="107" t="str">
        <f t="shared" si="58"/>
        <v>24</v>
      </c>
      <c r="F553">
        <f t="shared" si="59"/>
        <v>3</v>
      </c>
      <c r="H553" t="str">
        <f t="shared" si="60"/>
        <v>Näringsliv</v>
      </c>
      <c r="I553" t="str">
        <f t="shared" si="56"/>
        <v>1 Näringspolitik</v>
      </c>
      <c r="K553" t="str">
        <f t="shared" si="61"/>
        <v>Institutens strategiska kompetensmedel</v>
      </c>
      <c r="L553">
        <f t="shared" si="62"/>
        <v>80.064107485604609</v>
      </c>
      <c r="M553">
        <f t="shared" si="57"/>
        <v>6.6720089571337171</v>
      </c>
    </row>
    <row r="554" spans="1:13" x14ac:dyDescent="0.35">
      <c r="A554" t="s">
        <v>1545</v>
      </c>
      <c r="B554" s="95" t="s">
        <v>4</v>
      </c>
      <c r="C554" s="95" t="s">
        <v>1272</v>
      </c>
      <c r="D554" s="96">
        <v>490399</v>
      </c>
      <c r="E554" s="107" t="str">
        <f t="shared" si="58"/>
        <v>24</v>
      </c>
      <c r="F554">
        <f t="shared" si="59"/>
        <v>4</v>
      </c>
      <c r="H554" t="str">
        <f t="shared" si="60"/>
        <v>Näringsliv</v>
      </c>
      <c r="I554" t="str">
        <f t="shared" si="56"/>
        <v>1 Näringspolitik</v>
      </c>
      <c r="K554" t="str">
        <f t="shared" si="61"/>
        <v>Tillväxtverket</v>
      </c>
      <c r="L554">
        <f t="shared" si="62"/>
        <v>47.063243761996162</v>
      </c>
      <c r="M554">
        <f t="shared" si="57"/>
        <v>3.9219369801663468</v>
      </c>
    </row>
    <row r="555" spans="1:13" x14ac:dyDescent="0.35">
      <c r="A555" t="s">
        <v>1545</v>
      </c>
      <c r="B555" s="95" t="s">
        <v>4</v>
      </c>
      <c r="C555" s="95" t="s">
        <v>1273</v>
      </c>
      <c r="D555" s="96">
        <v>357442</v>
      </c>
      <c r="E555" s="107" t="str">
        <f t="shared" si="58"/>
        <v>24</v>
      </c>
      <c r="F555">
        <f t="shared" si="59"/>
        <v>5</v>
      </c>
      <c r="H555" t="str">
        <f t="shared" si="60"/>
        <v>Näringsliv</v>
      </c>
      <c r="I555" t="str">
        <f t="shared" si="56"/>
        <v>1 Näringspolitik</v>
      </c>
      <c r="K555" t="str">
        <f t="shared" si="61"/>
        <v>Näringslivsutveckling</v>
      </c>
      <c r="L555">
        <f t="shared" si="62"/>
        <v>34.303454894433784</v>
      </c>
      <c r="M555">
        <f t="shared" si="57"/>
        <v>2.8586212412028154</v>
      </c>
    </row>
    <row r="556" spans="1:13" x14ac:dyDescent="0.35">
      <c r="A556" t="s">
        <v>1545</v>
      </c>
      <c r="B556" s="95" t="s">
        <v>4</v>
      </c>
      <c r="C556" s="95" t="s">
        <v>1274</v>
      </c>
      <c r="D556" s="96">
        <v>69351</v>
      </c>
      <c r="E556" s="107" t="str">
        <f t="shared" si="58"/>
        <v>24</v>
      </c>
      <c r="F556">
        <f t="shared" si="59"/>
        <v>6</v>
      </c>
      <c r="H556" t="str">
        <f t="shared" si="60"/>
        <v>Näringsliv</v>
      </c>
      <c r="I556" t="str">
        <f t="shared" si="56"/>
        <v>1 Näringspolitik</v>
      </c>
      <c r="K556" t="str">
        <f t="shared" si="61"/>
        <v>Myndigheten för tillväxtpolitiska utvärderingar och analyser</v>
      </c>
      <c r="L556">
        <f t="shared" si="62"/>
        <v>6.6555662188099811</v>
      </c>
      <c r="M556">
        <f t="shared" si="57"/>
        <v>0.55463051823416509</v>
      </c>
    </row>
    <row r="557" spans="1:13" x14ac:dyDescent="0.35">
      <c r="A557" t="s">
        <v>1545</v>
      </c>
      <c r="B557" s="95" t="s">
        <v>4</v>
      </c>
      <c r="C557" s="95" t="s">
        <v>1522</v>
      </c>
      <c r="D557" s="96">
        <v>104613</v>
      </c>
      <c r="E557" s="107" t="str">
        <f t="shared" si="58"/>
        <v>24</v>
      </c>
      <c r="F557">
        <f t="shared" si="59"/>
        <v>7</v>
      </c>
      <c r="H557" t="str">
        <f t="shared" si="60"/>
        <v>Näringsliv</v>
      </c>
      <c r="I557" t="str">
        <f t="shared" si="56"/>
        <v>1 Näringspolitik</v>
      </c>
      <c r="K557" t="str">
        <f t="shared" si="61"/>
        <v>Turismfrämjande</v>
      </c>
      <c r="L557">
        <f t="shared" si="62"/>
        <v>10.039635316698657</v>
      </c>
      <c r="M557">
        <f t="shared" si="57"/>
        <v>0.8366362763915548</v>
      </c>
    </row>
    <row r="558" spans="1:13" x14ac:dyDescent="0.35">
      <c r="A558" t="s">
        <v>1545</v>
      </c>
      <c r="B558" s="95" t="s">
        <v>4</v>
      </c>
      <c r="C558" s="95" t="s">
        <v>1276</v>
      </c>
      <c r="D558" s="96">
        <v>304249</v>
      </c>
      <c r="E558" s="107" t="str">
        <f t="shared" si="58"/>
        <v>24</v>
      </c>
      <c r="F558">
        <f t="shared" si="59"/>
        <v>8</v>
      </c>
      <c r="H558" t="str">
        <f t="shared" si="60"/>
        <v>Näringsliv</v>
      </c>
      <c r="I558" t="str">
        <f t="shared" si="56"/>
        <v>1 Näringspolitik</v>
      </c>
      <c r="K558" t="str">
        <f t="shared" si="61"/>
        <v>Sveriges geologiska undersökning</v>
      </c>
      <c r="L558">
        <f t="shared" si="62"/>
        <v>29.19856046065259</v>
      </c>
      <c r="M558">
        <f t="shared" si="57"/>
        <v>2.4332133717210493</v>
      </c>
    </row>
    <row r="559" spans="1:13" x14ac:dyDescent="0.35">
      <c r="A559" t="s">
        <v>1545</v>
      </c>
      <c r="B559" s="95" t="s">
        <v>4</v>
      </c>
      <c r="C559" s="95" t="s">
        <v>1277</v>
      </c>
      <c r="D559" s="96">
        <v>5923</v>
      </c>
      <c r="E559" s="107" t="str">
        <f t="shared" si="58"/>
        <v>24</v>
      </c>
      <c r="F559">
        <f t="shared" si="59"/>
        <v>9</v>
      </c>
      <c r="H559" t="str">
        <f t="shared" si="60"/>
        <v>Näringsliv</v>
      </c>
      <c r="I559" t="str">
        <f t="shared" si="56"/>
        <v>1 Näringspolitik</v>
      </c>
      <c r="K559" t="str">
        <f t="shared" si="61"/>
        <v>Geovetenskaplig forskning</v>
      </c>
      <c r="L559">
        <f t="shared" si="62"/>
        <v>0.56842610364683299</v>
      </c>
      <c r="M559">
        <f t="shared" si="57"/>
        <v>4.7368841970569418E-2</v>
      </c>
    </row>
    <row r="560" spans="1:13" x14ac:dyDescent="0.35">
      <c r="A560" t="s">
        <v>1545</v>
      </c>
      <c r="B560" s="95" t="s">
        <v>4</v>
      </c>
      <c r="C560" s="95" t="s">
        <v>1278</v>
      </c>
      <c r="D560" s="96">
        <v>14000</v>
      </c>
      <c r="E560" s="107" t="str">
        <f t="shared" si="58"/>
        <v>24</v>
      </c>
      <c r="F560">
        <f t="shared" si="59"/>
        <v>10</v>
      </c>
      <c r="H560" t="str">
        <f t="shared" si="60"/>
        <v>Näringsliv</v>
      </c>
      <c r="I560" t="str">
        <f t="shared" si="56"/>
        <v>1 Näringspolitik</v>
      </c>
      <c r="K560" t="str">
        <f t="shared" si="61"/>
        <v>Miljösäkring av oljelagringsanläggningar</v>
      </c>
      <c r="L560">
        <f t="shared" si="62"/>
        <v>1.3435700575815739</v>
      </c>
      <c r="M560">
        <f t="shared" si="57"/>
        <v>0.11196417146513116</v>
      </c>
    </row>
    <row r="561" spans="1:13" x14ac:dyDescent="0.35">
      <c r="A561" t="s">
        <v>1545</v>
      </c>
      <c r="B561" s="95" t="s">
        <v>4</v>
      </c>
      <c r="C561" s="95" t="s">
        <v>1279</v>
      </c>
      <c r="D561" s="96">
        <v>68140</v>
      </c>
      <c r="E561" s="107" t="str">
        <f t="shared" si="58"/>
        <v>24</v>
      </c>
      <c r="F561">
        <f t="shared" si="59"/>
        <v>11</v>
      </c>
      <c r="H561" t="str">
        <f t="shared" si="60"/>
        <v>Näringsliv</v>
      </c>
      <c r="I561" t="str">
        <f t="shared" si="56"/>
        <v>1 Näringspolitik</v>
      </c>
      <c r="K561" t="str">
        <f t="shared" si="61"/>
        <v>Bolagsverket</v>
      </c>
      <c r="L561">
        <f t="shared" si="62"/>
        <v>6.5393474088291743</v>
      </c>
      <c r="M561">
        <f t="shared" si="57"/>
        <v>0.54494561740243119</v>
      </c>
    </row>
    <row r="562" spans="1:13" x14ac:dyDescent="0.35">
      <c r="A562" t="s">
        <v>1545</v>
      </c>
      <c r="B562" s="95" t="s">
        <v>4</v>
      </c>
      <c r="C562" s="95" t="s">
        <v>1280</v>
      </c>
      <c r="D562" s="96">
        <v>8327</v>
      </c>
      <c r="E562" s="107" t="str">
        <f t="shared" si="58"/>
        <v>24</v>
      </c>
      <c r="F562">
        <f t="shared" si="59"/>
        <v>12</v>
      </c>
      <c r="H562" t="str">
        <f t="shared" si="60"/>
        <v>Näringsliv</v>
      </c>
      <c r="I562" t="str">
        <f t="shared" si="56"/>
        <v>1 Näringspolitik</v>
      </c>
      <c r="K562" t="str">
        <f t="shared" si="61"/>
        <v>Bidrag till Kungl. Ingenjörsvetenskapsakademien</v>
      </c>
      <c r="L562">
        <f t="shared" si="62"/>
        <v>0.79913627639155471</v>
      </c>
      <c r="M562">
        <f t="shared" si="57"/>
        <v>6.6594689699296231E-2</v>
      </c>
    </row>
    <row r="563" spans="1:13" x14ac:dyDescent="0.35">
      <c r="A563" t="s">
        <v>1545</v>
      </c>
      <c r="B563" s="95" t="s">
        <v>4</v>
      </c>
      <c r="C563" s="95" t="s">
        <v>1281</v>
      </c>
      <c r="D563" s="96">
        <v>175846</v>
      </c>
      <c r="E563" s="107" t="str">
        <f t="shared" si="58"/>
        <v>24</v>
      </c>
      <c r="F563">
        <f t="shared" si="59"/>
        <v>13</v>
      </c>
      <c r="H563" t="str">
        <f t="shared" si="60"/>
        <v>Näringsliv</v>
      </c>
      <c r="I563" t="str">
        <f t="shared" si="56"/>
        <v>1 Näringspolitik</v>
      </c>
      <c r="K563" t="str">
        <f t="shared" si="61"/>
        <v>Konkurrensverket</v>
      </c>
      <c r="L563">
        <f t="shared" si="62"/>
        <v>16.875815738963531</v>
      </c>
      <c r="M563">
        <f t="shared" si="57"/>
        <v>1.406317978246961</v>
      </c>
    </row>
    <row r="564" spans="1:13" x14ac:dyDescent="0.35">
      <c r="A564" t="s">
        <v>1545</v>
      </c>
      <c r="B564" s="95" t="s">
        <v>4</v>
      </c>
      <c r="C564" s="95" t="s">
        <v>1282</v>
      </c>
      <c r="D564" s="96">
        <v>10804</v>
      </c>
      <c r="E564" s="107" t="str">
        <f t="shared" si="58"/>
        <v>24</v>
      </c>
      <c r="F564">
        <f t="shared" si="59"/>
        <v>14</v>
      </c>
      <c r="H564" t="str">
        <f t="shared" si="60"/>
        <v>Näringsliv</v>
      </c>
      <c r="I564" t="str">
        <f t="shared" si="56"/>
        <v>1 Näringspolitik</v>
      </c>
      <c r="K564" t="str">
        <f t="shared" si="61"/>
        <v>Konkurrensforskning</v>
      </c>
      <c r="L564">
        <f t="shared" si="62"/>
        <v>1.0368522072936661</v>
      </c>
      <c r="M564">
        <f t="shared" si="57"/>
        <v>8.6404350607805505E-2</v>
      </c>
    </row>
    <row r="565" spans="1:13" x14ac:dyDescent="0.35">
      <c r="A565" t="s">
        <v>1545</v>
      </c>
      <c r="B565" s="95" t="s">
        <v>4</v>
      </c>
      <c r="C565" s="95" t="s">
        <v>1283</v>
      </c>
      <c r="D565" s="96">
        <v>39910</v>
      </c>
      <c r="E565" s="107" t="str">
        <f t="shared" si="58"/>
        <v>24</v>
      </c>
      <c r="F565">
        <f t="shared" si="59"/>
        <v>15</v>
      </c>
      <c r="H565" t="str">
        <f t="shared" si="60"/>
        <v>Näringsliv</v>
      </c>
      <c r="I565" t="str">
        <f t="shared" si="56"/>
        <v>1 Näringspolitik</v>
      </c>
      <c r="K565" t="str">
        <f t="shared" si="61"/>
        <v>Upprustning och drift av Göta kanal</v>
      </c>
      <c r="L565">
        <f t="shared" si="62"/>
        <v>3.830134357005758</v>
      </c>
      <c r="M565">
        <f t="shared" si="57"/>
        <v>0.31917786308381318</v>
      </c>
    </row>
    <row r="566" spans="1:13" x14ac:dyDescent="0.35">
      <c r="A566" t="s">
        <v>1545</v>
      </c>
      <c r="B566" s="95" t="s">
        <v>4</v>
      </c>
      <c r="C566" s="95" t="s">
        <v>1284</v>
      </c>
      <c r="D566" s="96">
        <v>27850</v>
      </c>
      <c r="E566" s="107" t="str">
        <f t="shared" si="58"/>
        <v>24</v>
      </c>
      <c r="F566">
        <f t="shared" si="59"/>
        <v>16</v>
      </c>
      <c r="H566" t="str">
        <f t="shared" si="60"/>
        <v>Näringsliv</v>
      </c>
      <c r="I566" t="str">
        <f t="shared" si="56"/>
        <v>1 Näringspolitik</v>
      </c>
      <c r="K566" t="str">
        <f t="shared" si="61"/>
        <v>Omstrukturering och genomlysning av statligt ägda företag</v>
      </c>
      <c r="L566">
        <f t="shared" si="62"/>
        <v>2.6727447216890594</v>
      </c>
      <c r="M566">
        <f t="shared" si="57"/>
        <v>0.22272872680742162</v>
      </c>
    </row>
    <row r="567" spans="1:13" x14ac:dyDescent="0.35">
      <c r="A567" t="s">
        <v>1545</v>
      </c>
      <c r="B567" s="95" t="s">
        <v>4</v>
      </c>
      <c r="C567" s="95" t="s">
        <v>1285</v>
      </c>
      <c r="D567" s="96">
        <v>363000</v>
      </c>
      <c r="E567" s="107" t="str">
        <f t="shared" si="58"/>
        <v>24</v>
      </c>
      <c r="F567">
        <f t="shared" si="59"/>
        <v>17</v>
      </c>
      <c r="H567" t="str">
        <f t="shared" si="60"/>
        <v>Näringsliv</v>
      </c>
      <c r="I567" t="str">
        <f t="shared" si="56"/>
        <v>1 Näringspolitik</v>
      </c>
      <c r="K567" t="str">
        <f t="shared" si="61"/>
        <v>Kapitalinsatser i statligt ägda företag</v>
      </c>
      <c r="L567">
        <f t="shared" si="62"/>
        <v>34.836852207293667</v>
      </c>
      <c r="M567">
        <f t="shared" si="57"/>
        <v>2.9030710172744723</v>
      </c>
    </row>
    <row r="568" spans="1:13" x14ac:dyDescent="0.35">
      <c r="A568" t="s">
        <v>1545</v>
      </c>
      <c r="B568" s="95" t="s">
        <v>4</v>
      </c>
      <c r="C568" s="95" t="s">
        <v>1286</v>
      </c>
      <c r="D568" s="96">
        <v>16860</v>
      </c>
      <c r="E568" s="107" t="str">
        <f t="shared" si="58"/>
        <v>24</v>
      </c>
      <c r="F568">
        <f t="shared" si="59"/>
        <v>18</v>
      </c>
      <c r="H568" t="str">
        <f t="shared" si="60"/>
        <v>Näringsliv</v>
      </c>
      <c r="I568" t="str">
        <f t="shared" si="56"/>
        <v>1 Näringspolitik</v>
      </c>
      <c r="K568" t="str">
        <f t="shared" si="61"/>
        <v>Avgifter till vissa internationella organisationer</v>
      </c>
      <c r="L568">
        <f t="shared" si="62"/>
        <v>1.618042226487524</v>
      </c>
      <c r="M568">
        <f t="shared" si="57"/>
        <v>0.13483685220729366</v>
      </c>
    </row>
    <row r="569" spans="1:13" x14ac:dyDescent="0.35">
      <c r="A569" t="s">
        <v>1545</v>
      </c>
      <c r="B569" s="95" t="s">
        <v>4</v>
      </c>
      <c r="C569" s="95" t="s">
        <v>1287</v>
      </c>
      <c r="D569" s="96">
        <v>18000</v>
      </c>
      <c r="E569" s="107" t="str">
        <f t="shared" si="58"/>
        <v>24</v>
      </c>
      <c r="F569">
        <f t="shared" si="59"/>
        <v>19</v>
      </c>
      <c r="H569" t="str">
        <f t="shared" si="60"/>
        <v>Näringsliv</v>
      </c>
      <c r="I569" t="str">
        <f t="shared" si="56"/>
        <v>1 Näringspolitik</v>
      </c>
      <c r="K569" t="str">
        <f t="shared" si="61"/>
        <v>Finansiering av rättegångskostnader</v>
      </c>
      <c r="L569">
        <f t="shared" si="62"/>
        <v>1.727447216890595</v>
      </c>
      <c r="M569">
        <f t="shared" si="57"/>
        <v>0.14395393474088292</v>
      </c>
    </row>
    <row r="570" spans="1:13" x14ac:dyDescent="0.35">
      <c r="A570" t="s">
        <v>1545</v>
      </c>
      <c r="B570" s="95" t="s">
        <v>4</v>
      </c>
      <c r="C570" s="95" t="s">
        <v>1288</v>
      </c>
      <c r="D570" s="96">
        <v>269472</v>
      </c>
      <c r="E570" s="107" t="str">
        <f t="shared" si="58"/>
        <v>24</v>
      </c>
      <c r="F570">
        <f t="shared" si="59"/>
        <v>20</v>
      </c>
      <c r="H570" t="str">
        <f t="shared" si="60"/>
        <v>Näringsliv</v>
      </c>
      <c r="I570" t="str">
        <f t="shared" si="56"/>
        <v>1 Näringspolitik</v>
      </c>
      <c r="K570" t="str">
        <f t="shared" si="61"/>
        <v>Bidrag till företagsutveckling och innovation</v>
      </c>
      <c r="L570">
        <f t="shared" si="62"/>
        <v>25.861036468330134</v>
      </c>
      <c r="M570">
        <f t="shared" si="57"/>
        <v>2.1550863723608447</v>
      </c>
    </row>
    <row r="571" spans="1:13" x14ac:dyDescent="0.35">
      <c r="A571" t="s">
        <v>1545</v>
      </c>
      <c r="B571" s="95" t="s">
        <v>4</v>
      </c>
      <c r="C571" s="95" t="s">
        <v>1289</v>
      </c>
      <c r="D571" s="96">
        <v>339080</v>
      </c>
      <c r="E571" s="107" t="str">
        <f t="shared" si="58"/>
        <v>24</v>
      </c>
      <c r="F571">
        <f t="shared" si="59"/>
        <v>21</v>
      </c>
      <c r="H571" t="str">
        <f t="shared" si="60"/>
        <v>Näringsliv</v>
      </c>
      <c r="I571" t="str">
        <f t="shared" si="56"/>
        <v>1 Näringspolitik</v>
      </c>
      <c r="K571" t="str">
        <f t="shared" si="61"/>
        <v>Patent- och registreringsverket</v>
      </c>
      <c r="L571">
        <f t="shared" si="62"/>
        <v>32.54126679462572</v>
      </c>
      <c r="M571">
        <f t="shared" si="57"/>
        <v>2.7117722328854765</v>
      </c>
    </row>
    <row r="572" spans="1:13" x14ac:dyDescent="0.35">
      <c r="A572" t="s">
        <v>1545</v>
      </c>
      <c r="B572" s="95" t="s">
        <v>4</v>
      </c>
      <c r="C572" s="95" t="s">
        <v>1290</v>
      </c>
      <c r="D572" s="96">
        <v>365000</v>
      </c>
      <c r="E572" s="107" t="str">
        <f t="shared" si="58"/>
        <v>24</v>
      </c>
      <c r="F572">
        <f t="shared" si="59"/>
        <v>22</v>
      </c>
      <c r="H572" t="str">
        <f t="shared" si="60"/>
        <v>Näringsliv</v>
      </c>
      <c r="I572" t="str">
        <f t="shared" si="56"/>
        <v>1 Näringspolitik</v>
      </c>
      <c r="K572" t="str">
        <f t="shared" si="61"/>
        <v>Stöd vid korttidsarbete</v>
      </c>
      <c r="L572">
        <f t="shared" si="62"/>
        <v>35.028790786948178</v>
      </c>
      <c r="M572">
        <f t="shared" si="57"/>
        <v>2.9190658989123484</v>
      </c>
    </row>
    <row r="573" spans="1:13" x14ac:dyDescent="0.35">
      <c r="A573" t="s">
        <v>1545</v>
      </c>
      <c r="B573" s="95" t="s">
        <v>4</v>
      </c>
      <c r="C573" s="95" t="s">
        <v>1291</v>
      </c>
      <c r="D573" s="96">
        <v>750000</v>
      </c>
      <c r="E573" s="107" t="str">
        <f t="shared" si="58"/>
        <v>24</v>
      </c>
      <c r="F573">
        <f t="shared" si="59"/>
        <v>23</v>
      </c>
      <c r="H573" t="str">
        <f t="shared" si="60"/>
        <v>Näringsliv</v>
      </c>
      <c r="I573" t="str">
        <f t="shared" si="56"/>
        <v>1 Näringspolitik</v>
      </c>
      <c r="K573" t="str">
        <f t="shared" si="61"/>
        <v>Brexitjusteringsreserven</v>
      </c>
      <c r="L573">
        <f t="shared" si="62"/>
        <v>71.976967370441457</v>
      </c>
      <c r="M573">
        <f t="shared" si="57"/>
        <v>5.9980806142034551</v>
      </c>
    </row>
    <row r="574" spans="1:13" x14ac:dyDescent="0.35">
      <c r="A574" t="s">
        <v>1545</v>
      </c>
      <c r="B574" s="95" t="s">
        <v>4</v>
      </c>
      <c r="C574" s="95" t="s">
        <v>1523</v>
      </c>
      <c r="D574" s="96">
        <v>2400000</v>
      </c>
      <c r="E574" s="107" t="str">
        <f t="shared" si="58"/>
        <v>24</v>
      </c>
      <c r="F574">
        <f t="shared" si="59"/>
        <v>24</v>
      </c>
      <c r="H574" t="str">
        <f t="shared" si="60"/>
        <v>Näringsliv</v>
      </c>
      <c r="I574" t="str">
        <f t="shared" si="56"/>
        <v>1 Näringspolitik</v>
      </c>
      <c r="K574" t="str">
        <f t="shared" si="61"/>
        <v>Elstöd</v>
      </c>
      <c r="L574">
        <f t="shared" si="62"/>
        <v>230.32629558541268</v>
      </c>
      <c r="M574">
        <f t="shared" si="57"/>
        <v>19.193857965451055</v>
      </c>
    </row>
    <row r="575" spans="1:13" x14ac:dyDescent="0.35">
      <c r="A575" t="s">
        <v>1545</v>
      </c>
      <c r="B575" s="93" t="s">
        <v>4</v>
      </c>
      <c r="C575" s="93" t="s">
        <v>1292</v>
      </c>
      <c r="D575" s="94">
        <v>653555</v>
      </c>
      <c r="E575" s="107" t="str">
        <f t="shared" si="58"/>
        <v>24</v>
      </c>
      <c r="F575">
        <f t="shared" si="59"/>
        <v>2</v>
      </c>
      <c r="G575" t="s">
        <v>1536</v>
      </c>
      <c r="H575" t="str">
        <f t="shared" si="60"/>
        <v>Näringsliv</v>
      </c>
      <c r="I575" t="str">
        <f t="shared" si="56"/>
        <v>2 Utrikeshandel, export- och investeringsfrämjande</v>
      </c>
      <c r="K575" t="str">
        <f t="shared" si="61"/>
        <v>Utrikeshandel, export- och investeringsfrämjande</v>
      </c>
      <c r="L575">
        <f t="shared" si="62"/>
        <v>62.721209213051822</v>
      </c>
      <c r="M575">
        <f t="shared" si="57"/>
        <v>5.2267674344209851</v>
      </c>
    </row>
    <row r="576" spans="1:13" x14ac:dyDescent="0.35">
      <c r="A576" t="s">
        <v>1545</v>
      </c>
      <c r="B576" s="95" t="s">
        <v>4</v>
      </c>
      <c r="C576" s="95" t="s">
        <v>1293</v>
      </c>
      <c r="D576" s="96">
        <v>26298</v>
      </c>
      <c r="E576" s="107" t="str">
        <f t="shared" si="58"/>
        <v>24</v>
      </c>
      <c r="F576">
        <f t="shared" si="59"/>
        <v>1</v>
      </c>
      <c r="H576" t="str">
        <f t="shared" si="60"/>
        <v>Näringsliv</v>
      </c>
      <c r="I576" t="str">
        <f t="shared" si="56"/>
        <v>2 Utrikeshandel, export- och investeringsfrämjande</v>
      </c>
      <c r="K576" t="str">
        <f t="shared" si="61"/>
        <v>Styrelsen för ackreditering och teknisk kontroll: Myndighetsverksamhet</v>
      </c>
      <c r="L576">
        <f t="shared" si="62"/>
        <v>2.5238003838771594</v>
      </c>
      <c r="M576">
        <f t="shared" si="57"/>
        <v>0.21031669865642996</v>
      </c>
    </row>
    <row r="577" spans="1:13" x14ac:dyDescent="0.35">
      <c r="A577" t="s">
        <v>1545</v>
      </c>
      <c r="B577" s="95" t="s">
        <v>4</v>
      </c>
      <c r="C577" s="95" t="s">
        <v>1294</v>
      </c>
      <c r="D577" s="96">
        <v>94265</v>
      </c>
      <c r="E577" s="107" t="str">
        <f t="shared" si="58"/>
        <v>24</v>
      </c>
      <c r="F577">
        <f t="shared" si="59"/>
        <v>2</v>
      </c>
      <c r="H577" t="str">
        <f t="shared" si="60"/>
        <v>Näringsliv</v>
      </c>
      <c r="I577" t="str">
        <f t="shared" si="56"/>
        <v>2 Utrikeshandel, export- och investeringsfrämjande</v>
      </c>
      <c r="K577" t="str">
        <f t="shared" si="61"/>
        <v>Kommerskollegium</v>
      </c>
      <c r="L577">
        <f t="shared" si="62"/>
        <v>9.0465451055662189</v>
      </c>
      <c r="M577">
        <f t="shared" si="57"/>
        <v>0.75387875879718491</v>
      </c>
    </row>
    <row r="578" spans="1:13" x14ac:dyDescent="0.35">
      <c r="A578" t="s">
        <v>1545</v>
      </c>
      <c r="B578" s="95" t="s">
        <v>4</v>
      </c>
      <c r="C578" s="95" t="s">
        <v>1295</v>
      </c>
      <c r="D578" s="96">
        <v>313367</v>
      </c>
      <c r="E578" s="107" t="str">
        <f t="shared" si="58"/>
        <v>24</v>
      </c>
      <c r="F578">
        <f t="shared" si="59"/>
        <v>3</v>
      </c>
      <c r="H578" t="str">
        <f t="shared" si="60"/>
        <v>Näringsliv</v>
      </c>
      <c r="I578" t="str">
        <f t="shared" si="56"/>
        <v>2 Utrikeshandel, export- och investeringsfrämjande</v>
      </c>
      <c r="K578" t="str">
        <f t="shared" si="61"/>
        <v>Exportfrämjande verksamhet</v>
      </c>
      <c r="L578">
        <f t="shared" si="62"/>
        <v>30.073608445297506</v>
      </c>
      <c r="M578">
        <f t="shared" si="57"/>
        <v>2.5061340371081253</v>
      </c>
    </row>
    <row r="579" spans="1:13" x14ac:dyDescent="0.35">
      <c r="A579" t="s">
        <v>1545</v>
      </c>
      <c r="B579" s="95" t="s">
        <v>4</v>
      </c>
      <c r="C579" s="95" t="s">
        <v>1296</v>
      </c>
      <c r="D579" s="96">
        <v>67772</v>
      </c>
      <c r="E579" s="107" t="str">
        <f t="shared" si="58"/>
        <v>24</v>
      </c>
      <c r="F579">
        <f t="shared" si="59"/>
        <v>4</v>
      </c>
      <c r="H579" t="str">
        <f t="shared" si="60"/>
        <v>Näringsliv</v>
      </c>
      <c r="I579" t="str">
        <f t="shared" si="56"/>
        <v>2 Utrikeshandel, export- och investeringsfrämjande</v>
      </c>
      <c r="K579" t="str">
        <f t="shared" si="61"/>
        <v>Investeringsfrämjande</v>
      </c>
      <c r="L579">
        <f t="shared" si="62"/>
        <v>6.5040307101727448</v>
      </c>
      <c r="M579">
        <f t="shared" si="57"/>
        <v>0.5420025591810621</v>
      </c>
    </row>
    <row r="580" spans="1:13" x14ac:dyDescent="0.35">
      <c r="A580" t="s">
        <v>1545</v>
      </c>
      <c r="B580" s="95" t="s">
        <v>4</v>
      </c>
      <c r="C580" s="95" t="s">
        <v>1297</v>
      </c>
      <c r="D580" s="96">
        <v>20517</v>
      </c>
      <c r="E580" s="107" t="str">
        <f t="shared" si="58"/>
        <v>24</v>
      </c>
      <c r="F580">
        <f t="shared" si="59"/>
        <v>5</v>
      </c>
      <c r="H580" t="str">
        <f t="shared" si="60"/>
        <v>Näringsliv</v>
      </c>
      <c r="I580" t="str">
        <f t="shared" si="56"/>
        <v>2 Utrikeshandel, export- och investeringsfrämjande</v>
      </c>
      <c r="K580" t="str">
        <f t="shared" si="61"/>
        <v>Avgifter till internationella handelsorganisationer</v>
      </c>
      <c r="L580">
        <f t="shared" si="62"/>
        <v>1.9690019193857966</v>
      </c>
      <c r="M580">
        <f t="shared" si="57"/>
        <v>0.16408349328214972</v>
      </c>
    </row>
    <row r="581" spans="1:13" x14ac:dyDescent="0.35">
      <c r="A581" t="s">
        <v>1545</v>
      </c>
      <c r="B581" s="95" t="s">
        <v>4</v>
      </c>
      <c r="C581" s="95" t="s">
        <v>1298</v>
      </c>
      <c r="D581" s="96">
        <v>31336</v>
      </c>
      <c r="E581" s="107" t="str">
        <f t="shared" si="58"/>
        <v>24</v>
      </c>
      <c r="F581">
        <f t="shared" si="59"/>
        <v>6</v>
      </c>
      <c r="H581" t="str">
        <f t="shared" si="60"/>
        <v>Näringsliv</v>
      </c>
      <c r="I581" t="str">
        <f t="shared" si="56"/>
        <v>2 Utrikeshandel, export- och investeringsfrämjande</v>
      </c>
      <c r="K581" t="str">
        <f t="shared" si="61"/>
        <v>Bidrag till standardiseringen</v>
      </c>
      <c r="L581">
        <f t="shared" si="62"/>
        <v>3.0072936660268712</v>
      </c>
      <c r="M581">
        <f t="shared" si="57"/>
        <v>0.25060780550223927</v>
      </c>
    </row>
    <row r="582" spans="1:13" x14ac:dyDescent="0.35">
      <c r="A582" t="s">
        <v>1545</v>
      </c>
      <c r="B582" s="95" t="s">
        <v>4</v>
      </c>
      <c r="C582" s="95" t="s">
        <v>1299</v>
      </c>
      <c r="D582" s="96">
        <v>100000</v>
      </c>
      <c r="E582" s="107" t="str">
        <f t="shared" si="58"/>
        <v>24</v>
      </c>
      <c r="F582">
        <f t="shared" si="59"/>
        <v>7</v>
      </c>
      <c r="H582" t="str">
        <f t="shared" si="60"/>
        <v>Näringsliv</v>
      </c>
      <c r="I582" t="str">
        <f t="shared" si="56"/>
        <v>2 Utrikeshandel, export- och investeringsfrämjande</v>
      </c>
      <c r="K582" t="str">
        <f t="shared" si="61"/>
        <v>AB Svensk Exportkredits statsstödda exportkreditgivning</v>
      </c>
      <c r="L582">
        <f t="shared" si="62"/>
        <v>9.5969289827255277</v>
      </c>
      <c r="M582">
        <f t="shared" si="57"/>
        <v>0.79974408189379398</v>
      </c>
    </row>
    <row r="583" spans="1:13" x14ac:dyDescent="0.35">
      <c r="A583" t="s">
        <v>1545</v>
      </c>
      <c r="B583" s="93" t="s">
        <v>1524</v>
      </c>
      <c r="C583" s="93" t="s">
        <v>1300</v>
      </c>
      <c r="D583" s="94">
        <v>157545359</v>
      </c>
      <c r="E583" s="107" t="str">
        <f t="shared" si="58"/>
        <v>25</v>
      </c>
      <c r="F583" t="str">
        <f t="shared" si="59"/>
        <v/>
      </c>
      <c r="G583" t="s">
        <v>1536</v>
      </c>
      <c r="H583" t="str">
        <f t="shared" si="60"/>
        <v>Allmänna bidrag till kommuner</v>
      </c>
      <c r="I583" t="str">
        <f t="shared" si="56"/>
        <v/>
      </c>
      <c r="K583" t="str">
        <f t="shared" si="61"/>
        <v>bidrag till kommuner</v>
      </c>
      <c r="L583">
        <f t="shared" si="62"/>
        <v>15119.51621880998</v>
      </c>
      <c r="M583">
        <f t="shared" si="57"/>
        <v>1259.9596849008317</v>
      </c>
    </row>
    <row r="584" spans="1:13" x14ac:dyDescent="0.35">
      <c r="A584" t="s">
        <v>1545</v>
      </c>
      <c r="B584" s="95" t="s">
        <v>4</v>
      </c>
      <c r="C584" s="95" t="s">
        <v>1301</v>
      </c>
      <c r="D584" s="96">
        <v>151878432</v>
      </c>
      <c r="E584" s="107" t="str">
        <f t="shared" si="58"/>
        <v>25</v>
      </c>
      <c r="F584">
        <f t="shared" si="59"/>
        <v>1</v>
      </c>
      <c r="H584" t="str">
        <f t="shared" si="60"/>
        <v>Allmänna bidrag till kommuner</v>
      </c>
      <c r="I584" t="str">
        <f>IF(B584="",IF(G584="Sum",C584,IF(I583="",H584,I583)),"")</f>
        <v>Allmänna bidrag till kommuner</v>
      </c>
      <c r="K584" t="str">
        <f t="shared" si="61"/>
        <v>Kommunalekonomisk utjämning</v>
      </c>
      <c r="L584">
        <f t="shared" si="62"/>
        <v>14575.665259117082</v>
      </c>
      <c r="M584">
        <f t="shared" si="57"/>
        <v>1214.6387715930903</v>
      </c>
    </row>
    <row r="585" spans="1:13" x14ac:dyDescent="0.35">
      <c r="A585" t="s">
        <v>1545</v>
      </c>
      <c r="B585" s="95" t="s">
        <v>4</v>
      </c>
      <c r="C585" s="95" t="s">
        <v>1302</v>
      </c>
      <c r="D585" s="96">
        <v>5358777</v>
      </c>
      <c r="E585" s="107" t="str">
        <f t="shared" si="58"/>
        <v>25</v>
      </c>
      <c r="F585">
        <f t="shared" si="59"/>
        <v>2</v>
      </c>
      <c r="H585" t="str">
        <f t="shared" si="60"/>
        <v>Allmänna bidrag till kommuner</v>
      </c>
      <c r="I585" t="str">
        <f t="shared" ref="I585:I595" si="63">IF(B585="",IF(G585="Sum",C585,IF(I584="",H585,I584)),"")</f>
        <v>Allmänna bidrag till kommuner</v>
      </c>
      <c r="K585" t="str">
        <f t="shared" si="61"/>
        <v>Utjämningsbidrag för LSS-kostnader</v>
      </c>
      <c r="L585">
        <f t="shared" si="62"/>
        <v>514.27802303262956</v>
      </c>
      <c r="M585">
        <f t="shared" si="57"/>
        <v>42.856501919385799</v>
      </c>
    </row>
    <row r="586" spans="1:13" x14ac:dyDescent="0.35">
      <c r="A586" t="s">
        <v>1545</v>
      </c>
      <c r="B586" s="95" t="s">
        <v>4</v>
      </c>
      <c r="C586" s="95" t="s">
        <v>1303</v>
      </c>
      <c r="D586" s="96">
        <v>7150</v>
      </c>
      <c r="E586" s="107" t="str">
        <f t="shared" si="58"/>
        <v>25</v>
      </c>
      <c r="F586">
        <f t="shared" si="59"/>
        <v>3</v>
      </c>
      <c r="H586" t="str">
        <f t="shared" si="60"/>
        <v>Allmänna bidrag till kommuner</v>
      </c>
      <c r="I586" t="str">
        <f t="shared" si="63"/>
        <v>Allmänna bidrag till kommuner</v>
      </c>
      <c r="K586" t="str">
        <f t="shared" si="61"/>
        <v>Bidrag till kommunalekonomiska organisationer</v>
      </c>
      <c r="L586">
        <f t="shared" si="62"/>
        <v>0.68618042226487519</v>
      </c>
      <c r="M586">
        <f t="shared" si="57"/>
        <v>5.7181701855406268E-2</v>
      </c>
    </row>
    <row r="587" spans="1:13" x14ac:dyDescent="0.35">
      <c r="A587" t="s">
        <v>1545</v>
      </c>
      <c r="B587" s="95" t="s">
        <v>4</v>
      </c>
      <c r="C587" s="95" t="s">
        <v>1304</v>
      </c>
      <c r="D587" s="96">
        <v>1000</v>
      </c>
      <c r="E587" s="107" t="str">
        <f t="shared" si="58"/>
        <v>25</v>
      </c>
      <c r="F587">
        <f t="shared" si="59"/>
        <v>4</v>
      </c>
      <c r="H587" t="str">
        <f t="shared" si="60"/>
        <v>Allmänna bidrag till kommuner</v>
      </c>
      <c r="I587" t="str">
        <f t="shared" si="63"/>
        <v>Allmänna bidrag till kommuner</v>
      </c>
      <c r="K587" t="str">
        <f t="shared" si="61"/>
        <v>Tillfälligt stöd till enskilda kommuner och regioner</v>
      </c>
      <c r="L587">
        <f t="shared" si="62"/>
        <v>9.5969289827255277E-2</v>
      </c>
      <c r="M587">
        <f t="shared" si="57"/>
        <v>7.9974408189379398E-3</v>
      </c>
    </row>
    <row r="588" spans="1:13" x14ac:dyDescent="0.35">
      <c r="A588" t="s">
        <v>1545</v>
      </c>
      <c r="B588" s="95" t="s">
        <v>4</v>
      </c>
      <c r="C588" s="95" t="s">
        <v>1305</v>
      </c>
      <c r="D588" s="96">
        <v>300000</v>
      </c>
      <c r="E588" s="107" t="str">
        <f t="shared" si="58"/>
        <v>25</v>
      </c>
      <c r="F588">
        <f t="shared" si="59"/>
        <v>5</v>
      </c>
      <c r="H588" t="str">
        <f t="shared" si="60"/>
        <v>Allmänna bidrag till kommuner</v>
      </c>
      <c r="I588" t="str">
        <f t="shared" si="63"/>
        <v>Allmänna bidrag till kommuner</v>
      </c>
      <c r="K588" t="str">
        <f t="shared" si="61"/>
        <v>Medel till befolkningsmässigt mindre kommuner</v>
      </c>
      <c r="L588">
        <f t="shared" si="62"/>
        <v>28.790786948176585</v>
      </c>
      <c r="M588">
        <f t="shared" ref="M588:M595" si="64">L588/12</f>
        <v>2.3992322456813819</v>
      </c>
    </row>
    <row r="589" spans="1:13" x14ac:dyDescent="0.35">
      <c r="A589" t="s">
        <v>1545</v>
      </c>
      <c r="B589" s="93" t="s">
        <v>1525</v>
      </c>
      <c r="C589" s="93" t="s">
        <v>1306</v>
      </c>
      <c r="D589" s="94">
        <v>13155200</v>
      </c>
      <c r="E589" s="107" t="str">
        <f t="shared" ref="E589:E595" si="65">IF(B589="",E588,B589)</f>
        <v>26</v>
      </c>
      <c r="F589" t="str">
        <f t="shared" ref="F589:F595" si="66">IFERROR(LEFT(C589,FIND(" ",C589)-1)*1,"")</f>
        <v/>
      </c>
      <c r="G589" t="s">
        <v>1536</v>
      </c>
      <c r="H589" t="str">
        <f t="shared" ref="H589:H595" si="67">IF(B589="",H588,C589)</f>
        <v>Statsskuldsräntor m.m.</v>
      </c>
      <c r="I589" t="str">
        <f t="shared" si="63"/>
        <v/>
      </c>
      <c r="K589" t="str">
        <f t="shared" ref="K589:K595" si="68">IFERROR(RIGHT(C589,LEN(C589)-FIND(" ",C589)),C589)</f>
        <v>m.m.</v>
      </c>
      <c r="L589">
        <f t="shared" ref="L589:L595" si="69">D589/$L$3</f>
        <v>1262.4952015355086</v>
      </c>
      <c r="M589">
        <f t="shared" si="64"/>
        <v>105.20793346129238</v>
      </c>
    </row>
    <row r="590" spans="1:13" x14ac:dyDescent="0.35">
      <c r="A590" t="s">
        <v>1545</v>
      </c>
      <c r="B590" s="95" t="s">
        <v>4</v>
      </c>
      <c r="C590" s="95" t="s">
        <v>1307</v>
      </c>
      <c r="D590" s="96">
        <v>13000000</v>
      </c>
      <c r="E590" s="107" t="str">
        <f t="shared" si="65"/>
        <v>26</v>
      </c>
      <c r="F590">
        <f t="shared" si="66"/>
        <v>1</v>
      </c>
      <c r="H590" t="str">
        <f t="shared" si="67"/>
        <v>Statsskuldsräntor m.m.</v>
      </c>
      <c r="I590" t="str">
        <f t="shared" si="63"/>
        <v>Statsskuldsräntor m.m.</v>
      </c>
      <c r="K590" t="str">
        <f t="shared" si="68"/>
        <v>Räntor på statsskulden</v>
      </c>
      <c r="L590">
        <f t="shared" si="69"/>
        <v>1247.6007677543187</v>
      </c>
      <c r="M590">
        <f t="shared" si="64"/>
        <v>103.96673064619323</v>
      </c>
    </row>
    <row r="591" spans="1:13" x14ac:dyDescent="0.35">
      <c r="A591" t="s">
        <v>1545</v>
      </c>
      <c r="B591" s="95" t="s">
        <v>4</v>
      </c>
      <c r="C591" s="95" t="s">
        <v>1308</v>
      </c>
      <c r="D591" s="96">
        <v>10000</v>
      </c>
      <c r="E591" s="107" t="str">
        <f t="shared" si="65"/>
        <v>26</v>
      </c>
      <c r="F591">
        <f t="shared" si="66"/>
        <v>2</v>
      </c>
      <c r="H591" t="str">
        <f t="shared" si="67"/>
        <v>Statsskuldsräntor m.m.</v>
      </c>
      <c r="I591" t="str">
        <f t="shared" si="63"/>
        <v>Statsskuldsräntor m.m.</v>
      </c>
      <c r="K591" t="str">
        <f t="shared" si="68"/>
        <v>Oförutsedda utgifter</v>
      </c>
      <c r="L591">
        <f t="shared" si="69"/>
        <v>0.95969289827255277</v>
      </c>
      <c r="M591">
        <f t="shared" si="64"/>
        <v>7.9974408189379398E-2</v>
      </c>
    </row>
    <row r="592" spans="1:13" x14ac:dyDescent="0.35">
      <c r="A592" t="s">
        <v>1545</v>
      </c>
      <c r="B592" s="95" t="s">
        <v>4</v>
      </c>
      <c r="C592" s="95" t="s">
        <v>1309</v>
      </c>
      <c r="D592" s="96">
        <v>145200</v>
      </c>
      <c r="E592" s="107" t="str">
        <f t="shared" si="65"/>
        <v>26</v>
      </c>
      <c r="F592">
        <f t="shared" si="66"/>
        <v>3</v>
      </c>
      <c r="H592" t="str">
        <f t="shared" si="67"/>
        <v>Statsskuldsräntor m.m.</v>
      </c>
      <c r="I592" t="str">
        <f t="shared" si="63"/>
        <v>Statsskuldsräntor m.m.</v>
      </c>
      <c r="K592" t="str">
        <f t="shared" si="68"/>
        <v>Riksgäldskontorets provisionsutgifter</v>
      </c>
      <c r="L592">
        <f t="shared" si="69"/>
        <v>13.934740882917467</v>
      </c>
      <c r="M592">
        <f t="shared" si="64"/>
        <v>1.1612284069097889</v>
      </c>
    </row>
    <row r="593" spans="1:13" x14ac:dyDescent="0.35">
      <c r="A593" t="s">
        <v>1545</v>
      </c>
      <c r="B593" s="93" t="s">
        <v>1526</v>
      </c>
      <c r="C593" s="93" t="s">
        <v>1310</v>
      </c>
      <c r="D593" s="94">
        <v>45869852</v>
      </c>
      <c r="E593" s="107" t="str">
        <f t="shared" si="65"/>
        <v>27</v>
      </c>
      <c r="F593" t="str">
        <f t="shared" si="66"/>
        <v/>
      </c>
      <c r="G593" t="s">
        <v>1536</v>
      </c>
      <c r="H593" t="str">
        <f t="shared" si="67"/>
        <v>Avgiften till Europeiska unionen</v>
      </c>
      <c r="I593" t="str">
        <f t="shared" si="63"/>
        <v/>
      </c>
      <c r="K593" t="str">
        <f t="shared" si="68"/>
        <v>till Europeiska unionen</v>
      </c>
      <c r="L593">
        <f t="shared" si="69"/>
        <v>4402.0971209213048</v>
      </c>
      <c r="M593">
        <f t="shared" si="64"/>
        <v>366.84142674344207</v>
      </c>
    </row>
    <row r="594" spans="1:13" x14ac:dyDescent="0.35">
      <c r="A594" t="s">
        <v>1545</v>
      </c>
      <c r="B594" s="95" t="s">
        <v>4</v>
      </c>
      <c r="C594" s="95" t="s">
        <v>1311</v>
      </c>
      <c r="D594" s="96">
        <v>45869852</v>
      </c>
      <c r="E594" s="107" t="str">
        <f t="shared" si="65"/>
        <v>27</v>
      </c>
      <c r="F594">
        <f t="shared" si="66"/>
        <v>1</v>
      </c>
      <c r="H594" t="str">
        <f t="shared" si="67"/>
        <v>Avgiften till Europeiska unionen</v>
      </c>
      <c r="I594" t="str">
        <f t="shared" si="63"/>
        <v>Avgiften till Europeiska unionen</v>
      </c>
      <c r="K594" t="str">
        <f t="shared" si="68"/>
        <v>Avgiften till Europeiska unionen</v>
      </c>
      <c r="L594">
        <f t="shared" si="69"/>
        <v>4402.0971209213048</v>
      </c>
      <c r="M594">
        <f t="shared" si="64"/>
        <v>366.84142674344207</v>
      </c>
    </row>
    <row r="595" spans="1:13" ht="15" thickBot="1" x14ac:dyDescent="0.4">
      <c r="A595" t="s">
        <v>1545</v>
      </c>
      <c r="B595" s="97" t="s">
        <v>4</v>
      </c>
      <c r="C595" s="97" t="s">
        <v>1312</v>
      </c>
      <c r="D595" s="98">
        <v>1251870933</v>
      </c>
      <c r="E595" s="107" t="str">
        <f t="shared" si="65"/>
        <v>27</v>
      </c>
      <c r="F595" t="str">
        <f t="shared" si="66"/>
        <v/>
      </c>
      <c r="G595" t="s">
        <v>1536</v>
      </c>
      <c r="H595" t="str">
        <f t="shared" si="67"/>
        <v>Avgiften till Europeiska unionen</v>
      </c>
      <c r="I595" t="str">
        <f t="shared" si="63"/>
        <v>Summa anslag</v>
      </c>
      <c r="K595" t="str">
        <f t="shared" si="68"/>
        <v>anslag</v>
      </c>
      <c r="L595">
        <f t="shared" si="69"/>
        <v>120141.16439539347</v>
      </c>
      <c r="M595">
        <f t="shared" si="64"/>
        <v>10011.763699616122</v>
      </c>
    </row>
  </sheetData>
  <autoFilter ref="B10:N595" xr:uid="{11818479-EDBF-4ADB-85AC-8C486BB081E3}"/>
  <phoneticPr fontId="2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CCA83-E9CA-4278-AFBD-582AD7AD7D5B}">
  <dimension ref="A1:D319"/>
  <sheetViews>
    <sheetView workbookViewId="0">
      <selection activeCell="M37" sqref="M37"/>
    </sheetView>
  </sheetViews>
  <sheetFormatPr defaultColWidth="9.1796875" defaultRowHeight="10" x14ac:dyDescent="0.2"/>
  <cols>
    <col min="1" max="1" width="7.26953125" style="91" customWidth="1"/>
    <col min="2" max="2" width="20.26953125" style="65" customWidth="1"/>
    <col min="3" max="3" width="71" style="92" customWidth="1"/>
    <col min="4" max="4" width="19.453125" style="65" bestFit="1" customWidth="1"/>
    <col min="5" max="16384" width="9.1796875" style="65"/>
  </cols>
  <sheetData>
    <row r="1" spans="1:4" x14ac:dyDescent="0.2">
      <c r="A1" s="114" t="s">
        <v>1335</v>
      </c>
      <c r="B1" s="115"/>
      <c r="C1" s="116"/>
    </row>
    <row r="2" spans="1:4" x14ac:dyDescent="0.2">
      <c r="A2" s="115"/>
      <c r="B2" s="115"/>
      <c r="C2" s="116"/>
    </row>
    <row r="3" spans="1:4" ht="11" thickBot="1" x14ac:dyDescent="0.3">
      <c r="A3" s="66" t="s">
        <v>1336</v>
      </c>
      <c r="B3" s="66"/>
      <c r="C3" s="67"/>
      <c r="D3" s="68"/>
    </row>
    <row r="4" spans="1:4" ht="11" thickTop="1" x14ac:dyDescent="0.25">
      <c r="A4" s="69" t="s">
        <v>158</v>
      </c>
      <c r="B4" s="69"/>
      <c r="C4" s="69"/>
      <c r="D4" s="70">
        <v>1450326094</v>
      </c>
    </row>
    <row r="5" spans="1:4" ht="10.5" x14ac:dyDescent="0.25">
      <c r="A5" s="71">
        <v>1100</v>
      </c>
      <c r="B5" s="71" t="s">
        <v>160</v>
      </c>
      <c r="C5" s="71"/>
      <c r="D5" s="70">
        <v>738820481</v>
      </c>
    </row>
    <row r="6" spans="1:4" x14ac:dyDescent="0.2">
      <c r="A6" s="72">
        <v>1110</v>
      </c>
      <c r="B6" s="72" t="s">
        <v>162</v>
      </c>
      <c r="C6" s="72"/>
      <c r="D6" s="73">
        <v>935032518</v>
      </c>
    </row>
    <row r="7" spans="1:4" x14ac:dyDescent="0.2">
      <c r="A7" s="74"/>
      <c r="B7" s="74">
        <v>1111</v>
      </c>
      <c r="C7" s="75" t="s">
        <v>1337</v>
      </c>
      <c r="D7" s="76">
        <v>53723921</v>
      </c>
    </row>
    <row r="8" spans="1:4" x14ac:dyDescent="0.2">
      <c r="A8" s="77"/>
      <c r="B8" s="77">
        <v>1115</v>
      </c>
      <c r="C8" s="78" t="s">
        <v>1338</v>
      </c>
      <c r="D8" s="79">
        <v>881308597</v>
      </c>
    </row>
    <row r="9" spans="1:4" x14ac:dyDescent="0.2">
      <c r="A9" s="72">
        <v>1120</v>
      </c>
      <c r="B9" s="72" t="s">
        <v>168</v>
      </c>
      <c r="C9" s="72"/>
      <c r="D9" s="73">
        <v>151593946</v>
      </c>
    </row>
    <row r="10" spans="1:4" x14ac:dyDescent="0.2">
      <c r="A10" s="77"/>
      <c r="B10" s="77">
        <v>1121</v>
      </c>
      <c r="C10" s="80" t="s">
        <v>168</v>
      </c>
      <c r="D10" s="79">
        <v>151593946</v>
      </c>
    </row>
    <row r="11" spans="1:4" x14ac:dyDescent="0.2">
      <c r="A11" s="72">
        <v>1130</v>
      </c>
      <c r="B11" s="72" t="s">
        <v>1339</v>
      </c>
      <c r="C11" s="72"/>
      <c r="D11" s="73">
        <v>0</v>
      </c>
    </row>
    <row r="12" spans="1:4" x14ac:dyDescent="0.2">
      <c r="A12" s="77"/>
      <c r="B12" s="77">
        <v>1131</v>
      </c>
      <c r="C12" s="80" t="s">
        <v>172</v>
      </c>
      <c r="D12" s="79">
        <v>0</v>
      </c>
    </row>
    <row r="13" spans="1:4" x14ac:dyDescent="0.2">
      <c r="A13" s="72" t="s">
        <v>1340</v>
      </c>
      <c r="B13" s="72"/>
      <c r="C13" s="72"/>
      <c r="D13" s="73">
        <v>-347805983</v>
      </c>
    </row>
    <row r="14" spans="1:4" x14ac:dyDescent="0.2">
      <c r="A14" s="74"/>
      <c r="B14" s="74">
        <v>1141</v>
      </c>
      <c r="C14" s="81" t="s">
        <v>168</v>
      </c>
      <c r="D14" s="76">
        <v>-151560872</v>
      </c>
    </row>
    <row r="15" spans="1:4" x14ac:dyDescent="0.2">
      <c r="A15" s="74"/>
      <c r="B15" s="74">
        <v>1143</v>
      </c>
      <c r="C15" s="81" t="s">
        <v>1341</v>
      </c>
      <c r="D15" s="76">
        <v>-1636763</v>
      </c>
    </row>
    <row r="16" spans="1:4" x14ac:dyDescent="0.2">
      <c r="A16" s="74"/>
      <c r="B16" s="74">
        <v>1144</v>
      </c>
      <c r="C16" s="81" t="s">
        <v>1342</v>
      </c>
      <c r="D16" s="76">
        <v>-437114</v>
      </c>
    </row>
    <row r="17" spans="1:4" x14ac:dyDescent="0.2">
      <c r="A17" s="74"/>
      <c r="B17" s="74">
        <v>1151</v>
      </c>
      <c r="C17" s="81" t="s">
        <v>1343</v>
      </c>
      <c r="D17" s="76">
        <v>-42781</v>
      </c>
    </row>
    <row r="18" spans="1:4" x14ac:dyDescent="0.2">
      <c r="A18" s="74"/>
      <c r="B18" s="74">
        <v>1153</v>
      </c>
      <c r="C18" s="81" t="s">
        <v>183</v>
      </c>
      <c r="D18" s="76">
        <v>-157321823</v>
      </c>
    </row>
    <row r="19" spans="1:4" x14ac:dyDescent="0.2">
      <c r="A19" s="74"/>
      <c r="B19" s="74">
        <v>1154</v>
      </c>
      <c r="C19" s="81" t="s">
        <v>1344</v>
      </c>
      <c r="D19" s="76">
        <v>-20208456</v>
      </c>
    </row>
    <row r="20" spans="1:4" x14ac:dyDescent="0.2">
      <c r="A20" s="74"/>
      <c r="B20" s="74">
        <v>1155</v>
      </c>
      <c r="C20" s="81" t="s">
        <v>187</v>
      </c>
      <c r="D20" s="76">
        <v>-373267</v>
      </c>
    </row>
    <row r="21" spans="1:4" x14ac:dyDescent="0.2">
      <c r="A21" s="74"/>
      <c r="B21" s="74">
        <v>1156</v>
      </c>
      <c r="C21" s="81" t="s">
        <v>189</v>
      </c>
      <c r="D21" s="76">
        <v>0</v>
      </c>
    </row>
    <row r="22" spans="1:4" x14ac:dyDescent="0.2">
      <c r="A22" s="74"/>
      <c r="B22" s="74">
        <v>1157</v>
      </c>
      <c r="C22" s="81" t="s">
        <v>1345</v>
      </c>
      <c r="D22" s="76">
        <v>-1349817</v>
      </c>
    </row>
    <row r="23" spans="1:4" x14ac:dyDescent="0.2">
      <c r="A23" s="74"/>
      <c r="B23" s="74">
        <v>1158</v>
      </c>
      <c r="C23" s="81" t="s">
        <v>193</v>
      </c>
      <c r="D23" s="76">
        <v>-3926910</v>
      </c>
    </row>
    <row r="24" spans="1:4" x14ac:dyDescent="0.2">
      <c r="A24" s="74"/>
      <c r="B24" s="74">
        <v>1159</v>
      </c>
      <c r="C24" s="81" t="s">
        <v>195</v>
      </c>
      <c r="D24" s="76">
        <v>-179182</v>
      </c>
    </row>
    <row r="25" spans="1:4" x14ac:dyDescent="0.2">
      <c r="A25" s="74"/>
      <c r="B25" s="74">
        <v>1161</v>
      </c>
      <c r="C25" s="81" t="s">
        <v>197</v>
      </c>
      <c r="D25" s="76">
        <v>-2140000</v>
      </c>
    </row>
    <row r="26" spans="1:4" x14ac:dyDescent="0.2">
      <c r="A26" s="74"/>
      <c r="B26" s="74">
        <v>1162</v>
      </c>
      <c r="C26" s="81" t="s">
        <v>1346</v>
      </c>
      <c r="D26" s="76">
        <v>-8628998</v>
      </c>
    </row>
    <row r="27" spans="1:4" ht="10.5" x14ac:dyDescent="0.25">
      <c r="A27" s="71">
        <v>1200</v>
      </c>
      <c r="B27" s="71" t="s">
        <v>201</v>
      </c>
      <c r="C27" s="71"/>
      <c r="D27" s="70">
        <v>711505613</v>
      </c>
    </row>
    <row r="28" spans="1:4" x14ac:dyDescent="0.2">
      <c r="A28" s="72">
        <v>1210</v>
      </c>
      <c r="B28" s="72" t="s">
        <v>203</v>
      </c>
      <c r="C28" s="72"/>
      <c r="D28" s="73">
        <v>697492373</v>
      </c>
    </row>
    <row r="29" spans="1:4" x14ac:dyDescent="0.2">
      <c r="A29" s="74"/>
      <c r="B29" s="74">
        <v>1211</v>
      </c>
      <c r="C29" s="81" t="s">
        <v>225</v>
      </c>
      <c r="D29" s="76">
        <v>77218080</v>
      </c>
    </row>
    <row r="30" spans="1:4" x14ac:dyDescent="0.2">
      <c r="A30" s="74"/>
      <c r="B30" s="74">
        <v>1212</v>
      </c>
      <c r="C30" s="81" t="s">
        <v>1347</v>
      </c>
      <c r="D30" s="76">
        <v>56554087</v>
      </c>
    </row>
    <row r="31" spans="1:4" x14ac:dyDescent="0.2">
      <c r="A31" s="74"/>
      <c r="B31" s="74">
        <v>1213</v>
      </c>
      <c r="C31" s="81" t="s">
        <v>1348</v>
      </c>
      <c r="D31" s="76">
        <v>4350314</v>
      </c>
    </row>
    <row r="32" spans="1:4" x14ac:dyDescent="0.2">
      <c r="A32" s="74"/>
      <c r="B32" s="74">
        <v>1214</v>
      </c>
      <c r="C32" s="81" t="s">
        <v>1349</v>
      </c>
      <c r="D32" s="76">
        <v>230093936</v>
      </c>
    </row>
    <row r="33" spans="1:4" x14ac:dyDescent="0.2">
      <c r="A33" s="74"/>
      <c r="B33" s="74">
        <v>1215</v>
      </c>
      <c r="C33" s="81" t="s">
        <v>1350</v>
      </c>
      <c r="D33" s="76">
        <v>13050943</v>
      </c>
    </row>
    <row r="34" spans="1:4" x14ac:dyDescent="0.2">
      <c r="A34" s="74"/>
      <c r="B34" s="74">
        <v>1216</v>
      </c>
      <c r="C34" s="81" t="s">
        <v>1351</v>
      </c>
      <c r="D34" s="76">
        <v>56781312</v>
      </c>
    </row>
    <row r="35" spans="1:4" x14ac:dyDescent="0.2">
      <c r="A35" s="74"/>
      <c r="B35" s="74">
        <v>1217</v>
      </c>
      <c r="C35" s="81" t="s">
        <v>1352</v>
      </c>
      <c r="D35" s="76">
        <v>252753266</v>
      </c>
    </row>
    <row r="36" spans="1:4" x14ac:dyDescent="0.2">
      <c r="A36" s="74"/>
      <c r="B36" s="74">
        <v>1218</v>
      </c>
      <c r="C36" s="81" t="s">
        <v>1353</v>
      </c>
      <c r="D36" s="76">
        <v>0</v>
      </c>
    </row>
    <row r="37" spans="1:4" x14ac:dyDescent="0.2">
      <c r="A37" s="77"/>
      <c r="B37" s="77">
        <v>1219</v>
      </c>
      <c r="C37" s="80" t="s">
        <v>235</v>
      </c>
      <c r="D37" s="79">
        <v>6690435</v>
      </c>
    </row>
    <row r="38" spans="1:4" x14ac:dyDescent="0.2">
      <c r="A38" s="72">
        <v>1240</v>
      </c>
      <c r="B38" s="72" t="s">
        <v>223</v>
      </c>
      <c r="C38" s="72"/>
      <c r="D38" s="73">
        <v>12664870</v>
      </c>
    </row>
    <row r="39" spans="1:4" x14ac:dyDescent="0.2">
      <c r="A39" s="74"/>
      <c r="B39" s="74">
        <v>1241</v>
      </c>
      <c r="C39" s="81" t="s">
        <v>225</v>
      </c>
      <c r="D39" s="76">
        <v>138958</v>
      </c>
    </row>
    <row r="40" spans="1:4" x14ac:dyDescent="0.2">
      <c r="A40" s="74"/>
      <c r="B40" s="74">
        <v>1242</v>
      </c>
      <c r="C40" s="81" t="s">
        <v>1347</v>
      </c>
      <c r="D40" s="76">
        <v>581761</v>
      </c>
    </row>
    <row r="41" spans="1:4" x14ac:dyDescent="0.2">
      <c r="A41" s="74"/>
      <c r="B41" s="74">
        <v>1243</v>
      </c>
      <c r="C41" s="81" t="s">
        <v>1348</v>
      </c>
      <c r="D41" s="76">
        <v>55824</v>
      </c>
    </row>
    <row r="42" spans="1:4" x14ac:dyDescent="0.2">
      <c r="A42" s="74"/>
      <c r="B42" s="74">
        <v>1244</v>
      </c>
      <c r="C42" s="81" t="s">
        <v>1354</v>
      </c>
      <c r="D42" s="76">
        <v>4997167</v>
      </c>
    </row>
    <row r="43" spans="1:4" x14ac:dyDescent="0.2">
      <c r="A43" s="74"/>
      <c r="B43" s="74">
        <v>1245</v>
      </c>
      <c r="C43" s="81" t="s">
        <v>1350</v>
      </c>
      <c r="D43" s="76">
        <v>173685</v>
      </c>
    </row>
    <row r="44" spans="1:4" x14ac:dyDescent="0.2">
      <c r="A44" s="74"/>
      <c r="B44" s="74">
        <v>1246</v>
      </c>
      <c r="C44" s="81" t="s">
        <v>1351</v>
      </c>
      <c r="D44" s="76">
        <v>3027</v>
      </c>
    </row>
    <row r="45" spans="1:4" x14ac:dyDescent="0.2">
      <c r="A45" s="74"/>
      <c r="B45" s="74">
        <v>1247</v>
      </c>
      <c r="C45" s="81" t="s">
        <v>1352</v>
      </c>
      <c r="D45" s="76">
        <v>4866651</v>
      </c>
    </row>
    <row r="46" spans="1:4" x14ac:dyDescent="0.2">
      <c r="A46" s="74"/>
      <c r="B46" s="74">
        <v>1248</v>
      </c>
      <c r="C46" s="81" t="s">
        <v>1353</v>
      </c>
      <c r="D46" s="76">
        <v>0</v>
      </c>
    </row>
    <row r="47" spans="1:4" x14ac:dyDescent="0.2">
      <c r="A47" s="77"/>
      <c r="B47" s="77">
        <v>1249</v>
      </c>
      <c r="C47" s="80" t="s">
        <v>235</v>
      </c>
      <c r="D47" s="79">
        <v>1847797</v>
      </c>
    </row>
    <row r="48" spans="1:4" x14ac:dyDescent="0.2">
      <c r="A48" s="72">
        <v>1260</v>
      </c>
      <c r="B48" s="72" t="s">
        <v>237</v>
      </c>
      <c r="C48" s="72"/>
      <c r="D48" s="73">
        <v>-48492443</v>
      </c>
    </row>
    <row r="49" spans="1:4" x14ac:dyDescent="0.2">
      <c r="A49" s="77"/>
      <c r="B49" s="77">
        <v>1261</v>
      </c>
      <c r="C49" s="80" t="s">
        <v>237</v>
      </c>
      <c r="D49" s="79">
        <v>-48492443</v>
      </c>
    </row>
    <row r="50" spans="1:4" x14ac:dyDescent="0.2">
      <c r="A50" s="72">
        <v>1270</v>
      </c>
      <c r="B50" s="72" t="s">
        <v>239</v>
      </c>
      <c r="C50" s="72"/>
      <c r="D50" s="73">
        <v>57769404</v>
      </c>
    </row>
    <row r="51" spans="1:4" x14ac:dyDescent="0.2">
      <c r="A51" s="74"/>
      <c r="B51" s="74">
        <v>1271</v>
      </c>
      <c r="C51" s="81" t="s">
        <v>1355</v>
      </c>
      <c r="D51" s="76">
        <v>51816170</v>
      </c>
    </row>
    <row r="52" spans="1:4" x14ac:dyDescent="0.2">
      <c r="A52" s="74"/>
      <c r="B52" s="74">
        <v>1272</v>
      </c>
      <c r="C52" s="81" t="s">
        <v>1356</v>
      </c>
      <c r="D52" s="76">
        <v>4836844</v>
      </c>
    </row>
    <row r="53" spans="1:4" x14ac:dyDescent="0.2">
      <c r="A53" s="74"/>
      <c r="B53" s="74">
        <v>1273</v>
      </c>
      <c r="C53" s="81" t="s">
        <v>1357</v>
      </c>
      <c r="D53" s="76">
        <v>381902</v>
      </c>
    </row>
    <row r="54" spans="1:4" x14ac:dyDescent="0.2">
      <c r="A54" s="74"/>
      <c r="B54" s="74">
        <v>1274</v>
      </c>
      <c r="C54" s="81" t="s">
        <v>1358</v>
      </c>
      <c r="D54" s="76">
        <v>734488</v>
      </c>
    </row>
    <row r="55" spans="1:4" x14ac:dyDescent="0.2">
      <c r="A55" s="77"/>
      <c r="B55" s="77">
        <v>1275</v>
      </c>
      <c r="C55" s="80" t="s">
        <v>1359</v>
      </c>
      <c r="D55" s="79">
        <v>0</v>
      </c>
    </row>
    <row r="56" spans="1:4" x14ac:dyDescent="0.2">
      <c r="A56" s="72">
        <v>1280</v>
      </c>
      <c r="B56" s="72" t="s">
        <v>251</v>
      </c>
      <c r="C56" s="72"/>
      <c r="D56" s="73">
        <v>-8538232</v>
      </c>
    </row>
    <row r="57" spans="1:4" x14ac:dyDescent="0.2">
      <c r="A57" s="72"/>
      <c r="B57" s="74">
        <v>1282</v>
      </c>
      <c r="C57" s="81" t="s">
        <v>203</v>
      </c>
      <c r="D57" s="76">
        <v>-6690435</v>
      </c>
    </row>
    <row r="58" spans="1:4" x14ac:dyDescent="0.2">
      <c r="A58" s="72"/>
      <c r="B58" s="74">
        <v>1283</v>
      </c>
      <c r="C58" s="81" t="s">
        <v>1360</v>
      </c>
      <c r="D58" s="76">
        <v>-1769827</v>
      </c>
    </row>
    <row r="59" spans="1:4" x14ac:dyDescent="0.2">
      <c r="A59" s="77"/>
      <c r="B59" s="77">
        <v>1284</v>
      </c>
      <c r="C59" s="80" t="s">
        <v>1361</v>
      </c>
      <c r="D59" s="79">
        <v>-77970</v>
      </c>
    </row>
    <row r="60" spans="1:4" x14ac:dyDescent="0.2">
      <c r="A60" s="72">
        <v>1290</v>
      </c>
      <c r="B60" s="72" t="s">
        <v>259</v>
      </c>
      <c r="C60" s="72"/>
      <c r="D60" s="73">
        <v>609641</v>
      </c>
    </row>
    <row r="61" spans="1:4" x14ac:dyDescent="0.2">
      <c r="A61" s="77"/>
      <c r="B61" s="77">
        <v>1291</v>
      </c>
      <c r="C61" s="80" t="s">
        <v>259</v>
      </c>
      <c r="D61" s="79">
        <v>609641</v>
      </c>
    </row>
    <row r="62" spans="1:4" ht="10.5" x14ac:dyDescent="0.25">
      <c r="A62" s="71">
        <v>1300</v>
      </c>
      <c r="B62" s="71" t="s">
        <v>263</v>
      </c>
      <c r="C62" s="71"/>
      <c r="D62" s="70">
        <v>345261868</v>
      </c>
    </row>
    <row r="63" spans="1:4" x14ac:dyDescent="0.2">
      <c r="A63" s="72">
        <v>1310</v>
      </c>
      <c r="B63" s="72" t="s">
        <v>265</v>
      </c>
      <c r="C63" s="72"/>
      <c r="D63" s="73">
        <v>77585859</v>
      </c>
    </row>
    <row r="64" spans="1:4" x14ac:dyDescent="0.2">
      <c r="A64" s="74"/>
      <c r="B64" s="74">
        <v>1311</v>
      </c>
      <c r="C64" s="81" t="s">
        <v>263</v>
      </c>
      <c r="D64" s="76">
        <v>115156465</v>
      </c>
    </row>
    <row r="65" spans="1:4" x14ac:dyDescent="0.2">
      <c r="A65" s="74"/>
      <c r="B65" s="74">
        <v>1312</v>
      </c>
      <c r="C65" s="81" t="s">
        <v>1362</v>
      </c>
      <c r="D65" s="76">
        <v>-37616234</v>
      </c>
    </row>
    <row r="66" spans="1:4" x14ac:dyDescent="0.2">
      <c r="A66" s="77"/>
      <c r="B66" s="77">
        <v>1313</v>
      </c>
      <c r="C66" s="80" t="s">
        <v>1363</v>
      </c>
      <c r="D66" s="79">
        <v>45628</v>
      </c>
    </row>
    <row r="67" spans="1:4" x14ac:dyDescent="0.2">
      <c r="A67" s="72">
        <v>1320</v>
      </c>
      <c r="B67" s="72" t="s">
        <v>273</v>
      </c>
      <c r="C67" s="72"/>
      <c r="D67" s="73">
        <v>178077471</v>
      </c>
    </row>
    <row r="68" spans="1:4" x14ac:dyDescent="0.2">
      <c r="A68" s="74"/>
      <c r="B68" s="74">
        <v>1321</v>
      </c>
      <c r="C68" s="81" t="s">
        <v>273</v>
      </c>
      <c r="D68" s="76">
        <v>179481431</v>
      </c>
    </row>
    <row r="69" spans="1:4" x14ac:dyDescent="0.2">
      <c r="A69" s="77"/>
      <c r="B69" s="77">
        <v>1322</v>
      </c>
      <c r="C69" s="80" t="s">
        <v>176</v>
      </c>
      <c r="D69" s="79">
        <v>-1403960</v>
      </c>
    </row>
    <row r="70" spans="1:4" x14ac:dyDescent="0.2">
      <c r="A70" s="72">
        <v>1330</v>
      </c>
      <c r="B70" s="72" t="s">
        <v>279</v>
      </c>
      <c r="C70" s="72"/>
      <c r="D70" s="73">
        <v>10146640</v>
      </c>
    </row>
    <row r="71" spans="1:4" x14ac:dyDescent="0.2">
      <c r="A71" s="77"/>
      <c r="B71" s="77">
        <v>1331</v>
      </c>
      <c r="C71" s="80" t="s">
        <v>279</v>
      </c>
      <c r="D71" s="79">
        <v>10146640</v>
      </c>
    </row>
    <row r="72" spans="1:4" x14ac:dyDescent="0.2">
      <c r="A72" s="72">
        <v>1340</v>
      </c>
      <c r="B72" s="72" t="s">
        <v>283</v>
      </c>
      <c r="C72" s="72"/>
      <c r="D72" s="73">
        <v>19323373</v>
      </c>
    </row>
    <row r="73" spans="1:4" x14ac:dyDescent="0.2">
      <c r="A73" s="74"/>
      <c r="B73" s="74">
        <v>1341</v>
      </c>
      <c r="C73" s="81" t="s">
        <v>1364</v>
      </c>
      <c r="D73" s="76">
        <v>200018</v>
      </c>
    </row>
    <row r="74" spans="1:4" x14ac:dyDescent="0.2">
      <c r="A74" s="74"/>
      <c r="B74" s="74">
        <v>1342</v>
      </c>
      <c r="C74" s="81" t="s">
        <v>1365</v>
      </c>
      <c r="D74" s="76">
        <v>19018440</v>
      </c>
    </row>
    <row r="75" spans="1:4" x14ac:dyDescent="0.2">
      <c r="A75" s="77"/>
      <c r="B75" s="77">
        <v>1343</v>
      </c>
      <c r="C75" s="77" t="s">
        <v>289</v>
      </c>
      <c r="D75" s="79">
        <v>104915</v>
      </c>
    </row>
    <row r="76" spans="1:4" x14ac:dyDescent="0.2">
      <c r="A76" s="72">
        <v>1350</v>
      </c>
      <c r="B76" s="72" t="s">
        <v>1366</v>
      </c>
      <c r="C76" s="72"/>
      <c r="D76" s="73">
        <v>37959490</v>
      </c>
    </row>
    <row r="77" spans="1:4" x14ac:dyDescent="0.2">
      <c r="A77" s="74"/>
      <c r="B77" s="74">
        <v>1351</v>
      </c>
      <c r="C77" s="81" t="s">
        <v>1367</v>
      </c>
      <c r="D77" s="76">
        <v>778209</v>
      </c>
    </row>
    <row r="78" spans="1:4" x14ac:dyDescent="0.2">
      <c r="A78" s="74"/>
      <c r="B78" s="74">
        <v>1352</v>
      </c>
      <c r="C78" s="81" t="s">
        <v>1368</v>
      </c>
      <c r="D78" s="76">
        <v>15085272</v>
      </c>
    </row>
    <row r="79" spans="1:4" x14ac:dyDescent="0.2">
      <c r="A79" s="74"/>
      <c r="B79" s="74">
        <v>1353</v>
      </c>
      <c r="C79" s="81" t="s">
        <v>1369</v>
      </c>
      <c r="D79" s="76">
        <v>17500834</v>
      </c>
    </row>
    <row r="80" spans="1:4" x14ac:dyDescent="0.2">
      <c r="A80" s="77"/>
      <c r="B80" s="77">
        <v>1354</v>
      </c>
      <c r="C80" s="80" t="s">
        <v>1370</v>
      </c>
      <c r="D80" s="79">
        <v>4595175</v>
      </c>
    </row>
    <row r="81" spans="1:4" x14ac:dyDescent="0.2">
      <c r="A81" s="72">
        <v>1360</v>
      </c>
      <c r="B81" s="72" t="s">
        <v>301</v>
      </c>
      <c r="C81" s="72"/>
      <c r="D81" s="73">
        <v>14612035</v>
      </c>
    </row>
    <row r="82" spans="1:4" x14ac:dyDescent="0.2">
      <c r="A82" s="77"/>
      <c r="B82" s="77">
        <v>1361</v>
      </c>
      <c r="C82" s="80" t="s">
        <v>301</v>
      </c>
      <c r="D82" s="79">
        <v>14612035</v>
      </c>
    </row>
    <row r="83" spans="1:4" x14ac:dyDescent="0.2">
      <c r="A83" s="72">
        <v>1390</v>
      </c>
      <c r="B83" s="72" t="s">
        <v>1371</v>
      </c>
      <c r="C83" s="72"/>
      <c r="D83" s="76">
        <v>7557000</v>
      </c>
    </row>
    <row r="84" spans="1:4" x14ac:dyDescent="0.2">
      <c r="A84" s="77"/>
      <c r="B84" s="77">
        <v>1391</v>
      </c>
      <c r="C84" s="80" t="s">
        <v>1371</v>
      </c>
      <c r="D84" s="79">
        <v>7557000</v>
      </c>
    </row>
    <row r="85" spans="1:4" ht="10.5" x14ac:dyDescent="0.25">
      <c r="A85" s="71">
        <v>1400</v>
      </c>
      <c r="B85" s="71" t="s">
        <v>304</v>
      </c>
      <c r="C85" s="71"/>
      <c r="D85" s="70">
        <v>735754853.80000007</v>
      </c>
    </row>
    <row r="86" spans="1:4" x14ac:dyDescent="0.2">
      <c r="A86" s="72">
        <v>1410</v>
      </c>
      <c r="B86" s="72" t="s">
        <v>1372</v>
      </c>
      <c r="C86" s="72"/>
      <c r="D86" s="73">
        <v>594498829</v>
      </c>
    </row>
    <row r="87" spans="1:4" x14ac:dyDescent="0.2">
      <c r="A87" s="77"/>
      <c r="B87" s="77">
        <v>1411</v>
      </c>
      <c r="C87" s="80" t="s">
        <v>1372</v>
      </c>
      <c r="D87" s="79">
        <v>594498829</v>
      </c>
    </row>
    <row r="88" spans="1:4" x14ac:dyDescent="0.2">
      <c r="A88" s="72">
        <v>1420</v>
      </c>
      <c r="B88" s="72" t="s">
        <v>310</v>
      </c>
      <c r="C88" s="72"/>
      <c r="D88" s="73">
        <v>30364205.100000001</v>
      </c>
    </row>
    <row r="89" spans="1:4" x14ac:dyDescent="0.2">
      <c r="A89" s="74"/>
      <c r="B89" s="74">
        <v>1421</v>
      </c>
      <c r="C89" s="81" t="s">
        <v>1373</v>
      </c>
      <c r="D89" s="76">
        <v>12195436</v>
      </c>
    </row>
    <row r="90" spans="1:4" x14ac:dyDescent="0.2">
      <c r="A90" s="74"/>
      <c r="B90" s="74">
        <v>1422</v>
      </c>
      <c r="C90" s="81" t="s">
        <v>1374</v>
      </c>
      <c r="D90" s="76">
        <v>5705739.5999999996</v>
      </c>
    </row>
    <row r="91" spans="1:4" x14ac:dyDescent="0.2">
      <c r="A91" s="74"/>
      <c r="B91" s="74">
        <v>1423</v>
      </c>
      <c r="C91" s="81" t="s">
        <v>1375</v>
      </c>
      <c r="D91" s="76">
        <v>6913186</v>
      </c>
    </row>
    <row r="92" spans="1:4" x14ac:dyDescent="0.2">
      <c r="A92" s="74"/>
      <c r="B92" s="74">
        <v>1424</v>
      </c>
      <c r="C92" s="81" t="s">
        <v>1376</v>
      </c>
      <c r="D92" s="76">
        <v>142408.5</v>
      </c>
    </row>
    <row r="93" spans="1:4" x14ac:dyDescent="0.2">
      <c r="A93" s="74"/>
      <c r="B93" s="74">
        <v>1425</v>
      </c>
      <c r="C93" s="81" t="s">
        <v>1377</v>
      </c>
      <c r="D93" s="76">
        <v>5211194</v>
      </c>
    </row>
    <row r="94" spans="1:4" x14ac:dyDescent="0.2">
      <c r="A94" s="74"/>
      <c r="B94" s="74">
        <v>1426</v>
      </c>
      <c r="C94" s="81" t="s">
        <v>1378</v>
      </c>
      <c r="D94" s="76">
        <v>689</v>
      </c>
    </row>
    <row r="95" spans="1:4" x14ac:dyDescent="0.2">
      <c r="A95" s="77"/>
      <c r="B95" s="77">
        <v>1427</v>
      </c>
      <c r="C95" s="80" t="s">
        <v>324</v>
      </c>
      <c r="D95" s="79">
        <v>195552</v>
      </c>
    </row>
    <row r="96" spans="1:4" x14ac:dyDescent="0.2">
      <c r="A96" s="72" t="s">
        <v>1379</v>
      </c>
      <c r="B96" s="72"/>
      <c r="C96" s="72"/>
      <c r="D96" s="73">
        <v>77766643.5</v>
      </c>
    </row>
    <row r="97" spans="1:4" x14ac:dyDescent="0.2">
      <c r="A97" s="72">
        <v>1430</v>
      </c>
      <c r="B97" s="72" t="s">
        <v>326</v>
      </c>
      <c r="C97" s="72"/>
      <c r="D97" s="73">
        <v>47252516.5</v>
      </c>
    </row>
    <row r="98" spans="1:4" x14ac:dyDescent="0.2">
      <c r="A98" s="74"/>
      <c r="B98" s="74">
        <v>1431</v>
      </c>
      <c r="C98" s="81" t="s">
        <v>1380</v>
      </c>
      <c r="D98" s="76">
        <v>28295276</v>
      </c>
    </row>
    <row r="99" spans="1:4" x14ac:dyDescent="0.2">
      <c r="A99" s="74"/>
      <c r="B99" s="74">
        <v>1432</v>
      </c>
      <c r="C99" s="81" t="s">
        <v>1381</v>
      </c>
      <c r="D99" s="76">
        <v>8647915</v>
      </c>
    </row>
    <row r="100" spans="1:4" x14ac:dyDescent="0.2">
      <c r="A100" s="74"/>
      <c r="B100" s="74">
        <v>1433</v>
      </c>
      <c r="C100" s="81" t="s">
        <v>1382</v>
      </c>
      <c r="D100" s="76">
        <v>9781912.5</v>
      </c>
    </row>
    <row r="101" spans="1:4" x14ac:dyDescent="0.2">
      <c r="A101" s="74"/>
      <c r="B101" s="74">
        <v>1434</v>
      </c>
      <c r="C101" s="81" t="s">
        <v>1383</v>
      </c>
      <c r="D101" s="76">
        <v>527413</v>
      </c>
    </row>
    <row r="102" spans="1:4" x14ac:dyDescent="0.2">
      <c r="A102" s="72">
        <v>1440</v>
      </c>
      <c r="B102" s="72" t="s">
        <v>336</v>
      </c>
      <c r="C102" s="72"/>
      <c r="D102" s="73">
        <v>22468217</v>
      </c>
    </row>
    <row r="103" spans="1:4" x14ac:dyDescent="0.2">
      <c r="A103" s="74"/>
      <c r="B103" s="74">
        <v>1441</v>
      </c>
      <c r="C103" s="81" t="s">
        <v>1384</v>
      </c>
      <c r="D103" s="76">
        <v>7566113</v>
      </c>
    </row>
    <row r="104" spans="1:4" x14ac:dyDescent="0.2">
      <c r="A104" s="74"/>
      <c r="B104" s="74">
        <v>1442</v>
      </c>
      <c r="C104" s="81" t="s">
        <v>1385</v>
      </c>
      <c r="D104" s="76">
        <v>14727916</v>
      </c>
    </row>
    <row r="105" spans="1:4" x14ac:dyDescent="0.2">
      <c r="A105" s="74"/>
      <c r="B105" s="74">
        <v>1443</v>
      </c>
      <c r="C105" s="81" t="s">
        <v>1386</v>
      </c>
      <c r="D105" s="76">
        <v>174188</v>
      </c>
    </row>
    <row r="106" spans="1:4" x14ac:dyDescent="0.2">
      <c r="A106" s="72" t="s">
        <v>1387</v>
      </c>
      <c r="B106" s="72"/>
      <c r="C106" s="72"/>
      <c r="D106" s="73">
        <v>8045910</v>
      </c>
    </row>
    <row r="107" spans="1:4" x14ac:dyDescent="0.2">
      <c r="A107" s="74"/>
      <c r="B107" s="74">
        <v>1451</v>
      </c>
      <c r="C107" s="81" t="s">
        <v>1388</v>
      </c>
      <c r="D107" s="76">
        <v>5755</v>
      </c>
    </row>
    <row r="108" spans="1:4" x14ac:dyDescent="0.2">
      <c r="A108" s="74"/>
      <c r="B108" s="74">
        <v>1452</v>
      </c>
      <c r="C108" s="81" t="s">
        <v>1389</v>
      </c>
      <c r="D108" s="76">
        <v>0</v>
      </c>
    </row>
    <row r="109" spans="1:4" x14ac:dyDescent="0.2">
      <c r="A109" s="74"/>
      <c r="B109" s="74">
        <v>1453</v>
      </c>
      <c r="C109" s="81" t="s">
        <v>1390</v>
      </c>
      <c r="D109" s="76">
        <v>63231</v>
      </c>
    </row>
    <row r="110" spans="1:4" x14ac:dyDescent="0.2">
      <c r="A110" s="74"/>
      <c r="B110" s="74">
        <v>1454</v>
      </c>
      <c r="C110" s="81" t="s">
        <v>352</v>
      </c>
      <c r="D110" s="76">
        <v>150703</v>
      </c>
    </row>
    <row r="111" spans="1:4" x14ac:dyDescent="0.2">
      <c r="A111" s="74"/>
      <c r="B111" s="74">
        <v>1456</v>
      </c>
      <c r="C111" s="81" t="s">
        <v>1391</v>
      </c>
      <c r="D111" s="76">
        <v>307719</v>
      </c>
    </row>
    <row r="112" spans="1:4" x14ac:dyDescent="0.2">
      <c r="A112" s="74"/>
      <c r="B112" s="74">
        <v>1457</v>
      </c>
      <c r="C112" s="81" t="s">
        <v>1392</v>
      </c>
      <c r="D112" s="76">
        <v>52649</v>
      </c>
    </row>
    <row r="113" spans="1:4" x14ac:dyDescent="0.2">
      <c r="A113" s="74"/>
      <c r="B113" s="74">
        <v>1458</v>
      </c>
      <c r="C113" s="81" t="s">
        <v>382</v>
      </c>
      <c r="D113" s="76">
        <v>131586</v>
      </c>
    </row>
    <row r="114" spans="1:4" x14ac:dyDescent="0.2">
      <c r="A114" s="74"/>
      <c r="B114" s="74">
        <v>1459</v>
      </c>
      <c r="C114" s="74" t="s">
        <v>360</v>
      </c>
      <c r="D114" s="76">
        <v>3451041</v>
      </c>
    </row>
    <row r="115" spans="1:4" x14ac:dyDescent="0.2">
      <c r="A115" s="74"/>
      <c r="B115" s="74">
        <v>1461</v>
      </c>
      <c r="C115" s="81" t="s">
        <v>362</v>
      </c>
      <c r="D115" s="76">
        <v>1947193</v>
      </c>
    </row>
    <row r="116" spans="1:4" x14ac:dyDescent="0.2">
      <c r="A116" s="74"/>
      <c r="B116" s="74">
        <v>1462</v>
      </c>
      <c r="C116" s="81" t="s">
        <v>1393</v>
      </c>
      <c r="D116" s="76">
        <v>1114597</v>
      </c>
    </row>
    <row r="117" spans="1:4" x14ac:dyDescent="0.2">
      <c r="A117" s="74"/>
      <c r="B117" s="74">
        <v>1463</v>
      </c>
      <c r="C117" s="81" t="s">
        <v>366</v>
      </c>
      <c r="D117" s="76">
        <v>7534</v>
      </c>
    </row>
    <row r="118" spans="1:4" x14ac:dyDescent="0.2">
      <c r="A118" s="74"/>
      <c r="B118" s="74">
        <v>1464</v>
      </c>
      <c r="C118" s="81" t="s">
        <v>368</v>
      </c>
      <c r="D118" s="76">
        <v>595902</v>
      </c>
    </row>
    <row r="119" spans="1:4" x14ac:dyDescent="0.2">
      <c r="A119" s="77"/>
      <c r="B119" s="77">
        <v>1465</v>
      </c>
      <c r="C119" s="80" t="s">
        <v>1394</v>
      </c>
      <c r="D119" s="79">
        <v>218000</v>
      </c>
    </row>
    <row r="120" spans="1:4" x14ac:dyDescent="0.2">
      <c r="A120" s="72">
        <v>1470</v>
      </c>
      <c r="B120" s="72" t="s">
        <v>372</v>
      </c>
      <c r="C120" s="72"/>
      <c r="D120" s="73">
        <v>25226694.200000003</v>
      </c>
    </row>
    <row r="121" spans="1:4" x14ac:dyDescent="0.2">
      <c r="A121" s="74"/>
      <c r="B121" s="74">
        <v>1471</v>
      </c>
      <c r="C121" s="81" t="s">
        <v>1395</v>
      </c>
      <c r="D121" s="76">
        <v>17635178.600000001</v>
      </c>
    </row>
    <row r="122" spans="1:4" x14ac:dyDescent="0.2">
      <c r="A122" s="74"/>
      <c r="B122" s="74">
        <v>1472</v>
      </c>
      <c r="C122" s="81" t="s">
        <v>1396</v>
      </c>
      <c r="D122" s="76">
        <v>1479708</v>
      </c>
    </row>
    <row r="123" spans="1:4" x14ac:dyDescent="0.2">
      <c r="A123" s="74"/>
      <c r="B123" s="74">
        <v>1473</v>
      </c>
      <c r="C123" s="81" t="s">
        <v>1397</v>
      </c>
      <c r="D123" s="76">
        <v>2819973</v>
      </c>
    </row>
    <row r="124" spans="1:4" x14ac:dyDescent="0.2">
      <c r="A124" s="77"/>
      <c r="B124" s="77">
        <v>1474</v>
      </c>
      <c r="C124" s="80" t="s">
        <v>380</v>
      </c>
      <c r="D124" s="79">
        <v>3291834.6</v>
      </c>
    </row>
    <row r="125" spans="1:4" x14ac:dyDescent="0.2">
      <c r="A125" s="72">
        <v>1480</v>
      </c>
      <c r="B125" s="72" t="s">
        <v>382</v>
      </c>
      <c r="C125" s="72"/>
      <c r="D125" s="73">
        <v>7898482</v>
      </c>
    </row>
    <row r="126" spans="1:4" x14ac:dyDescent="0.2">
      <c r="A126" s="74"/>
      <c r="B126" s="74">
        <v>1481</v>
      </c>
      <c r="C126" s="81" t="s">
        <v>1398</v>
      </c>
      <c r="D126" s="76">
        <v>390864</v>
      </c>
    </row>
    <row r="127" spans="1:4" x14ac:dyDescent="0.2">
      <c r="A127" s="74"/>
      <c r="B127" s="74">
        <v>1482</v>
      </c>
      <c r="C127" s="81" t="s">
        <v>1399</v>
      </c>
      <c r="D127" s="76">
        <v>2621076</v>
      </c>
    </row>
    <row r="128" spans="1:4" x14ac:dyDescent="0.2">
      <c r="A128" s="74"/>
      <c r="B128" s="74">
        <v>1483</v>
      </c>
      <c r="C128" s="81" t="s">
        <v>1400</v>
      </c>
      <c r="D128" s="76">
        <v>4697542</v>
      </c>
    </row>
    <row r="129" spans="1:4" x14ac:dyDescent="0.2">
      <c r="A129" s="74"/>
      <c r="B129" s="74">
        <v>1485</v>
      </c>
      <c r="C129" s="81" t="s">
        <v>390</v>
      </c>
      <c r="D129" s="76">
        <v>79000</v>
      </c>
    </row>
    <row r="130" spans="1:4" x14ac:dyDescent="0.2">
      <c r="A130" s="74"/>
      <c r="B130" s="74">
        <v>1486</v>
      </c>
      <c r="C130" s="81" t="s">
        <v>1401</v>
      </c>
      <c r="D130" s="76">
        <v>0</v>
      </c>
    </row>
    <row r="131" spans="1:4" x14ac:dyDescent="0.2">
      <c r="A131" s="77"/>
      <c r="B131" s="77">
        <v>1491</v>
      </c>
      <c r="C131" s="80" t="s">
        <v>1402</v>
      </c>
      <c r="D131" s="79">
        <v>110000</v>
      </c>
    </row>
    <row r="132" spans="1:4" ht="10.5" x14ac:dyDescent="0.25">
      <c r="A132" s="71">
        <v>1500</v>
      </c>
      <c r="B132" s="71" t="s">
        <v>396</v>
      </c>
      <c r="C132" s="71"/>
      <c r="D132" s="70">
        <v>9434324</v>
      </c>
    </row>
    <row r="133" spans="1:4" x14ac:dyDescent="0.2">
      <c r="A133" s="74"/>
      <c r="B133" s="74">
        <v>1511</v>
      </c>
      <c r="C133" s="81" t="s">
        <v>1403</v>
      </c>
      <c r="D133" s="76">
        <v>9434324</v>
      </c>
    </row>
    <row r="134" spans="1:4" x14ac:dyDescent="0.2">
      <c r="A134" s="77"/>
      <c r="B134" s="77">
        <v>1512</v>
      </c>
      <c r="C134" s="80" t="s">
        <v>401</v>
      </c>
      <c r="D134" s="79">
        <v>0</v>
      </c>
    </row>
    <row r="135" spans="1:4" ht="10.5" x14ac:dyDescent="0.25">
      <c r="A135" s="71">
        <v>1600</v>
      </c>
      <c r="B135" s="71" t="s">
        <v>403</v>
      </c>
      <c r="C135" s="71"/>
      <c r="D135" s="70">
        <v>13366208.5</v>
      </c>
    </row>
    <row r="136" spans="1:4" x14ac:dyDescent="0.2">
      <c r="A136" s="72">
        <v>1610</v>
      </c>
      <c r="B136" s="72" t="s">
        <v>405</v>
      </c>
      <c r="C136" s="72"/>
      <c r="D136" s="73">
        <v>-8139665</v>
      </c>
    </row>
    <row r="137" spans="1:4" x14ac:dyDescent="0.2">
      <c r="A137" s="74"/>
      <c r="B137" s="74">
        <v>1611</v>
      </c>
      <c r="C137" s="81" t="s">
        <v>1404</v>
      </c>
      <c r="D137" s="76">
        <v>-1615892</v>
      </c>
    </row>
    <row r="138" spans="1:4" x14ac:dyDescent="0.2">
      <c r="A138" s="77"/>
      <c r="B138" s="77">
        <v>1612</v>
      </c>
      <c r="C138" s="80" t="s">
        <v>1405</v>
      </c>
      <c r="D138" s="79">
        <v>-6523773</v>
      </c>
    </row>
    <row r="139" spans="1:4" x14ac:dyDescent="0.2">
      <c r="A139" s="72">
        <v>1620</v>
      </c>
      <c r="B139" s="72" t="s">
        <v>1406</v>
      </c>
      <c r="C139" s="72"/>
      <c r="D139" s="73">
        <v>5929799</v>
      </c>
    </row>
    <row r="140" spans="1:4" x14ac:dyDescent="0.2">
      <c r="A140" s="74"/>
      <c r="B140" s="74">
        <v>1621</v>
      </c>
      <c r="C140" s="81" t="s">
        <v>1407</v>
      </c>
      <c r="D140" s="76">
        <v>-345005</v>
      </c>
    </row>
    <row r="141" spans="1:4" x14ac:dyDescent="0.2">
      <c r="A141" s="74"/>
      <c r="B141" s="74">
        <v>1622</v>
      </c>
      <c r="C141" s="81" t="s">
        <v>1408</v>
      </c>
      <c r="D141" s="76">
        <v>1613040</v>
      </c>
    </row>
    <row r="142" spans="1:4" x14ac:dyDescent="0.2">
      <c r="A142" s="74"/>
      <c r="B142" s="74">
        <v>1623</v>
      </c>
      <c r="C142" s="81" t="s">
        <v>479</v>
      </c>
      <c r="D142" s="76">
        <v>500000</v>
      </c>
    </row>
    <row r="143" spans="1:4" x14ac:dyDescent="0.2">
      <c r="A143" s="74"/>
      <c r="B143" s="74">
        <v>1624</v>
      </c>
      <c r="C143" s="81" t="s">
        <v>382</v>
      </c>
      <c r="D143" s="76">
        <v>3828437</v>
      </c>
    </row>
    <row r="144" spans="1:4" x14ac:dyDescent="0.2">
      <c r="A144" s="74"/>
      <c r="B144" s="74">
        <v>1625</v>
      </c>
      <c r="C144" s="81" t="s">
        <v>1409</v>
      </c>
      <c r="D144" s="76">
        <v>161824</v>
      </c>
    </row>
    <row r="145" spans="1:4" x14ac:dyDescent="0.2">
      <c r="A145" s="77"/>
      <c r="B145" s="77">
        <v>1626</v>
      </c>
      <c r="C145" s="80" t="s">
        <v>1410</v>
      </c>
      <c r="D145" s="79">
        <v>171503</v>
      </c>
    </row>
    <row r="146" spans="1:4" x14ac:dyDescent="0.2">
      <c r="A146" s="72">
        <v>1630</v>
      </c>
      <c r="B146" s="72" t="s">
        <v>424</v>
      </c>
      <c r="C146" s="72"/>
      <c r="D146" s="73">
        <v>-453960.5</v>
      </c>
    </row>
    <row r="147" spans="1:4" x14ac:dyDescent="0.2">
      <c r="A147" s="74"/>
      <c r="B147" s="74">
        <v>1631</v>
      </c>
      <c r="C147" s="81" t="s">
        <v>1407</v>
      </c>
      <c r="D147" s="76">
        <v>-1750633</v>
      </c>
    </row>
    <row r="148" spans="1:4" x14ac:dyDescent="0.2">
      <c r="A148" s="74"/>
      <c r="B148" s="74">
        <v>1632</v>
      </c>
      <c r="C148" s="81" t="s">
        <v>1408</v>
      </c>
      <c r="D148" s="76">
        <v>0</v>
      </c>
    </row>
    <row r="149" spans="1:4" x14ac:dyDescent="0.2">
      <c r="A149" s="74"/>
      <c r="B149" s="74">
        <v>1633</v>
      </c>
      <c r="C149" s="81" t="s">
        <v>479</v>
      </c>
      <c r="D149" s="76">
        <v>-500000</v>
      </c>
    </row>
    <row r="150" spans="1:4" x14ac:dyDescent="0.2">
      <c r="A150" s="74"/>
      <c r="B150" s="74">
        <v>1634</v>
      </c>
      <c r="C150" s="81" t="s">
        <v>382</v>
      </c>
      <c r="D150" s="76">
        <v>-10000</v>
      </c>
    </row>
    <row r="151" spans="1:4" x14ac:dyDescent="0.2">
      <c r="A151" s="74"/>
      <c r="B151" s="74">
        <v>1635</v>
      </c>
      <c r="C151" s="81" t="s">
        <v>1409</v>
      </c>
      <c r="D151" s="76">
        <v>1338175.5</v>
      </c>
    </row>
    <row r="152" spans="1:4" x14ac:dyDescent="0.2">
      <c r="A152" s="77"/>
      <c r="B152" s="77">
        <v>1636</v>
      </c>
      <c r="C152" s="80" t="s">
        <v>1410</v>
      </c>
      <c r="D152" s="79">
        <v>468497</v>
      </c>
    </row>
    <row r="153" spans="1:4" x14ac:dyDescent="0.2">
      <c r="A153" s="72">
        <v>1640</v>
      </c>
      <c r="B153" s="72" t="s">
        <v>432</v>
      </c>
      <c r="C153" s="72"/>
      <c r="D153" s="73">
        <v>6208764</v>
      </c>
    </row>
    <row r="154" spans="1:4" x14ac:dyDescent="0.2">
      <c r="A154" s="74"/>
      <c r="B154" s="74">
        <v>1641</v>
      </c>
      <c r="C154" s="81" t="s">
        <v>1411</v>
      </c>
      <c r="D154" s="76">
        <v>1827545</v>
      </c>
    </row>
    <row r="155" spans="1:4" x14ac:dyDescent="0.2">
      <c r="A155" s="74"/>
      <c r="B155" s="74">
        <v>1644</v>
      </c>
      <c r="C155" s="81" t="s">
        <v>1412</v>
      </c>
      <c r="D155" s="76">
        <v>1904</v>
      </c>
    </row>
    <row r="156" spans="1:4" x14ac:dyDescent="0.2">
      <c r="A156" s="74"/>
      <c r="B156" s="74">
        <v>1645</v>
      </c>
      <c r="C156" s="81" t="s">
        <v>1413</v>
      </c>
      <c r="D156" s="76">
        <v>528315</v>
      </c>
    </row>
    <row r="157" spans="1:4" x14ac:dyDescent="0.2">
      <c r="A157" s="77"/>
      <c r="B157" s="77">
        <v>1647</v>
      </c>
      <c r="C157" s="80" t="s">
        <v>1414</v>
      </c>
      <c r="D157" s="79">
        <v>3851000</v>
      </c>
    </row>
    <row r="158" spans="1:4" x14ac:dyDescent="0.2">
      <c r="A158" s="72">
        <v>1650</v>
      </c>
      <c r="B158" s="72" t="s">
        <v>442</v>
      </c>
      <c r="C158" s="72"/>
      <c r="D158" s="76">
        <v>9821271</v>
      </c>
    </row>
    <row r="159" spans="1:4" x14ac:dyDescent="0.2">
      <c r="A159" s="77"/>
      <c r="B159" s="77">
        <v>1651</v>
      </c>
      <c r="C159" s="80" t="s">
        <v>442</v>
      </c>
      <c r="D159" s="79">
        <v>9821271</v>
      </c>
    </row>
    <row r="160" spans="1:4" ht="10.5" x14ac:dyDescent="0.25">
      <c r="A160" s="82" t="s">
        <v>444</v>
      </c>
      <c r="B160" s="83"/>
      <c r="C160" s="83"/>
      <c r="D160" s="84">
        <v>2554143348.3000002</v>
      </c>
    </row>
    <row r="161" spans="1:4" ht="10.5" x14ac:dyDescent="0.25">
      <c r="A161" s="71">
        <v>1700</v>
      </c>
      <c r="B161" s="71" t="s">
        <v>1415</v>
      </c>
      <c r="C161" s="65"/>
      <c r="D161" s="85">
        <v>-9434324</v>
      </c>
    </row>
    <row r="162" spans="1:4" x14ac:dyDescent="0.2">
      <c r="A162" s="72">
        <v>1710</v>
      </c>
      <c r="B162" s="72" t="s">
        <v>448</v>
      </c>
      <c r="C162" s="72"/>
      <c r="D162" s="86">
        <v>-9434324</v>
      </c>
    </row>
    <row r="163" spans="1:4" x14ac:dyDescent="0.2">
      <c r="A163" s="77"/>
      <c r="B163" s="77">
        <v>1711</v>
      </c>
      <c r="C163" s="77" t="s">
        <v>448</v>
      </c>
      <c r="D163" s="79">
        <v>-9434324</v>
      </c>
    </row>
    <row r="164" spans="1:4" ht="10.5" x14ac:dyDescent="0.25">
      <c r="A164" s="82" t="s">
        <v>1416</v>
      </c>
      <c r="B164" s="83"/>
      <c r="C164" s="83"/>
      <c r="D164" s="84">
        <v>2544709024.3000002</v>
      </c>
    </row>
    <row r="165" spans="1:4" ht="10.5" x14ac:dyDescent="0.25">
      <c r="A165" s="71">
        <v>1800</v>
      </c>
      <c r="B165" s="71" t="s">
        <v>453</v>
      </c>
      <c r="C165" s="65"/>
      <c r="D165" s="70">
        <v>-1216502231</v>
      </c>
    </row>
    <row r="166" spans="1:4" x14ac:dyDescent="0.2">
      <c r="A166" s="72">
        <v>1810</v>
      </c>
      <c r="B166" s="72" t="s">
        <v>455</v>
      </c>
      <c r="C166" s="72"/>
      <c r="D166" s="73">
        <v>-1216502231</v>
      </c>
    </row>
    <row r="167" spans="1:4" x14ac:dyDescent="0.2">
      <c r="A167" s="74"/>
      <c r="B167" s="74">
        <v>1811</v>
      </c>
      <c r="C167" s="74" t="s">
        <v>457</v>
      </c>
      <c r="D167" s="76">
        <v>-902952940</v>
      </c>
    </row>
    <row r="168" spans="1:4" x14ac:dyDescent="0.2">
      <c r="A168" s="77"/>
      <c r="B168" s="77">
        <v>1812</v>
      </c>
      <c r="C168" s="77" t="s">
        <v>1417</v>
      </c>
      <c r="D168" s="79">
        <v>-313549291</v>
      </c>
    </row>
    <row r="169" spans="1:4" ht="10.5" x14ac:dyDescent="0.25">
      <c r="A169" s="82" t="s">
        <v>1418</v>
      </c>
      <c r="B169" s="83"/>
      <c r="C169" s="83"/>
      <c r="D169" s="84">
        <v>1328206793.3000002</v>
      </c>
    </row>
    <row r="170" spans="1:4" ht="10.5" x14ac:dyDescent="0.25">
      <c r="A170" s="71">
        <v>1900</v>
      </c>
      <c r="B170" s="71" t="s">
        <v>462</v>
      </c>
      <c r="C170" s="71"/>
      <c r="D170" s="70">
        <v>-15533163</v>
      </c>
    </row>
    <row r="171" spans="1:4" x14ac:dyDescent="0.2">
      <c r="A171" s="72">
        <v>1910</v>
      </c>
      <c r="B171" s="72" t="s">
        <v>1419</v>
      </c>
      <c r="C171" s="72"/>
      <c r="D171" s="73">
        <v>17135595</v>
      </c>
    </row>
    <row r="172" spans="1:4" x14ac:dyDescent="0.2">
      <c r="A172" s="77"/>
      <c r="B172" s="77">
        <v>1911</v>
      </c>
      <c r="C172" s="77" t="s">
        <v>1419</v>
      </c>
      <c r="D172" s="79">
        <v>17135595</v>
      </c>
    </row>
    <row r="173" spans="1:4" x14ac:dyDescent="0.2">
      <c r="A173" s="72">
        <v>1920</v>
      </c>
      <c r="B173" s="72" t="s">
        <v>468</v>
      </c>
      <c r="C173" s="72"/>
      <c r="D173" s="73">
        <v>-43268758</v>
      </c>
    </row>
    <row r="174" spans="1:4" x14ac:dyDescent="0.2">
      <c r="A174" s="74"/>
      <c r="B174" s="74">
        <v>1921</v>
      </c>
      <c r="C174" s="74" t="s">
        <v>470</v>
      </c>
      <c r="D174" s="76">
        <v>-26943216</v>
      </c>
    </row>
    <row r="175" spans="1:4" x14ac:dyDescent="0.2">
      <c r="A175" s="74"/>
      <c r="B175" s="74">
        <v>1922</v>
      </c>
      <c r="C175" s="74" t="s">
        <v>1420</v>
      </c>
      <c r="D175" s="76">
        <v>-880733</v>
      </c>
    </row>
    <row r="176" spans="1:4" x14ac:dyDescent="0.2">
      <c r="A176" s="74"/>
      <c r="B176" s="74">
        <v>1923</v>
      </c>
      <c r="C176" s="74" t="s">
        <v>1421</v>
      </c>
      <c r="D176" s="76">
        <v>-14796992</v>
      </c>
    </row>
    <row r="177" spans="1:4" x14ac:dyDescent="0.2">
      <c r="A177" s="74"/>
      <c r="B177" s="74">
        <v>1924</v>
      </c>
      <c r="C177" s="74" t="s">
        <v>1422</v>
      </c>
      <c r="D177" s="76">
        <v>-669006</v>
      </c>
    </row>
    <row r="178" spans="1:4" x14ac:dyDescent="0.2">
      <c r="A178" s="77"/>
      <c r="B178" s="77">
        <v>1925</v>
      </c>
      <c r="C178" s="77" t="s">
        <v>477</v>
      </c>
      <c r="D178" s="79">
        <v>21189</v>
      </c>
    </row>
    <row r="179" spans="1:4" x14ac:dyDescent="0.2">
      <c r="A179" s="72">
        <v>1930</v>
      </c>
      <c r="B179" s="72" t="s">
        <v>479</v>
      </c>
      <c r="C179" s="72"/>
      <c r="D179" s="73">
        <v>10600000</v>
      </c>
    </row>
    <row r="180" spans="1:4" x14ac:dyDescent="0.2">
      <c r="A180" s="77"/>
      <c r="B180" s="77">
        <v>1931</v>
      </c>
      <c r="C180" s="77" t="s">
        <v>479</v>
      </c>
      <c r="D180" s="79">
        <v>10600000</v>
      </c>
    </row>
    <row r="181" spans="1:4" ht="10.5" x14ac:dyDescent="0.25">
      <c r="A181" s="82">
        <v>1000</v>
      </c>
      <c r="B181" s="82" t="s">
        <v>1423</v>
      </c>
      <c r="C181" s="82"/>
      <c r="D181" s="84">
        <v>1312673630.3000002</v>
      </c>
    </row>
    <row r="182" spans="1:4" ht="10.5" x14ac:dyDescent="0.25">
      <c r="A182" s="71">
        <v>2100</v>
      </c>
      <c r="B182" s="71" t="s">
        <v>485</v>
      </c>
      <c r="C182" s="71"/>
      <c r="D182" s="70">
        <v>859706</v>
      </c>
    </row>
    <row r="183" spans="1:4" x14ac:dyDescent="0.2">
      <c r="A183" s="72">
        <v>2110</v>
      </c>
      <c r="B183" s="72" t="s">
        <v>487</v>
      </c>
      <c r="C183" s="72"/>
      <c r="D183" s="73">
        <v>382000</v>
      </c>
    </row>
    <row r="184" spans="1:4" x14ac:dyDescent="0.2">
      <c r="A184" s="74"/>
      <c r="B184" s="74">
        <v>2114</v>
      </c>
      <c r="C184" s="74" t="s">
        <v>489</v>
      </c>
      <c r="D184" s="76">
        <v>0</v>
      </c>
    </row>
    <row r="185" spans="1:4" x14ac:dyDescent="0.2">
      <c r="A185" s="74"/>
      <c r="B185" s="74">
        <v>2116</v>
      </c>
      <c r="C185" s="74" t="s">
        <v>1424</v>
      </c>
      <c r="D185" s="76">
        <v>382000</v>
      </c>
    </row>
    <row r="186" spans="1:4" x14ac:dyDescent="0.2">
      <c r="A186" s="77"/>
      <c r="B186" s="77">
        <v>2118</v>
      </c>
      <c r="C186" s="77" t="s">
        <v>1425</v>
      </c>
      <c r="D186" s="79">
        <v>0</v>
      </c>
    </row>
    <row r="187" spans="1:4" x14ac:dyDescent="0.2">
      <c r="A187" s="72">
        <v>2120</v>
      </c>
      <c r="B187" s="72" t="s">
        <v>495</v>
      </c>
      <c r="C187" s="72"/>
      <c r="D187" s="73">
        <v>477706</v>
      </c>
    </row>
    <row r="188" spans="1:4" x14ac:dyDescent="0.2">
      <c r="A188" s="74"/>
      <c r="B188" s="74">
        <v>2124</v>
      </c>
      <c r="C188" s="74" t="s">
        <v>497</v>
      </c>
      <c r="D188" s="76">
        <v>105000</v>
      </c>
    </row>
    <row r="189" spans="1:4" x14ac:dyDescent="0.2">
      <c r="A189" s="74"/>
      <c r="B189" s="74">
        <v>2126</v>
      </c>
      <c r="C189" s="74" t="s">
        <v>1426</v>
      </c>
      <c r="D189" s="76">
        <v>0</v>
      </c>
    </row>
    <row r="190" spans="1:4" x14ac:dyDescent="0.2">
      <c r="A190" s="77"/>
      <c r="B190" s="77">
        <v>2127</v>
      </c>
      <c r="C190" s="77" t="s">
        <v>1427</v>
      </c>
      <c r="D190" s="79">
        <v>372706</v>
      </c>
    </row>
    <row r="191" spans="1:4" x14ac:dyDescent="0.2">
      <c r="A191" s="72">
        <v>2130</v>
      </c>
      <c r="B191" s="72" t="s">
        <v>503</v>
      </c>
      <c r="C191" s="72"/>
      <c r="D191" s="73">
        <v>0</v>
      </c>
    </row>
    <row r="192" spans="1:4" x14ac:dyDescent="0.2">
      <c r="A192" s="77"/>
      <c r="B192" s="77">
        <v>2131</v>
      </c>
      <c r="C192" s="77" t="s">
        <v>1428</v>
      </c>
      <c r="D192" s="79">
        <v>0</v>
      </c>
    </row>
    <row r="193" spans="1:4" ht="10.5" x14ac:dyDescent="0.25">
      <c r="A193" s="71">
        <v>2200</v>
      </c>
      <c r="B193" s="71" t="s">
        <v>506</v>
      </c>
      <c r="C193" s="71"/>
      <c r="D193" s="70">
        <v>268000</v>
      </c>
    </row>
    <row r="194" spans="1:4" x14ac:dyDescent="0.2">
      <c r="A194" s="72">
        <v>2210</v>
      </c>
      <c r="B194" s="72" t="s">
        <v>508</v>
      </c>
      <c r="C194" s="72"/>
      <c r="D194" s="73">
        <v>268000</v>
      </c>
    </row>
    <row r="195" spans="1:4" x14ac:dyDescent="0.2">
      <c r="A195" s="77"/>
      <c r="B195" s="77">
        <v>2215</v>
      </c>
      <c r="C195" s="77" t="s">
        <v>510</v>
      </c>
      <c r="D195" s="79">
        <v>268000</v>
      </c>
    </row>
    <row r="196" spans="1:4" ht="10.5" x14ac:dyDescent="0.25">
      <c r="A196" s="71">
        <v>2300</v>
      </c>
      <c r="B196" s="71" t="s">
        <v>512</v>
      </c>
      <c r="C196" s="71"/>
      <c r="D196" s="70">
        <v>2056940</v>
      </c>
    </row>
    <row r="197" spans="1:4" x14ac:dyDescent="0.2">
      <c r="A197" s="72">
        <v>2320</v>
      </c>
      <c r="B197" s="72" t="s">
        <v>514</v>
      </c>
      <c r="C197" s="72"/>
      <c r="D197" s="73">
        <v>0</v>
      </c>
    </row>
    <row r="198" spans="1:4" x14ac:dyDescent="0.2">
      <c r="A198" s="74"/>
      <c r="B198" s="74">
        <v>2314</v>
      </c>
      <c r="C198" s="74" t="s">
        <v>1429</v>
      </c>
      <c r="D198" s="76">
        <v>0</v>
      </c>
    </row>
    <row r="199" spans="1:4" x14ac:dyDescent="0.2">
      <c r="A199" s="74"/>
      <c r="B199" s="74">
        <v>2322</v>
      </c>
      <c r="C199" s="74" t="s">
        <v>518</v>
      </c>
      <c r="D199" s="76">
        <v>0</v>
      </c>
    </row>
    <row r="200" spans="1:4" x14ac:dyDescent="0.2">
      <c r="A200" s="74"/>
      <c r="B200" s="74">
        <v>2323</v>
      </c>
      <c r="C200" s="74" t="s">
        <v>518</v>
      </c>
      <c r="D200" s="76">
        <v>0</v>
      </c>
    </row>
    <row r="201" spans="1:4" x14ac:dyDescent="0.2">
      <c r="A201" s="77"/>
      <c r="B201" s="77">
        <v>2324</v>
      </c>
      <c r="C201" s="77" t="s">
        <v>1430</v>
      </c>
      <c r="D201" s="79">
        <v>0</v>
      </c>
    </row>
    <row r="202" spans="1:4" x14ac:dyDescent="0.2">
      <c r="A202" s="72">
        <v>2340</v>
      </c>
      <c r="B202" s="72" t="s">
        <v>523</v>
      </c>
      <c r="C202" s="72"/>
      <c r="D202" s="73">
        <v>23000</v>
      </c>
    </row>
    <row r="203" spans="1:4" x14ac:dyDescent="0.2">
      <c r="A203" s="77"/>
      <c r="B203" s="77">
        <v>2342</v>
      </c>
      <c r="C203" s="77" t="s">
        <v>1431</v>
      </c>
      <c r="D203" s="79">
        <v>23000</v>
      </c>
    </row>
    <row r="204" spans="1:4" x14ac:dyDescent="0.2">
      <c r="A204" s="72">
        <v>2390</v>
      </c>
      <c r="B204" s="72" t="s">
        <v>527</v>
      </c>
      <c r="C204" s="72"/>
      <c r="D204" s="73">
        <v>2033940</v>
      </c>
    </row>
    <row r="205" spans="1:4" x14ac:dyDescent="0.2">
      <c r="A205" s="74"/>
      <c r="B205" s="74">
        <v>2391</v>
      </c>
      <c r="C205" s="74" t="s">
        <v>1432</v>
      </c>
      <c r="D205" s="76">
        <v>0</v>
      </c>
    </row>
    <row r="206" spans="1:4" x14ac:dyDescent="0.2">
      <c r="A206" s="74"/>
      <c r="B206" s="74">
        <v>2394</v>
      </c>
      <c r="C206" s="74" t="s">
        <v>1433</v>
      </c>
      <c r="D206" s="76">
        <v>33580</v>
      </c>
    </row>
    <row r="207" spans="1:4" x14ac:dyDescent="0.2">
      <c r="A207" s="77"/>
      <c r="B207" s="77">
        <v>2397</v>
      </c>
      <c r="C207" s="77" t="s">
        <v>1434</v>
      </c>
      <c r="D207" s="79">
        <v>2000360</v>
      </c>
    </row>
    <row r="208" spans="1:4" ht="10.5" x14ac:dyDescent="0.25">
      <c r="A208" s="71">
        <v>2400</v>
      </c>
      <c r="B208" s="71" t="s">
        <v>536</v>
      </c>
      <c r="C208" s="71"/>
      <c r="D208" s="70">
        <v>20700000</v>
      </c>
    </row>
    <row r="209" spans="1:4" x14ac:dyDescent="0.2">
      <c r="A209" s="72">
        <v>2410</v>
      </c>
      <c r="B209" s="72" t="s">
        <v>536</v>
      </c>
      <c r="C209" s="72"/>
      <c r="D209" s="73">
        <v>20700000</v>
      </c>
    </row>
    <row r="210" spans="1:4" x14ac:dyDescent="0.2">
      <c r="A210" s="77"/>
      <c r="B210" s="77">
        <v>2411</v>
      </c>
      <c r="C210" s="77" t="s">
        <v>1435</v>
      </c>
      <c r="D210" s="79">
        <v>20700000</v>
      </c>
    </row>
    <row r="211" spans="1:4" ht="10.5" x14ac:dyDescent="0.25">
      <c r="A211" s="71">
        <v>2500</v>
      </c>
      <c r="B211" s="71" t="s">
        <v>539</v>
      </c>
      <c r="C211" s="71"/>
      <c r="D211" s="70">
        <v>11802192</v>
      </c>
    </row>
    <row r="212" spans="1:4" x14ac:dyDescent="0.2">
      <c r="A212" s="74"/>
      <c r="B212" s="74">
        <v>2511</v>
      </c>
      <c r="C212" s="74" t="s">
        <v>1436</v>
      </c>
      <c r="D212" s="76">
        <v>1186273</v>
      </c>
    </row>
    <row r="213" spans="1:4" x14ac:dyDescent="0.2">
      <c r="A213" s="74"/>
      <c r="B213" s="74">
        <v>2525</v>
      </c>
      <c r="C213" s="74" t="s">
        <v>1437</v>
      </c>
      <c r="D213" s="76">
        <v>3963000</v>
      </c>
    </row>
    <row r="214" spans="1:4" x14ac:dyDescent="0.2">
      <c r="A214" s="74"/>
      <c r="B214" s="74">
        <v>2527</v>
      </c>
      <c r="C214" s="74" t="s">
        <v>1438</v>
      </c>
      <c r="D214" s="76">
        <v>40500</v>
      </c>
    </row>
    <row r="215" spans="1:4" x14ac:dyDescent="0.2">
      <c r="A215" s="74"/>
      <c r="B215" s="74">
        <v>2528</v>
      </c>
      <c r="C215" s="74" t="s">
        <v>1439</v>
      </c>
      <c r="D215" s="76">
        <v>26700</v>
      </c>
    </row>
    <row r="216" spans="1:4" x14ac:dyDescent="0.2">
      <c r="A216" s="74"/>
      <c r="B216" s="74">
        <v>2529</v>
      </c>
      <c r="C216" s="74" t="s">
        <v>1440</v>
      </c>
      <c r="D216" s="76">
        <v>430000</v>
      </c>
    </row>
    <row r="217" spans="1:4" x14ac:dyDescent="0.2">
      <c r="A217" s="74"/>
      <c r="B217" s="74">
        <v>2531</v>
      </c>
      <c r="C217" s="74" t="s">
        <v>1441</v>
      </c>
      <c r="D217" s="76">
        <v>2492</v>
      </c>
    </row>
    <row r="218" spans="1:4" x14ac:dyDescent="0.2">
      <c r="A218" s="74"/>
      <c r="B218" s="74">
        <v>2532</v>
      </c>
      <c r="C218" s="74" t="s">
        <v>1442</v>
      </c>
      <c r="D218" s="76">
        <v>1654600</v>
      </c>
    </row>
    <row r="219" spans="1:4" x14ac:dyDescent="0.2">
      <c r="A219" s="74"/>
      <c r="B219" s="74">
        <v>2534</v>
      </c>
      <c r="C219" s="74" t="s">
        <v>556</v>
      </c>
      <c r="D219" s="76">
        <v>1572000</v>
      </c>
    </row>
    <row r="220" spans="1:4" x14ac:dyDescent="0.2">
      <c r="A220" s="74"/>
      <c r="B220" s="74">
        <v>2537</v>
      </c>
      <c r="C220" s="74" t="s">
        <v>1443</v>
      </c>
      <c r="D220" s="76">
        <v>375000</v>
      </c>
    </row>
    <row r="221" spans="1:4" x14ac:dyDescent="0.2">
      <c r="A221" s="74"/>
      <c r="B221" s="74">
        <v>2548</v>
      </c>
      <c r="C221" s="74" t="s">
        <v>1444</v>
      </c>
      <c r="D221" s="76">
        <v>787000</v>
      </c>
    </row>
    <row r="222" spans="1:4" x14ac:dyDescent="0.2">
      <c r="A222" s="74"/>
      <c r="B222" s="74">
        <v>2551</v>
      </c>
      <c r="C222" s="74" t="s">
        <v>1445</v>
      </c>
      <c r="D222" s="76">
        <v>313000</v>
      </c>
    </row>
    <row r="223" spans="1:4" x14ac:dyDescent="0.2">
      <c r="A223" s="74"/>
      <c r="B223" s="74">
        <v>2552</v>
      </c>
      <c r="C223" s="74" t="s">
        <v>1446</v>
      </c>
      <c r="D223" s="76">
        <v>530000</v>
      </c>
    </row>
    <row r="224" spans="1:4" x14ac:dyDescent="0.2">
      <c r="A224" s="74"/>
      <c r="B224" s="74">
        <v>2553</v>
      </c>
      <c r="C224" s="74" t="s">
        <v>566</v>
      </c>
      <c r="D224" s="76">
        <v>33000</v>
      </c>
    </row>
    <row r="225" spans="1:4" x14ac:dyDescent="0.2">
      <c r="A225" s="74"/>
      <c r="B225" s="74">
        <v>2558</v>
      </c>
      <c r="C225" s="74" t="s">
        <v>568</v>
      </c>
      <c r="D225" s="76">
        <v>151849</v>
      </c>
    </row>
    <row r="226" spans="1:4" x14ac:dyDescent="0.2">
      <c r="A226" s="74"/>
      <c r="B226" s="74">
        <v>2559</v>
      </c>
      <c r="C226" s="74" t="s">
        <v>570</v>
      </c>
      <c r="D226" s="76">
        <v>28660</v>
      </c>
    </row>
    <row r="227" spans="1:4" x14ac:dyDescent="0.2">
      <c r="A227" s="74"/>
      <c r="B227" s="74">
        <v>2561</v>
      </c>
      <c r="C227" s="74" t="s">
        <v>572</v>
      </c>
      <c r="D227" s="76">
        <v>20818</v>
      </c>
    </row>
    <row r="228" spans="1:4" x14ac:dyDescent="0.2">
      <c r="A228" s="77"/>
      <c r="B228" s="77">
        <v>2562</v>
      </c>
      <c r="C228" s="77" t="s">
        <v>574</v>
      </c>
      <c r="D228" s="79">
        <v>687300</v>
      </c>
    </row>
    <row r="229" spans="1:4" ht="10.5" x14ac:dyDescent="0.25">
      <c r="A229" s="71">
        <v>2600</v>
      </c>
      <c r="B229" s="71" t="s">
        <v>576</v>
      </c>
      <c r="C229" s="71"/>
      <c r="D229" s="70">
        <v>60000</v>
      </c>
    </row>
    <row r="230" spans="1:4" x14ac:dyDescent="0.2">
      <c r="A230" s="74"/>
      <c r="B230" s="74">
        <v>2624</v>
      </c>
      <c r="C230" s="74" t="s">
        <v>1447</v>
      </c>
      <c r="D230" s="76">
        <v>60000</v>
      </c>
    </row>
    <row r="231" spans="1:4" x14ac:dyDescent="0.2">
      <c r="A231" s="77"/>
      <c r="B231" s="77">
        <v>2627</v>
      </c>
      <c r="C231" s="77" t="s">
        <v>1448</v>
      </c>
      <c r="D231" s="79">
        <v>0</v>
      </c>
    </row>
    <row r="232" spans="1:4" ht="10.5" x14ac:dyDescent="0.25">
      <c r="A232" s="71">
        <v>2700</v>
      </c>
      <c r="B232" s="71" t="s">
        <v>583</v>
      </c>
      <c r="C232" s="71"/>
      <c r="D232" s="70">
        <v>2045903</v>
      </c>
    </row>
    <row r="233" spans="1:4" x14ac:dyDescent="0.2">
      <c r="A233" s="74"/>
      <c r="B233" s="74">
        <v>2711</v>
      </c>
      <c r="C233" s="74" t="s">
        <v>1449</v>
      </c>
      <c r="D233" s="76">
        <v>96250</v>
      </c>
    </row>
    <row r="234" spans="1:4" x14ac:dyDescent="0.2">
      <c r="A234" s="74"/>
      <c r="B234" s="74">
        <v>2712</v>
      </c>
      <c r="C234" s="74" t="s">
        <v>1450</v>
      </c>
      <c r="D234" s="76">
        <v>1745000</v>
      </c>
    </row>
    <row r="235" spans="1:4" x14ac:dyDescent="0.2">
      <c r="A235" s="74"/>
      <c r="B235" s="74">
        <v>2713</v>
      </c>
      <c r="C235" s="74" t="s">
        <v>1451</v>
      </c>
      <c r="D235" s="76">
        <v>0</v>
      </c>
    </row>
    <row r="236" spans="1:4" x14ac:dyDescent="0.2">
      <c r="A236" s="74"/>
      <c r="B236" s="74">
        <v>2714</v>
      </c>
      <c r="C236" s="74" t="s">
        <v>1452</v>
      </c>
      <c r="D236" s="76">
        <v>176546</v>
      </c>
    </row>
    <row r="237" spans="1:4" x14ac:dyDescent="0.2">
      <c r="A237" s="77"/>
      <c r="B237" s="77">
        <v>2717</v>
      </c>
      <c r="C237" s="77" t="s">
        <v>594</v>
      </c>
      <c r="D237" s="79">
        <v>28107</v>
      </c>
    </row>
    <row r="238" spans="1:4" ht="10.5" x14ac:dyDescent="0.25">
      <c r="A238" s="71">
        <v>2800</v>
      </c>
      <c r="B238" s="71" t="s">
        <v>596</v>
      </c>
      <c r="C238" s="71"/>
      <c r="D238" s="70">
        <v>4820462</v>
      </c>
    </row>
    <row r="239" spans="1:4" x14ac:dyDescent="0.2">
      <c r="A239" s="77"/>
      <c r="B239" s="77">
        <v>2811</v>
      </c>
      <c r="C239" s="77" t="s">
        <v>1453</v>
      </c>
      <c r="D239" s="79">
        <v>4820462</v>
      </c>
    </row>
    <row r="240" spans="1:4" ht="10.5" x14ac:dyDescent="0.25">
      <c r="A240" s="82">
        <v>2000</v>
      </c>
      <c r="B240" s="82" t="s">
        <v>600</v>
      </c>
      <c r="C240" s="82"/>
      <c r="D240" s="84">
        <v>42613203</v>
      </c>
    </row>
    <row r="241" spans="1:4" ht="10.5" x14ac:dyDescent="0.25">
      <c r="A241" s="71">
        <v>3100</v>
      </c>
      <c r="B241" s="71" t="s">
        <v>602</v>
      </c>
      <c r="C241" s="71"/>
      <c r="D241" s="70">
        <v>0</v>
      </c>
    </row>
    <row r="242" spans="1:4" x14ac:dyDescent="0.2">
      <c r="A242" s="72">
        <v>3120</v>
      </c>
      <c r="B242" s="72" t="s">
        <v>604</v>
      </c>
      <c r="C242" s="72"/>
      <c r="D242" s="73">
        <v>0</v>
      </c>
    </row>
    <row r="243" spans="1:4" x14ac:dyDescent="0.2">
      <c r="A243" s="77"/>
      <c r="B243" s="77">
        <v>3125</v>
      </c>
      <c r="C243" s="77" t="s">
        <v>1454</v>
      </c>
      <c r="D243" s="79">
        <v>0</v>
      </c>
    </row>
    <row r="244" spans="1:4" ht="10.5" x14ac:dyDescent="0.25">
      <c r="A244" s="71">
        <v>3200</v>
      </c>
      <c r="B244" s="71" t="s">
        <v>608</v>
      </c>
      <c r="C244" s="71"/>
      <c r="D244" s="70">
        <v>0</v>
      </c>
    </row>
    <row r="245" spans="1:4" x14ac:dyDescent="0.2">
      <c r="A245" s="77"/>
      <c r="B245" s="77">
        <v>3211</v>
      </c>
      <c r="C245" s="77" t="s">
        <v>1455</v>
      </c>
      <c r="D245" s="79">
        <v>0</v>
      </c>
    </row>
    <row r="246" spans="1:4" ht="10.5" x14ac:dyDescent="0.25">
      <c r="A246" s="71">
        <v>3300</v>
      </c>
      <c r="B246" s="71" t="s">
        <v>612</v>
      </c>
      <c r="C246" s="71"/>
      <c r="D246" s="70">
        <v>5000000</v>
      </c>
    </row>
    <row r="247" spans="1:4" x14ac:dyDescent="0.2">
      <c r="A247" s="74"/>
      <c r="B247" s="74">
        <v>3311</v>
      </c>
      <c r="C247" s="74" t="s">
        <v>1456</v>
      </c>
      <c r="D247" s="76">
        <v>0</v>
      </c>
    </row>
    <row r="248" spans="1:4" x14ac:dyDescent="0.2">
      <c r="A248" s="77"/>
      <c r="B248" s="77">
        <v>3312</v>
      </c>
      <c r="C248" s="77" t="s">
        <v>1457</v>
      </c>
      <c r="D248" s="79">
        <v>5000000</v>
      </c>
    </row>
    <row r="249" spans="1:4" ht="10.5" x14ac:dyDescent="0.25">
      <c r="A249" s="82">
        <v>3000</v>
      </c>
      <c r="B249" s="82" t="s">
        <v>618</v>
      </c>
      <c r="C249" s="82"/>
      <c r="D249" s="84">
        <v>5000000</v>
      </c>
    </row>
    <row r="250" spans="1:4" ht="10.5" x14ac:dyDescent="0.25">
      <c r="A250" s="71">
        <v>4100</v>
      </c>
      <c r="B250" s="71" t="s">
        <v>620</v>
      </c>
      <c r="C250" s="71"/>
      <c r="D250" s="70">
        <v>7</v>
      </c>
    </row>
    <row r="251" spans="1:4" x14ac:dyDescent="0.2">
      <c r="A251" s="72">
        <v>4120</v>
      </c>
      <c r="B251" s="72" t="s">
        <v>622</v>
      </c>
      <c r="C251" s="72"/>
      <c r="D251" s="73">
        <v>0</v>
      </c>
    </row>
    <row r="252" spans="1:4" x14ac:dyDescent="0.2">
      <c r="A252" s="77"/>
      <c r="B252" s="77">
        <v>4123</v>
      </c>
      <c r="C252" s="77" t="s">
        <v>1458</v>
      </c>
      <c r="D252" s="79">
        <v>0</v>
      </c>
    </row>
    <row r="253" spans="1:4" x14ac:dyDescent="0.2">
      <c r="A253" s="72">
        <v>4130</v>
      </c>
      <c r="B253" s="72" t="s">
        <v>626</v>
      </c>
      <c r="C253" s="72"/>
      <c r="D253" s="73">
        <v>7</v>
      </c>
    </row>
    <row r="254" spans="1:4" x14ac:dyDescent="0.2">
      <c r="A254" s="74"/>
      <c r="B254" s="74">
        <v>4131</v>
      </c>
      <c r="C254" s="74" t="s">
        <v>1459</v>
      </c>
      <c r="D254" s="76">
        <v>0</v>
      </c>
    </row>
    <row r="255" spans="1:4" x14ac:dyDescent="0.2">
      <c r="A255" s="74"/>
      <c r="B255" s="74">
        <v>4136</v>
      </c>
      <c r="C255" s="74" t="s">
        <v>626</v>
      </c>
      <c r="D255" s="76">
        <v>7</v>
      </c>
    </row>
    <row r="256" spans="1:4" x14ac:dyDescent="0.2">
      <c r="A256" s="74"/>
      <c r="B256" s="74">
        <v>4137</v>
      </c>
      <c r="C256" s="74" t="s">
        <v>1460</v>
      </c>
      <c r="D256" s="76">
        <v>0</v>
      </c>
    </row>
    <row r="257" spans="1:4" x14ac:dyDescent="0.2">
      <c r="A257" s="74"/>
      <c r="B257" s="74">
        <v>4138</v>
      </c>
      <c r="C257" s="74" t="s">
        <v>1461</v>
      </c>
      <c r="D257" s="76">
        <v>0</v>
      </c>
    </row>
    <row r="258" spans="1:4" x14ac:dyDescent="0.2">
      <c r="A258" s="77"/>
      <c r="B258" s="77">
        <v>4139</v>
      </c>
      <c r="C258" s="77" t="s">
        <v>1462</v>
      </c>
      <c r="D258" s="79">
        <v>0</v>
      </c>
    </row>
    <row r="259" spans="1:4" ht="10.5" x14ac:dyDescent="0.25">
      <c r="A259" s="71">
        <v>4300</v>
      </c>
      <c r="B259" s="71" t="s">
        <v>637</v>
      </c>
      <c r="C259" s="71"/>
      <c r="D259" s="70">
        <v>279093</v>
      </c>
    </row>
    <row r="260" spans="1:4" x14ac:dyDescent="0.2">
      <c r="A260" s="74"/>
      <c r="B260" s="74">
        <v>4312</v>
      </c>
      <c r="C260" s="74" t="s">
        <v>1463</v>
      </c>
      <c r="D260" s="76">
        <v>93</v>
      </c>
    </row>
    <row r="261" spans="1:4" x14ac:dyDescent="0.2">
      <c r="A261" s="77"/>
      <c r="B261" s="77">
        <v>4313</v>
      </c>
      <c r="C261" s="77" t="s">
        <v>1464</v>
      </c>
      <c r="D261" s="79">
        <v>279000</v>
      </c>
    </row>
    <row r="262" spans="1:4" ht="10.5" x14ac:dyDescent="0.25">
      <c r="A262" s="71">
        <v>4500</v>
      </c>
      <c r="B262" s="71" t="s">
        <v>1465</v>
      </c>
      <c r="C262" s="71"/>
      <c r="D262" s="70">
        <v>248880</v>
      </c>
    </row>
    <row r="263" spans="1:4" x14ac:dyDescent="0.2">
      <c r="A263" s="74"/>
      <c r="B263" s="74">
        <v>4525</v>
      </c>
      <c r="C263" s="74" t="s">
        <v>1466</v>
      </c>
      <c r="D263" s="76">
        <v>41480</v>
      </c>
    </row>
    <row r="264" spans="1:4" x14ac:dyDescent="0.2">
      <c r="A264" s="77"/>
      <c r="B264" s="77">
        <v>4526</v>
      </c>
      <c r="C264" s="77" t="s">
        <v>1467</v>
      </c>
      <c r="D264" s="79">
        <v>207400</v>
      </c>
    </row>
    <row r="265" spans="1:4" ht="10.5" x14ac:dyDescent="0.25">
      <c r="A265" s="82">
        <v>4000</v>
      </c>
      <c r="B265" s="82" t="s">
        <v>650</v>
      </c>
      <c r="C265" s="82"/>
      <c r="D265" s="84">
        <v>527980</v>
      </c>
    </row>
    <row r="266" spans="1:4" ht="10.5" x14ac:dyDescent="0.25">
      <c r="A266" s="71">
        <v>5100</v>
      </c>
      <c r="B266" s="71" t="s">
        <v>652</v>
      </c>
      <c r="C266" s="71"/>
      <c r="D266" s="70">
        <v>0</v>
      </c>
    </row>
    <row r="267" spans="1:4" x14ac:dyDescent="0.2">
      <c r="A267" s="72">
        <v>5120</v>
      </c>
      <c r="B267" s="72" t="s">
        <v>654</v>
      </c>
      <c r="C267" s="72"/>
      <c r="D267" s="73">
        <v>0</v>
      </c>
    </row>
    <row r="268" spans="1:4" x14ac:dyDescent="0.2">
      <c r="A268" s="77"/>
      <c r="B268" s="77">
        <v>5121</v>
      </c>
      <c r="C268" s="77" t="s">
        <v>1468</v>
      </c>
      <c r="D268" s="79">
        <v>0</v>
      </c>
    </row>
    <row r="269" spans="1:4" ht="10.5" x14ac:dyDescent="0.25">
      <c r="A269" s="71">
        <v>5200</v>
      </c>
      <c r="B269" s="71" t="s">
        <v>658</v>
      </c>
      <c r="C269" s="71"/>
      <c r="D269" s="70">
        <v>19134000</v>
      </c>
    </row>
    <row r="270" spans="1:4" x14ac:dyDescent="0.2">
      <c r="A270" s="77"/>
      <c r="B270" s="77">
        <v>5211</v>
      </c>
      <c r="C270" s="77" t="s">
        <v>1469</v>
      </c>
      <c r="D270" s="79">
        <v>19134000</v>
      </c>
    </row>
    <row r="271" spans="1:4" ht="10.5" x14ac:dyDescent="0.25">
      <c r="A271" s="82">
        <v>5000</v>
      </c>
      <c r="B271" s="82" t="s">
        <v>662</v>
      </c>
      <c r="C271" s="82"/>
      <c r="D271" s="84">
        <v>19134000</v>
      </c>
    </row>
    <row r="272" spans="1:4" ht="10.5" x14ac:dyDescent="0.25">
      <c r="A272" s="71">
        <v>6100</v>
      </c>
      <c r="B272" s="71" t="s">
        <v>664</v>
      </c>
      <c r="C272" s="71"/>
      <c r="D272" s="70">
        <v>8403000</v>
      </c>
    </row>
    <row r="273" spans="1:4" x14ac:dyDescent="0.2">
      <c r="A273" s="72">
        <v>6110</v>
      </c>
      <c r="B273" s="72" t="s">
        <v>666</v>
      </c>
      <c r="C273" s="72"/>
      <c r="D273" s="73">
        <v>5721000</v>
      </c>
    </row>
    <row r="274" spans="1:4" x14ac:dyDescent="0.2">
      <c r="A274" s="74"/>
      <c r="B274" s="74">
        <v>6111</v>
      </c>
      <c r="C274" s="74" t="s">
        <v>668</v>
      </c>
      <c r="D274" s="76">
        <v>5572000</v>
      </c>
    </row>
    <row r="275" spans="1:4" x14ac:dyDescent="0.2">
      <c r="A275" s="74"/>
      <c r="B275" s="74">
        <v>6113</v>
      </c>
      <c r="C275" s="74" t="s">
        <v>1470</v>
      </c>
      <c r="D275" s="76">
        <v>149000</v>
      </c>
    </row>
    <row r="276" spans="1:4" x14ac:dyDescent="0.2">
      <c r="A276" s="74"/>
      <c r="B276" s="74">
        <v>6114</v>
      </c>
      <c r="C276" s="74" t="s">
        <v>1471</v>
      </c>
      <c r="D276" s="76">
        <v>0</v>
      </c>
    </row>
    <row r="277" spans="1:4" x14ac:dyDescent="0.2">
      <c r="A277" s="74"/>
      <c r="B277" s="74">
        <v>6115</v>
      </c>
      <c r="C277" s="74" t="s">
        <v>1472</v>
      </c>
      <c r="D277" s="76">
        <v>0</v>
      </c>
    </row>
    <row r="278" spans="1:4" x14ac:dyDescent="0.2">
      <c r="A278" s="74"/>
      <c r="B278" s="74">
        <v>6116</v>
      </c>
      <c r="C278" s="74" t="s">
        <v>1473</v>
      </c>
      <c r="D278" s="76">
        <v>0</v>
      </c>
    </row>
    <row r="279" spans="1:4" x14ac:dyDescent="0.2">
      <c r="A279" s="77"/>
      <c r="B279" s="77">
        <v>6119</v>
      </c>
      <c r="C279" s="77" t="s">
        <v>678</v>
      </c>
      <c r="D279" s="79">
        <v>0</v>
      </c>
    </row>
    <row r="280" spans="1:4" x14ac:dyDescent="0.2">
      <c r="A280" s="72">
        <v>6120</v>
      </c>
      <c r="B280" s="72" t="s">
        <v>680</v>
      </c>
      <c r="C280" s="72"/>
      <c r="D280" s="73">
        <v>2682000</v>
      </c>
    </row>
    <row r="281" spans="1:4" x14ac:dyDescent="0.2">
      <c r="A281" s="74"/>
      <c r="B281" s="74">
        <v>6124</v>
      </c>
      <c r="C281" s="74" t="s">
        <v>1474</v>
      </c>
      <c r="D281" s="76">
        <v>0</v>
      </c>
    </row>
    <row r="282" spans="1:4" x14ac:dyDescent="0.2">
      <c r="A282" s="74"/>
      <c r="B282" s="74">
        <v>6125</v>
      </c>
      <c r="C282" s="74" t="s">
        <v>1475</v>
      </c>
      <c r="D282" s="76">
        <v>1476000</v>
      </c>
    </row>
    <row r="283" spans="1:4" x14ac:dyDescent="0.2">
      <c r="A283" s="77"/>
      <c r="B283" s="77">
        <v>6126</v>
      </c>
      <c r="C283" s="77" t="s">
        <v>1476</v>
      </c>
      <c r="D283" s="79">
        <v>1206000</v>
      </c>
    </row>
    <row r="284" spans="1:4" ht="10.5" x14ac:dyDescent="0.25">
      <c r="A284" s="71">
        <v>6200</v>
      </c>
      <c r="B284" s="71" t="s">
        <v>688</v>
      </c>
      <c r="C284" s="71"/>
      <c r="D284" s="70">
        <v>224000</v>
      </c>
    </row>
    <row r="285" spans="1:4" x14ac:dyDescent="0.2">
      <c r="A285" s="74"/>
      <c r="B285" s="74">
        <v>6214</v>
      </c>
      <c r="C285" s="74" t="s">
        <v>1477</v>
      </c>
      <c r="D285" s="76">
        <v>109000</v>
      </c>
    </row>
    <row r="286" spans="1:4" x14ac:dyDescent="0.2">
      <c r="A286" s="77"/>
      <c r="B286" s="77">
        <v>6215</v>
      </c>
      <c r="C286" s="77" t="s">
        <v>1478</v>
      </c>
      <c r="D286" s="79">
        <v>115000</v>
      </c>
    </row>
    <row r="287" spans="1:4" ht="10.5" x14ac:dyDescent="0.25">
      <c r="A287" s="71">
        <v>6300</v>
      </c>
      <c r="B287" s="71" t="s">
        <v>694</v>
      </c>
      <c r="C287" s="71"/>
      <c r="D287" s="70">
        <v>2080000</v>
      </c>
    </row>
    <row r="288" spans="1:4" x14ac:dyDescent="0.2">
      <c r="A288" s="74"/>
      <c r="B288" s="74">
        <v>6314</v>
      </c>
      <c r="C288" s="74" t="s">
        <v>1479</v>
      </c>
      <c r="D288" s="76">
        <v>1430000</v>
      </c>
    </row>
    <row r="289" spans="1:4" x14ac:dyDescent="0.2">
      <c r="A289" s="77"/>
      <c r="B289" s="77">
        <v>6315</v>
      </c>
      <c r="C289" s="77" t="s">
        <v>1480</v>
      </c>
      <c r="D289" s="79">
        <v>650000</v>
      </c>
    </row>
    <row r="290" spans="1:4" ht="10.5" x14ac:dyDescent="0.25">
      <c r="A290" s="71">
        <v>6400</v>
      </c>
      <c r="B290" s="71" t="s">
        <v>700</v>
      </c>
      <c r="C290" s="71"/>
      <c r="D290" s="70">
        <v>2650000</v>
      </c>
    </row>
    <row r="291" spans="1:4" x14ac:dyDescent="0.2">
      <c r="A291" s="74"/>
      <c r="B291" s="74">
        <v>6414</v>
      </c>
      <c r="C291" s="74" t="s">
        <v>1481</v>
      </c>
      <c r="D291" s="76">
        <v>2219000</v>
      </c>
    </row>
    <row r="292" spans="1:4" x14ac:dyDescent="0.2">
      <c r="A292" s="77"/>
      <c r="B292" s="77">
        <v>6415</v>
      </c>
      <c r="C292" s="77" t="s">
        <v>1482</v>
      </c>
      <c r="D292" s="79">
        <v>431000</v>
      </c>
    </row>
    <row r="293" spans="1:4" ht="10.5" x14ac:dyDescent="0.25">
      <c r="A293" s="71">
        <v>6500</v>
      </c>
      <c r="B293" s="71" t="s">
        <v>706</v>
      </c>
      <c r="C293" s="71"/>
      <c r="D293" s="70">
        <v>150000</v>
      </c>
    </row>
    <row r="294" spans="1:4" x14ac:dyDescent="0.2">
      <c r="A294" s="77"/>
      <c r="B294" s="77">
        <v>6511</v>
      </c>
      <c r="C294" s="77" t="s">
        <v>1483</v>
      </c>
      <c r="D294" s="79">
        <v>150000</v>
      </c>
    </row>
    <row r="295" spans="1:4" ht="10.5" x14ac:dyDescent="0.25">
      <c r="A295" s="71">
        <v>6600</v>
      </c>
      <c r="B295" s="71" t="s">
        <v>1484</v>
      </c>
      <c r="C295" s="71"/>
      <c r="D295" s="70">
        <v>18790456</v>
      </c>
    </row>
    <row r="296" spans="1:4" x14ac:dyDescent="0.2">
      <c r="A296" s="77"/>
      <c r="B296" s="77">
        <v>6611</v>
      </c>
      <c r="C296" s="77" t="s">
        <v>709</v>
      </c>
      <c r="D296" s="79">
        <v>18790456</v>
      </c>
    </row>
    <row r="297" spans="1:4" ht="10.5" x14ac:dyDescent="0.25">
      <c r="A297" s="71">
        <v>6900</v>
      </c>
      <c r="B297" s="71" t="s">
        <v>713</v>
      </c>
      <c r="C297" s="71"/>
      <c r="D297" s="70">
        <v>180000</v>
      </c>
    </row>
    <row r="298" spans="1:4" x14ac:dyDescent="0.2">
      <c r="A298" s="77"/>
      <c r="B298" s="77">
        <v>6911</v>
      </c>
      <c r="C298" s="77" t="s">
        <v>1485</v>
      </c>
      <c r="D298" s="79">
        <v>180000</v>
      </c>
    </row>
    <row r="299" spans="1:4" ht="10.5" x14ac:dyDescent="0.25">
      <c r="A299" s="82">
        <v>6000</v>
      </c>
      <c r="B299" s="82" t="s">
        <v>716</v>
      </c>
      <c r="C299" s="82"/>
      <c r="D299" s="84">
        <v>32477456</v>
      </c>
    </row>
    <row r="300" spans="1:4" ht="10.5" x14ac:dyDescent="0.25">
      <c r="A300" s="71">
        <v>7100</v>
      </c>
      <c r="B300" s="71" t="s">
        <v>718</v>
      </c>
      <c r="C300" s="71"/>
      <c r="D300" s="70">
        <v>14306222</v>
      </c>
    </row>
    <row r="301" spans="1:4" x14ac:dyDescent="0.2">
      <c r="A301" s="72">
        <v>7110</v>
      </c>
      <c r="B301" s="87" t="s">
        <v>448</v>
      </c>
      <c r="C301" s="87"/>
      <c r="D301" s="73">
        <v>9413135</v>
      </c>
    </row>
    <row r="302" spans="1:4" x14ac:dyDescent="0.2">
      <c r="A302" s="74"/>
      <c r="B302" s="74">
        <v>7112</v>
      </c>
      <c r="C302" s="74" t="s">
        <v>1403</v>
      </c>
      <c r="D302" s="76">
        <v>9413135</v>
      </c>
    </row>
    <row r="303" spans="1:4" x14ac:dyDescent="0.2">
      <c r="A303" s="77"/>
      <c r="B303" s="77">
        <v>7113</v>
      </c>
      <c r="C303" s="77" t="s">
        <v>1486</v>
      </c>
      <c r="D303" s="79">
        <v>0</v>
      </c>
    </row>
    <row r="304" spans="1:4" x14ac:dyDescent="0.2">
      <c r="A304" s="72">
        <v>7120</v>
      </c>
      <c r="B304" s="72" t="s">
        <v>724</v>
      </c>
      <c r="C304" s="72"/>
      <c r="D304" s="73">
        <v>4893087</v>
      </c>
    </row>
    <row r="305" spans="1:4" x14ac:dyDescent="0.2">
      <c r="A305" s="77"/>
      <c r="B305" s="77">
        <v>7121</v>
      </c>
      <c r="C305" s="77" t="s">
        <v>1487</v>
      </c>
      <c r="D305" s="79">
        <v>4893087</v>
      </c>
    </row>
    <row r="306" spans="1:4" ht="10.5" x14ac:dyDescent="0.25">
      <c r="A306" s="71">
        <v>7200</v>
      </c>
      <c r="B306" s="71" t="s">
        <v>728</v>
      </c>
      <c r="C306" s="71"/>
      <c r="D306" s="70">
        <v>-147259278</v>
      </c>
    </row>
    <row r="307" spans="1:4" x14ac:dyDescent="0.2">
      <c r="A307" s="72">
        <v>7210</v>
      </c>
      <c r="B307" s="72" t="s">
        <v>432</v>
      </c>
      <c r="C307" s="72"/>
      <c r="D307" s="73">
        <v>-6208764</v>
      </c>
    </row>
    <row r="308" spans="1:4" x14ac:dyDescent="0.2">
      <c r="A308" s="77"/>
      <c r="B308" s="77">
        <v>7211</v>
      </c>
      <c r="C308" s="77" t="s">
        <v>432</v>
      </c>
      <c r="D308" s="79">
        <v>-6208764</v>
      </c>
    </row>
    <row r="309" spans="1:4" x14ac:dyDescent="0.2">
      <c r="A309" s="72">
        <v>7220</v>
      </c>
      <c r="B309" s="72" t="s">
        <v>732</v>
      </c>
      <c r="C309" s="72"/>
      <c r="D309" s="73">
        <v>-130727802</v>
      </c>
    </row>
    <row r="310" spans="1:4" x14ac:dyDescent="0.2">
      <c r="A310" s="74"/>
      <c r="B310" s="74">
        <v>7221</v>
      </c>
      <c r="C310" s="74" t="s">
        <v>1488</v>
      </c>
      <c r="D310" s="76">
        <v>-45992670</v>
      </c>
    </row>
    <row r="311" spans="1:4" x14ac:dyDescent="0.2">
      <c r="A311" s="77"/>
      <c r="B311" s="77">
        <v>7222</v>
      </c>
      <c r="C311" s="77" t="s">
        <v>1489</v>
      </c>
      <c r="D311" s="79">
        <v>-84735132</v>
      </c>
    </row>
    <row r="312" spans="1:4" x14ac:dyDescent="0.2">
      <c r="A312" s="72">
        <v>7230</v>
      </c>
      <c r="B312" s="72" t="s">
        <v>738</v>
      </c>
      <c r="C312" s="72"/>
      <c r="D312" s="73">
        <v>-10322712</v>
      </c>
    </row>
    <row r="313" spans="1:4" x14ac:dyDescent="0.2">
      <c r="A313" s="74"/>
      <c r="B313" s="74">
        <v>7231</v>
      </c>
      <c r="C313" s="74" t="s">
        <v>442</v>
      </c>
      <c r="D313" s="76">
        <v>-10104712</v>
      </c>
    </row>
    <row r="314" spans="1:4" x14ac:dyDescent="0.2">
      <c r="A314" s="77"/>
      <c r="B314" s="77">
        <v>7232</v>
      </c>
      <c r="C314" s="77" t="s">
        <v>1490</v>
      </c>
      <c r="D314" s="79">
        <v>-218000</v>
      </c>
    </row>
    <row r="315" spans="1:4" ht="10.5" x14ac:dyDescent="0.25">
      <c r="A315" s="88">
        <v>7000</v>
      </c>
      <c r="B315" s="88" t="s">
        <v>742</v>
      </c>
      <c r="C315" s="88"/>
      <c r="D315" s="89">
        <v>-132953056</v>
      </c>
    </row>
    <row r="316" spans="1:4" x14ac:dyDescent="0.2">
      <c r="A316" s="77"/>
      <c r="B316" s="77">
        <v>8127</v>
      </c>
      <c r="C316" s="77" t="s">
        <v>1491</v>
      </c>
      <c r="D316" s="79">
        <v>0</v>
      </c>
    </row>
    <row r="317" spans="1:4" ht="10.5" x14ac:dyDescent="0.25">
      <c r="A317" s="82">
        <v>8000</v>
      </c>
      <c r="B317" s="82" t="s">
        <v>748</v>
      </c>
      <c r="C317" s="82"/>
      <c r="D317" s="84">
        <v>0</v>
      </c>
    </row>
    <row r="318" spans="1:4" ht="10.5" x14ac:dyDescent="0.25">
      <c r="A318" s="82">
        <v>9000</v>
      </c>
      <c r="B318" s="82" t="s">
        <v>750</v>
      </c>
      <c r="C318" s="82"/>
      <c r="D318" s="84">
        <v>0</v>
      </c>
    </row>
    <row r="319" spans="1:4" ht="10.5" x14ac:dyDescent="0.25">
      <c r="A319" s="90" t="s">
        <v>1492</v>
      </c>
      <c r="B319" s="90"/>
      <c r="C319" s="90"/>
      <c r="D319" s="89">
        <v>1279473213.3000002</v>
      </c>
    </row>
  </sheetData>
  <mergeCells count="1">
    <mergeCell ref="A1: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B5882-16D1-4F79-BBA4-83BA789EC678}">
  <dimension ref="C4:H44"/>
  <sheetViews>
    <sheetView workbookViewId="0">
      <selection activeCell="M37" sqref="M37"/>
    </sheetView>
  </sheetViews>
  <sheetFormatPr defaultRowHeight="14.5" x14ac:dyDescent="0.35"/>
  <cols>
    <col min="3" max="4" width="5.1796875" customWidth="1"/>
    <col min="5" max="5" width="32.7265625" customWidth="1"/>
    <col min="6" max="6" width="10.26953125" customWidth="1"/>
    <col min="8" max="8" width="11.7265625" customWidth="1"/>
  </cols>
  <sheetData>
    <row r="4" spans="3:8" x14ac:dyDescent="0.35">
      <c r="C4" s="49" t="s">
        <v>1313</v>
      </c>
      <c r="E4" s="16"/>
    </row>
    <row r="5" spans="3:8" x14ac:dyDescent="0.35">
      <c r="C5" s="48" t="s">
        <v>1</v>
      </c>
    </row>
    <row r="6" spans="3:8" x14ac:dyDescent="0.35">
      <c r="C6" s="117" t="s">
        <v>1314</v>
      </c>
      <c r="D6" s="117" t="s">
        <v>1315</v>
      </c>
      <c r="E6" s="117"/>
      <c r="F6" s="117" t="s">
        <v>5</v>
      </c>
      <c r="G6" s="117" t="s">
        <v>6</v>
      </c>
      <c r="H6" s="117" t="s">
        <v>7</v>
      </c>
    </row>
    <row r="7" spans="3:8" x14ac:dyDescent="0.35">
      <c r="C7" s="117"/>
      <c r="D7" s="117"/>
      <c r="E7" s="117"/>
      <c r="F7" s="117"/>
      <c r="G7" s="117"/>
      <c r="H7" s="117"/>
    </row>
    <row r="8" spans="3:8" ht="4.5" customHeight="1" thickBot="1" x14ac:dyDescent="0.4">
      <c r="C8" s="118"/>
      <c r="D8" s="118"/>
      <c r="E8" s="118"/>
      <c r="F8" s="118"/>
      <c r="G8" s="118"/>
      <c r="H8" s="118"/>
    </row>
    <row r="9" spans="3:8" ht="15.5" thickTop="1" thickBot="1" x14ac:dyDescent="0.4">
      <c r="C9" s="53">
        <v>4</v>
      </c>
      <c r="D9" s="53"/>
      <c r="E9" s="53" t="s">
        <v>26</v>
      </c>
      <c r="F9" s="54">
        <v>62998986</v>
      </c>
      <c r="G9" s="54">
        <v>50000</v>
      </c>
      <c r="H9" s="54">
        <v>63048986</v>
      </c>
    </row>
    <row r="10" spans="3:8" ht="15" thickBot="1" x14ac:dyDescent="0.4">
      <c r="C10" s="56"/>
      <c r="D10" s="62" t="s">
        <v>40</v>
      </c>
      <c r="E10" s="56" t="s">
        <v>1316</v>
      </c>
      <c r="F10" s="57">
        <v>2023249</v>
      </c>
      <c r="G10" s="57">
        <v>50000</v>
      </c>
      <c r="H10" s="57">
        <v>2073249</v>
      </c>
    </row>
    <row r="11" spans="3:8" ht="15" thickBot="1" x14ac:dyDescent="0.4">
      <c r="C11" s="53">
        <v>5</v>
      </c>
      <c r="D11" s="53"/>
      <c r="E11" s="53" t="s">
        <v>33</v>
      </c>
      <c r="F11" s="54">
        <v>3402817</v>
      </c>
      <c r="G11" s="54">
        <v>38032</v>
      </c>
      <c r="H11" s="54">
        <v>3440849</v>
      </c>
    </row>
    <row r="12" spans="3:8" ht="15" thickBot="1" x14ac:dyDescent="0.4">
      <c r="C12" s="56"/>
      <c r="D12" s="62" t="s">
        <v>16</v>
      </c>
      <c r="E12" s="56" t="s">
        <v>34</v>
      </c>
      <c r="F12" s="57">
        <v>1623554</v>
      </c>
      <c r="G12" s="57">
        <v>34032</v>
      </c>
      <c r="H12" s="57">
        <v>1657586</v>
      </c>
    </row>
    <row r="13" spans="3:8" ht="15" thickBot="1" x14ac:dyDescent="0.4">
      <c r="C13" s="56"/>
      <c r="D13" s="62" t="s">
        <v>84</v>
      </c>
      <c r="E13" s="56" t="s">
        <v>1317</v>
      </c>
      <c r="F13" s="57">
        <v>52040</v>
      </c>
      <c r="G13" s="57">
        <v>4000</v>
      </c>
      <c r="H13" s="57">
        <v>56040</v>
      </c>
    </row>
    <row r="14" spans="3:8" ht="15" thickBot="1" x14ac:dyDescent="0.4">
      <c r="C14" s="53">
        <v>6</v>
      </c>
      <c r="D14" s="53"/>
      <c r="E14" s="53" t="s">
        <v>37</v>
      </c>
      <c r="F14" s="54">
        <v>81041599</v>
      </c>
      <c r="G14" s="54">
        <v>10000</v>
      </c>
      <c r="H14" s="54">
        <v>81051599</v>
      </c>
    </row>
    <row r="15" spans="3:8" ht="15" thickBot="1" x14ac:dyDescent="0.4">
      <c r="C15" s="56"/>
      <c r="D15" s="62" t="s">
        <v>74</v>
      </c>
      <c r="E15" s="56" t="s">
        <v>1318</v>
      </c>
      <c r="F15" s="57">
        <v>27580</v>
      </c>
      <c r="G15" s="57">
        <v>10000</v>
      </c>
      <c r="H15" s="57">
        <v>37580</v>
      </c>
    </row>
    <row r="16" spans="3:8" ht="15" thickBot="1" x14ac:dyDescent="0.4">
      <c r="C16" s="53">
        <v>7</v>
      </c>
      <c r="D16" s="53"/>
      <c r="E16" s="53" t="s">
        <v>855</v>
      </c>
      <c r="F16" s="54">
        <v>51939762</v>
      </c>
      <c r="G16" s="54">
        <v>-4851990</v>
      </c>
      <c r="H16" s="54">
        <v>47087772</v>
      </c>
    </row>
    <row r="17" spans="3:8" ht="15" thickBot="1" x14ac:dyDescent="0.4">
      <c r="C17" s="56"/>
      <c r="D17" s="62" t="s">
        <v>16</v>
      </c>
      <c r="E17" s="56" t="s">
        <v>1319</v>
      </c>
      <c r="F17" s="57">
        <v>49998924</v>
      </c>
      <c r="G17" s="57">
        <v>-4851990</v>
      </c>
      <c r="H17" s="57">
        <v>45146934</v>
      </c>
    </row>
    <row r="18" spans="3:8" ht="15" thickBot="1" x14ac:dyDescent="0.4">
      <c r="C18" s="53">
        <v>9</v>
      </c>
      <c r="D18" s="53"/>
      <c r="E18" s="53" t="s">
        <v>47</v>
      </c>
      <c r="F18" s="54">
        <v>121194613</v>
      </c>
      <c r="G18" s="54">
        <v>220000</v>
      </c>
      <c r="H18" s="54">
        <v>121414613</v>
      </c>
    </row>
    <row r="19" spans="3:8" ht="15" thickBot="1" x14ac:dyDescent="0.4">
      <c r="C19" s="56"/>
      <c r="D19" s="62" t="s">
        <v>28</v>
      </c>
      <c r="E19" s="56" t="s">
        <v>48</v>
      </c>
      <c r="F19" s="57">
        <v>33153886</v>
      </c>
      <c r="G19" s="57">
        <v>220000</v>
      </c>
      <c r="H19" s="57">
        <v>33373886</v>
      </c>
    </row>
    <row r="20" spans="3:8" ht="21.5" thickBot="1" x14ac:dyDescent="0.4">
      <c r="C20" s="53">
        <v>10</v>
      </c>
      <c r="D20" s="53"/>
      <c r="E20" s="53" t="s">
        <v>53</v>
      </c>
      <c r="F20" s="54">
        <v>112005457</v>
      </c>
      <c r="G20" s="54">
        <v>4530000</v>
      </c>
      <c r="H20" s="54">
        <v>116535457</v>
      </c>
    </row>
    <row r="21" spans="3:8" ht="15" thickBot="1" x14ac:dyDescent="0.4">
      <c r="C21" s="56"/>
      <c r="D21" s="62" t="s">
        <v>16</v>
      </c>
      <c r="E21" s="56" t="s">
        <v>1320</v>
      </c>
      <c r="F21" s="57">
        <v>42605070</v>
      </c>
      <c r="G21" s="57">
        <v>4500000</v>
      </c>
      <c r="H21" s="57">
        <v>47105070</v>
      </c>
    </row>
    <row r="22" spans="3:8" ht="15" thickBot="1" x14ac:dyDescent="0.4">
      <c r="C22" s="56"/>
      <c r="D22" s="62" t="s">
        <v>72</v>
      </c>
      <c r="E22" s="56" t="s">
        <v>1321</v>
      </c>
      <c r="F22" s="57">
        <v>9283366</v>
      </c>
      <c r="G22" s="57">
        <v>30000</v>
      </c>
      <c r="H22" s="57">
        <v>9313366</v>
      </c>
    </row>
    <row r="23" spans="3:8" ht="15" thickBot="1" x14ac:dyDescent="0.4">
      <c r="C23" s="53">
        <v>12</v>
      </c>
      <c r="D23" s="53"/>
      <c r="E23" s="53" t="s">
        <v>60</v>
      </c>
      <c r="F23" s="54">
        <v>101499770</v>
      </c>
      <c r="G23" s="54">
        <v>769641</v>
      </c>
      <c r="H23" s="54">
        <v>102269411</v>
      </c>
    </row>
    <row r="24" spans="3:8" ht="15" thickBot="1" x14ac:dyDescent="0.4">
      <c r="C24" s="56"/>
      <c r="D24" s="62" t="s">
        <v>18</v>
      </c>
      <c r="E24" s="56" t="s">
        <v>1322</v>
      </c>
      <c r="F24" s="57">
        <v>46171247</v>
      </c>
      <c r="G24" s="57">
        <v>769641</v>
      </c>
      <c r="H24" s="57">
        <v>46940888</v>
      </c>
    </row>
    <row r="25" spans="3:8" ht="15" thickBot="1" x14ac:dyDescent="0.4">
      <c r="C25" s="53">
        <v>19</v>
      </c>
      <c r="D25" s="53"/>
      <c r="E25" s="53" t="s">
        <v>1169</v>
      </c>
      <c r="F25" s="54">
        <v>4741801</v>
      </c>
      <c r="G25" s="63">
        <v>0</v>
      </c>
      <c r="H25" s="54">
        <v>4741801</v>
      </c>
    </row>
    <row r="26" spans="3:8" ht="15" thickBot="1" x14ac:dyDescent="0.4">
      <c r="C26" s="56"/>
      <c r="D26" s="62" t="s">
        <v>16</v>
      </c>
      <c r="E26" s="56" t="s">
        <v>1323</v>
      </c>
      <c r="F26" s="57">
        <v>2060937</v>
      </c>
      <c r="G26" s="57">
        <v>-77000</v>
      </c>
      <c r="H26" s="57">
        <v>1983937</v>
      </c>
    </row>
    <row r="27" spans="3:8" ht="15" thickBot="1" x14ac:dyDescent="0.4">
      <c r="C27" s="56"/>
      <c r="D27" s="62" t="s">
        <v>18</v>
      </c>
      <c r="E27" s="56" t="s">
        <v>1324</v>
      </c>
      <c r="F27" s="57">
        <v>430864</v>
      </c>
      <c r="G27" s="57">
        <v>77000</v>
      </c>
      <c r="H27" s="57">
        <v>507864</v>
      </c>
    </row>
    <row r="28" spans="3:8" ht="15" thickBot="1" x14ac:dyDescent="0.4">
      <c r="C28" s="53">
        <v>22</v>
      </c>
      <c r="D28" s="53"/>
      <c r="E28" s="53" t="s">
        <v>131</v>
      </c>
      <c r="F28" s="54">
        <v>77973052</v>
      </c>
      <c r="G28" s="54">
        <v>470500</v>
      </c>
      <c r="H28" s="54">
        <v>78443552</v>
      </c>
    </row>
    <row r="29" spans="3:8" ht="15" thickBot="1" x14ac:dyDescent="0.4">
      <c r="C29" s="56"/>
      <c r="D29" s="62" t="s">
        <v>16</v>
      </c>
      <c r="E29" s="56" t="s">
        <v>1325</v>
      </c>
      <c r="F29" s="57">
        <v>31959785</v>
      </c>
      <c r="G29" s="57">
        <v>27000</v>
      </c>
      <c r="H29" s="57">
        <v>31986785</v>
      </c>
    </row>
    <row r="30" spans="3:8" ht="23.15" customHeight="1" thickBot="1" x14ac:dyDescent="0.4">
      <c r="C30" s="56"/>
      <c r="D30" s="62" t="s">
        <v>18</v>
      </c>
      <c r="E30" s="56" t="s">
        <v>1326</v>
      </c>
      <c r="F30" s="57">
        <v>31171263</v>
      </c>
      <c r="G30" s="57">
        <v>-27000</v>
      </c>
      <c r="H30" s="57">
        <v>31144263</v>
      </c>
    </row>
    <row r="31" spans="3:8" ht="15" thickBot="1" x14ac:dyDescent="0.4">
      <c r="C31" s="56"/>
      <c r="D31" s="62" t="s">
        <v>28</v>
      </c>
      <c r="E31" s="56" t="s">
        <v>1327</v>
      </c>
      <c r="F31" s="57">
        <v>255313</v>
      </c>
      <c r="G31" s="57">
        <v>2500</v>
      </c>
      <c r="H31" s="57">
        <v>257813</v>
      </c>
    </row>
    <row r="32" spans="3:8" ht="15" thickBot="1" x14ac:dyDescent="0.4">
      <c r="C32" s="56"/>
      <c r="D32" s="62" t="s">
        <v>20</v>
      </c>
      <c r="E32" s="56" t="s">
        <v>1328</v>
      </c>
      <c r="F32" s="57">
        <v>1038000</v>
      </c>
      <c r="G32" s="57">
        <v>200000</v>
      </c>
      <c r="H32" s="57">
        <v>1238000</v>
      </c>
    </row>
    <row r="33" spans="3:8" ht="23.15" customHeight="1" thickBot="1" x14ac:dyDescent="0.4">
      <c r="C33" s="56"/>
      <c r="D33" s="62" t="s">
        <v>1329</v>
      </c>
      <c r="E33" s="56" t="s">
        <v>1330</v>
      </c>
      <c r="F33" s="57">
        <v>690000</v>
      </c>
      <c r="G33" s="57">
        <v>260000</v>
      </c>
      <c r="H33" s="57">
        <v>950000</v>
      </c>
    </row>
    <row r="34" spans="3:8" ht="15" thickBot="1" x14ac:dyDescent="0.4">
      <c r="C34" s="56"/>
      <c r="D34" s="62" t="s">
        <v>124</v>
      </c>
      <c r="E34" s="56" t="s">
        <v>1331</v>
      </c>
      <c r="F34" s="58">
        <v>0</v>
      </c>
      <c r="G34" s="57">
        <v>8000</v>
      </c>
      <c r="H34" s="57">
        <v>8000</v>
      </c>
    </row>
    <row r="35" spans="3:8" ht="15" thickBot="1" x14ac:dyDescent="0.4">
      <c r="C35" s="53">
        <v>23</v>
      </c>
      <c r="D35" s="53"/>
      <c r="E35" s="53" t="s">
        <v>136</v>
      </c>
      <c r="F35" s="54">
        <v>23875754</v>
      </c>
      <c r="G35" s="54">
        <v>563124</v>
      </c>
      <c r="H35" s="54">
        <v>24438878</v>
      </c>
    </row>
    <row r="36" spans="3:8" ht="15" thickBot="1" x14ac:dyDescent="0.4">
      <c r="C36" s="56"/>
      <c r="D36" s="62" t="s">
        <v>1329</v>
      </c>
      <c r="E36" s="56" t="s">
        <v>1332</v>
      </c>
      <c r="F36" s="57">
        <v>6982048</v>
      </c>
      <c r="G36" s="57">
        <v>563124</v>
      </c>
      <c r="H36" s="57">
        <v>7545172</v>
      </c>
    </row>
    <row r="37" spans="3:8" ht="15" thickBot="1" x14ac:dyDescent="0.4">
      <c r="C37" s="53">
        <v>24</v>
      </c>
      <c r="D37" s="53"/>
      <c r="E37" s="53" t="s">
        <v>142</v>
      </c>
      <c r="F37" s="54">
        <v>16331901</v>
      </c>
      <c r="G37" s="54">
        <v>8000</v>
      </c>
      <c r="H37" s="54">
        <v>16339901</v>
      </c>
    </row>
    <row r="38" spans="3:8" ht="20.5" thickBot="1" x14ac:dyDescent="0.4">
      <c r="C38" s="56"/>
      <c r="D38" s="62" t="s">
        <v>150</v>
      </c>
      <c r="E38" s="56" t="s">
        <v>151</v>
      </c>
      <c r="F38" s="57">
        <v>27850</v>
      </c>
      <c r="G38" s="57">
        <v>8000</v>
      </c>
      <c r="H38" s="57">
        <v>35850</v>
      </c>
    </row>
    <row r="39" spans="3:8" ht="15" thickBot="1" x14ac:dyDescent="0.4">
      <c r="C39" s="53">
        <v>25</v>
      </c>
      <c r="D39" s="53"/>
      <c r="E39" s="53" t="s">
        <v>1300</v>
      </c>
      <c r="F39" s="54">
        <v>156923194</v>
      </c>
      <c r="G39" s="54">
        <v>174732</v>
      </c>
      <c r="H39" s="54">
        <v>157097926</v>
      </c>
    </row>
    <row r="40" spans="3:8" ht="15" thickBot="1" x14ac:dyDescent="0.4">
      <c r="C40" s="56"/>
      <c r="D40" s="62" t="s">
        <v>18</v>
      </c>
      <c r="E40" s="56" t="s">
        <v>1333</v>
      </c>
      <c r="F40" s="57">
        <v>4718355</v>
      </c>
      <c r="G40" s="57">
        <v>174732</v>
      </c>
      <c r="H40" s="57">
        <v>4893087</v>
      </c>
    </row>
    <row r="41" spans="3:8" ht="15" thickBot="1" x14ac:dyDescent="0.4">
      <c r="C41" s="53">
        <v>26</v>
      </c>
      <c r="D41" s="53"/>
      <c r="E41" s="53" t="s">
        <v>1306</v>
      </c>
      <c r="F41" s="54">
        <v>12155200</v>
      </c>
      <c r="G41" s="54">
        <v>10500000</v>
      </c>
      <c r="H41" s="54">
        <v>22655200</v>
      </c>
    </row>
    <row r="42" spans="3:8" ht="15" thickBot="1" x14ac:dyDescent="0.4">
      <c r="C42" s="56"/>
      <c r="D42" s="62" t="s">
        <v>16</v>
      </c>
      <c r="E42" s="56" t="s">
        <v>1334</v>
      </c>
      <c r="F42" s="57">
        <v>12000000</v>
      </c>
      <c r="G42" s="57">
        <v>10500000</v>
      </c>
      <c r="H42" s="57">
        <v>22500000</v>
      </c>
    </row>
    <row r="43" spans="3:8" ht="21.5" thickBot="1" x14ac:dyDescent="0.4">
      <c r="C43" s="59"/>
      <c r="D43" s="60"/>
      <c r="E43" s="60" t="s">
        <v>156</v>
      </c>
      <c r="F43" s="64"/>
      <c r="G43" s="61">
        <v>12482039</v>
      </c>
      <c r="H43" s="64"/>
    </row>
    <row r="44" spans="3:8" ht="15" thickTop="1" x14ac:dyDescent="0.35"/>
  </sheetData>
  <mergeCells count="6">
    <mergeCell ref="H6:H8"/>
    <mergeCell ref="C6:C8"/>
    <mergeCell ref="D6:D8"/>
    <mergeCell ref="E6:E8"/>
    <mergeCell ref="F6:F8"/>
    <mergeCell ref="G6:G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A2C2-280E-4716-A08C-6889279964E6}">
  <dimension ref="B2:D588"/>
  <sheetViews>
    <sheetView topLeftCell="A18" workbookViewId="0">
      <selection activeCell="M37" sqref="M37"/>
    </sheetView>
  </sheetViews>
  <sheetFormatPr defaultRowHeight="14.5" x14ac:dyDescent="0.35"/>
  <cols>
    <col min="2" max="2" width="5" customWidth="1"/>
    <col min="3" max="3" width="73.08984375" customWidth="1"/>
    <col min="4" max="4" width="14.6328125" customWidth="1"/>
  </cols>
  <sheetData>
    <row r="2" spans="2:4" x14ac:dyDescent="0.35">
      <c r="B2" s="47"/>
    </row>
    <row r="3" spans="2:4" x14ac:dyDescent="0.35">
      <c r="B3" s="48"/>
    </row>
    <row r="4" spans="2:4" x14ac:dyDescent="0.35">
      <c r="B4" s="119" t="s">
        <v>752</v>
      </c>
      <c r="C4" s="120"/>
      <c r="D4" s="122" t="s">
        <v>1</v>
      </c>
    </row>
    <row r="5" spans="2:4" ht="15" thickBot="1" x14ac:dyDescent="0.4">
      <c r="B5" s="121"/>
      <c r="C5" s="121"/>
      <c r="D5" s="123"/>
    </row>
    <row r="6" spans="2:4" ht="15.5" customHeight="1" thickTop="1" thickBot="1" x14ac:dyDescent="0.4">
      <c r="B6" s="52">
        <v>1</v>
      </c>
      <c r="C6" s="53" t="s">
        <v>9</v>
      </c>
      <c r="D6" s="54">
        <v>17268338</v>
      </c>
    </row>
    <row r="7" spans="2:4" ht="15.5" customHeight="1" thickBot="1" x14ac:dyDescent="0.4">
      <c r="B7" s="52"/>
      <c r="C7" s="53" t="s">
        <v>753</v>
      </c>
      <c r="D7" s="54">
        <v>149157</v>
      </c>
    </row>
    <row r="8" spans="2:4" ht="15.5" customHeight="1" thickBot="1" x14ac:dyDescent="0.4">
      <c r="B8" s="55"/>
      <c r="C8" s="56" t="s">
        <v>754</v>
      </c>
      <c r="D8" s="57">
        <v>149157</v>
      </c>
    </row>
    <row r="9" spans="2:4" ht="15.5" customHeight="1" thickBot="1" x14ac:dyDescent="0.4">
      <c r="B9" s="52"/>
      <c r="C9" s="53" t="s">
        <v>755</v>
      </c>
      <c r="D9" s="54">
        <v>2565279</v>
      </c>
    </row>
    <row r="10" spans="2:4" ht="15.5" customHeight="1" thickBot="1" x14ac:dyDescent="0.4">
      <c r="B10" s="55"/>
      <c r="C10" s="56" t="s">
        <v>756</v>
      </c>
      <c r="D10" s="57">
        <v>981205</v>
      </c>
    </row>
    <row r="11" spans="2:4" ht="15.5" customHeight="1" thickBot="1" x14ac:dyDescent="0.4">
      <c r="B11" s="55"/>
      <c r="C11" s="56" t="s">
        <v>757</v>
      </c>
      <c r="D11" s="57">
        <v>984675</v>
      </c>
    </row>
    <row r="12" spans="2:4" ht="15.5" customHeight="1" thickBot="1" x14ac:dyDescent="0.4">
      <c r="B12" s="55"/>
      <c r="C12" s="56" t="s">
        <v>758</v>
      </c>
      <c r="D12" s="57">
        <v>120000</v>
      </c>
    </row>
    <row r="13" spans="2:4" ht="15.5" customHeight="1" thickBot="1" x14ac:dyDescent="0.4">
      <c r="B13" s="55"/>
      <c r="C13" s="56" t="s">
        <v>759</v>
      </c>
      <c r="D13" s="57">
        <v>123577</v>
      </c>
    </row>
    <row r="14" spans="2:4" ht="15.5" customHeight="1" thickBot="1" x14ac:dyDescent="0.4">
      <c r="B14" s="55"/>
      <c r="C14" s="56" t="s">
        <v>760</v>
      </c>
      <c r="D14" s="57">
        <v>355822</v>
      </c>
    </row>
    <row r="15" spans="2:4" ht="15.5" customHeight="1" thickBot="1" x14ac:dyDescent="0.4">
      <c r="B15" s="52"/>
      <c r="C15" s="53" t="s">
        <v>761</v>
      </c>
      <c r="D15" s="54">
        <v>61800</v>
      </c>
    </row>
    <row r="16" spans="2:4" ht="15.5" customHeight="1" thickBot="1" x14ac:dyDescent="0.4">
      <c r="B16" s="55"/>
      <c r="C16" s="56" t="s">
        <v>762</v>
      </c>
      <c r="D16" s="57">
        <v>61800</v>
      </c>
    </row>
    <row r="17" spans="2:4" ht="15.5" customHeight="1" thickBot="1" x14ac:dyDescent="0.4">
      <c r="B17" s="52"/>
      <c r="C17" s="53" t="s">
        <v>763</v>
      </c>
      <c r="D17" s="54">
        <v>8441101</v>
      </c>
    </row>
    <row r="18" spans="2:4" ht="15.5" customHeight="1" thickBot="1" x14ac:dyDescent="0.4">
      <c r="B18" s="55"/>
      <c r="C18" s="56" t="s">
        <v>764</v>
      </c>
      <c r="D18" s="57">
        <v>8441101</v>
      </c>
    </row>
    <row r="19" spans="2:4" ht="15.5" customHeight="1" thickBot="1" x14ac:dyDescent="0.4">
      <c r="B19" s="52"/>
      <c r="C19" s="53" t="s">
        <v>765</v>
      </c>
      <c r="D19" s="54">
        <v>3573121</v>
      </c>
    </row>
    <row r="20" spans="2:4" ht="15.5" customHeight="1" thickBot="1" x14ac:dyDescent="0.4">
      <c r="B20" s="55"/>
      <c r="C20" s="56" t="s">
        <v>766</v>
      </c>
      <c r="D20" s="57">
        <v>3573121</v>
      </c>
    </row>
    <row r="21" spans="2:4" ht="15.5" customHeight="1" thickBot="1" x14ac:dyDescent="0.4">
      <c r="B21" s="52"/>
      <c r="C21" s="53" t="s">
        <v>767</v>
      </c>
      <c r="D21" s="54">
        <v>1121858</v>
      </c>
    </row>
    <row r="22" spans="2:4" ht="15.5" customHeight="1" thickBot="1" x14ac:dyDescent="0.4">
      <c r="B22" s="55"/>
      <c r="C22" s="56" t="s">
        <v>768</v>
      </c>
      <c r="D22" s="57">
        <v>695140</v>
      </c>
    </row>
    <row r="23" spans="2:4" ht="15.5" customHeight="1" thickBot="1" x14ac:dyDescent="0.4">
      <c r="B23" s="55"/>
      <c r="C23" s="56" t="s">
        <v>769</v>
      </c>
      <c r="D23" s="57">
        <v>55726</v>
      </c>
    </row>
    <row r="24" spans="2:4" ht="15.5" customHeight="1" thickBot="1" x14ac:dyDescent="0.4">
      <c r="B24" s="55"/>
      <c r="C24" s="56" t="s">
        <v>770</v>
      </c>
      <c r="D24" s="57">
        <v>124792</v>
      </c>
    </row>
    <row r="25" spans="2:4" ht="15.5" customHeight="1" thickBot="1" x14ac:dyDescent="0.4">
      <c r="B25" s="55"/>
      <c r="C25" s="56" t="s">
        <v>771</v>
      </c>
      <c r="D25" s="57">
        <v>27000</v>
      </c>
    </row>
    <row r="26" spans="2:4" ht="15.5" customHeight="1" thickBot="1" x14ac:dyDescent="0.4">
      <c r="B26" s="55"/>
      <c r="C26" s="56" t="s">
        <v>772</v>
      </c>
      <c r="D26" s="57">
        <v>169200</v>
      </c>
    </row>
    <row r="27" spans="2:4" ht="15.5" customHeight="1" thickBot="1" x14ac:dyDescent="0.4">
      <c r="B27" s="55"/>
      <c r="C27" s="56" t="s">
        <v>773</v>
      </c>
      <c r="D27" s="57">
        <v>50000</v>
      </c>
    </row>
    <row r="28" spans="2:4" ht="15.5" customHeight="1" thickBot="1" x14ac:dyDescent="0.4">
      <c r="B28" s="52"/>
      <c r="C28" s="53" t="s">
        <v>774</v>
      </c>
      <c r="D28" s="54">
        <v>223271</v>
      </c>
    </row>
    <row r="29" spans="2:4" ht="15.5" customHeight="1" thickBot="1" x14ac:dyDescent="0.4">
      <c r="B29" s="55"/>
      <c r="C29" s="56" t="s">
        <v>775</v>
      </c>
      <c r="D29" s="57">
        <v>207771</v>
      </c>
    </row>
    <row r="30" spans="2:4" ht="15.5" customHeight="1" thickBot="1" x14ac:dyDescent="0.4">
      <c r="B30" s="55"/>
      <c r="C30" s="56" t="s">
        <v>776</v>
      </c>
      <c r="D30" s="57">
        <v>15500</v>
      </c>
    </row>
    <row r="31" spans="2:4" ht="15.5" customHeight="1" thickBot="1" x14ac:dyDescent="0.4">
      <c r="B31" s="52"/>
      <c r="C31" s="53" t="s">
        <v>777</v>
      </c>
      <c r="D31" s="54">
        <v>1101201</v>
      </c>
    </row>
    <row r="32" spans="2:4" ht="15.5" customHeight="1" thickBot="1" x14ac:dyDescent="0.4">
      <c r="B32" s="55"/>
      <c r="C32" s="56" t="s">
        <v>778</v>
      </c>
      <c r="D32" s="57">
        <v>1055519</v>
      </c>
    </row>
    <row r="33" spans="2:4" ht="15.5" customHeight="1" thickBot="1" x14ac:dyDescent="0.4">
      <c r="B33" s="55"/>
      <c r="C33" s="56" t="s">
        <v>779</v>
      </c>
      <c r="D33" s="57">
        <v>45682</v>
      </c>
    </row>
    <row r="34" spans="2:4" ht="15.5" customHeight="1" thickBot="1" x14ac:dyDescent="0.4">
      <c r="B34" s="52"/>
      <c r="C34" s="53" t="s">
        <v>780</v>
      </c>
      <c r="D34" s="54">
        <v>31550</v>
      </c>
    </row>
    <row r="35" spans="2:4" ht="15.5" customHeight="1" thickBot="1" x14ac:dyDescent="0.4">
      <c r="B35" s="55"/>
      <c r="C35" s="56" t="s">
        <v>781</v>
      </c>
      <c r="D35" s="57">
        <v>31550</v>
      </c>
    </row>
    <row r="36" spans="2:4" ht="15.5" customHeight="1" thickBot="1" x14ac:dyDescent="0.4">
      <c r="B36" s="52">
        <v>2</v>
      </c>
      <c r="C36" s="53" t="s">
        <v>15</v>
      </c>
      <c r="D36" s="54">
        <v>17971183</v>
      </c>
    </row>
    <row r="37" spans="2:4" ht="15.5" customHeight="1" thickBot="1" x14ac:dyDescent="0.4">
      <c r="B37" s="55"/>
      <c r="C37" s="56" t="s">
        <v>782</v>
      </c>
      <c r="D37" s="57">
        <v>104034</v>
      </c>
    </row>
    <row r="38" spans="2:4" ht="15.5" customHeight="1" thickBot="1" x14ac:dyDescent="0.4">
      <c r="B38" s="55"/>
      <c r="C38" s="56" t="s">
        <v>783</v>
      </c>
      <c r="D38" s="57">
        <v>114574</v>
      </c>
    </row>
    <row r="39" spans="2:4" ht="15.5" customHeight="1" thickBot="1" x14ac:dyDescent="0.4">
      <c r="B39" s="55"/>
      <c r="C39" s="56" t="s">
        <v>784</v>
      </c>
      <c r="D39" s="57">
        <v>25150</v>
      </c>
    </row>
    <row r="40" spans="2:4" ht="15.5" customHeight="1" thickBot="1" x14ac:dyDescent="0.4">
      <c r="B40" s="55"/>
      <c r="C40" s="56" t="s">
        <v>785</v>
      </c>
      <c r="D40" s="57">
        <v>1693</v>
      </c>
    </row>
    <row r="41" spans="2:4" ht="15.5" customHeight="1" thickBot="1" x14ac:dyDescent="0.4">
      <c r="B41" s="55"/>
      <c r="C41" s="56" t="s">
        <v>786</v>
      </c>
      <c r="D41" s="57">
        <v>14094000</v>
      </c>
    </row>
    <row r="42" spans="2:4" ht="15.5" customHeight="1" thickBot="1" x14ac:dyDescent="0.4">
      <c r="B42" s="55"/>
      <c r="C42" s="56" t="s">
        <v>787</v>
      </c>
      <c r="D42" s="57">
        <v>10936</v>
      </c>
    </row>
    <row r="43" spans="2:4" ht="15.5" customHeight="1" thickBot="1" x14ac:dyDescent="0.4">
      <c r="B43" s="55"/>
      <c r="C43" s="56" t="s">
        <v>788</v>
      </c>
      <c r="D43" s="57">
        <v>67682</v>
      </c>
    </row>
    <row r="44" spans="2:4" ht="15.5" customHeight="1" thickBot="1" x14ac:dyDescent="0.4">
      <c r="B44" s="55"/>
      <c r="C44" s="56" t="s">
        <v>789</v>
      </c>
      <c r="D44" s="57">
        <v>210340</v>
      </c>
    </row>
    <row r="45" spans="2:4" ht="15.5" customHeight="1" thickBot="1" x14ac:dyDescent="0.4">
      <c r="B45" s="55"/>
      <c r="C45" s="56" t="s">
        <v>790</v>
      </c>
      <c r="D45" s="57">
        <v>592901</v>
      </c>
    </row>
    <row r="46" spans="2:4" ht="15.5" customHeight="1" thickBot="1" x14ac:dyDescent="0.4">
      <c r="B46" s="55"/>
      <c r="C46" s="56" t="s">
        <v>791</v>
      </c>
      <c r="D46" s="57">
        <v>330000</v>
      </c>
    </row>
    <row r="47" spans="2:4" ht="15.5" customHeight="1" thickBot="1" x14ac:dyDescent="0.4">
      <c r="B47" s="55"/>
      <c r="C47" s="56" t="s">
        <v>792</v>
      </c>
      <c r="D47" s="57">
        <v>733787</v>
      </c>
    </row>
    <row r="48" spans="2:4" ht="15.5" customHeight="1" thickBot="1" x14ac:dyDescent="0.4">
      <c r="B48" s="55"/>
      <c r="C48" s="56" t="s">
        <v>793</v>
      </c>
      <c r="D48" s="57">
        <v>338983</v>
      </c>
    </row>
    <row r="49" spans="2:4" ht="15.5" customHeight="1" thickBot="1" x14ac:dyDescent="0.4">
      <c r="B49" s="55"/>
      <c r="C49" s="56" t="s">
        <v>794</v>
      </c>
      <c r="D49" s="57">
        <v>13907</v>
      </c>
    </row>
    <row r="50" spans="2:4" ht="15.5" customHeight="1" thickBot="1" x14ac:dyDescent="0.4">
      <c r="B50" s="55"/>
      <c r="C50" s="56" t="s">
        <v>795</v>
      </c>
      <c r="D50" s="57">
        <v>290116</v>
      </c>
    </row>
    <row r="51" spans="2:4" ht="15.5" customHeight="1" thickBot="1" x14ac:dyDescent="0.4">
      <c r="B51" s="55"/>
      <c r="C51" s="56" t="s">
        <v>796</v>
      </c>
      <c r="D51" s="57">
        <v>882068</v>
      </c>
    </row>
    <row r="52" spans="2:4" ht="15.5" customHeight="1" thickBot="1" x14ac:dyDescent="0.4">
      <c r="B52" s="55"/>
      <c r="C52" s="56" t="s">
        <v>797</v>
      </c>
      <c r="D52" s="57">
        <v>49933</v>
      </c>
    </row>
    <row r="53" spans="2:4" ht="15.5" customHeight="1" thickBot="1" x14ac:dyDescent="0.4">
      <c r="B53" s="55"/>
      <c r="C53" s="56" t="s">
        <v>798</v>
      </c>
      <c r="D53" s="57">
        <v>111079</v>
      </c>
    </row>
    <row r="54" spans="2:4" ht="15.5" customHeight="1" thickBot="1" x14ac:dyDescent="0.4">
      <c r="B54" s="52">
        <v>3</v>
      </c>
      <c r="C54" s="53" t="s">
        <v>23</v>
      </c>
      <c r="D54" s="54">
        <v>12729734</v>
      </c>
    </row>
    <row r="55" spans="2:4" ht="15.5" customHeight="1" thickBot="1" x14ac:dyDescent="0.4">
      <c r="B55" s="55"/>
      <c r="C55" s="56" t="s">
        <v>799</v>
      </c>
      <c r="D55" s="57">
        <v>8202898</v>
      </c>
    </row>
    <row r="56" spans="2:4" ht="15.5" customHeight="1" thickBot="1" x14ac:dyDescent="0.4">
      <c r="B56" s="55"/>
      <c r="C56" s="56" t="s">
        <v>800</v>
      </c>
      <c r="D56" s="57">
        <v>2381672</v>
      </c>
    </row>
    <row r="57" spans="2:4" ht="15.5" customHeight="1" thickBot="1" x14ac:dyDescent="0.4">
      <c r="B57" s="55"/>
      <c r="C57" s="56" t="s">
        <v>801</v>
      </c>
      <c r="D57" s="57">
        <v>2145164</v>
      </c>
    </row>
    <row r="58" spans="2:4" ht="15.5" customHeight="1" thickBot="1" x14ac:dyDescent="0.4">
      <c r="B58" s="52">
        <v>4</v>
      </c>
      <c r="C58" s="53" t="s">
        <v>26</v>
      </c>
      <c r="D58" s="54">
        <v>61688986</v>
      </c>
    </row>
    <row r="59" spans="2:4" ht="15.5" customHeight="1" thickBot="1" x14ac:dyDescent="0.4">
      <c r="B59" s="55"/>
      <c r="C59" s="56" t="s">
        <v>802</v>
      </c>
      <c r="D59" s="57">
        <v>32985967</v>
      </c>
    </row>
    <row r="60" spans="2:4" ht="15.5" customHeight="1" thickBot="1" x14ac:dyDescent="0.4">
      <c r="B60" s="55"/>
      <c r="C60" s="56" t="s">
        <v>803</v>
      </c>
      <c r="D60" s="57">
        <v>1828382</v>
      </c>
    </row>
    <row r="61" spans="2:4" ht="15.5" customHeight="1" thickBot="1" x14ac:dyDescent="0.4">
      <c r="B61" s="55"/>
      <c r="C61" s="56" t="s">
        <v>804</v>
      </c>
      <c r="D61" s="57">
        <v>1942249</v>
      </c>
    </row>
    <row r="62" spans="2:4" ht="15.5" customHeight="1" thickBot="1" x14ac:dyDescent="0.4">
      <c r="B62" s="55"/>
      <c r="C62" s="56" t="s">
        <v>805</v>
      </c>
      <c r="D62" s="57">
        <v>855674</v>
      </c>
    </row>
    <row r="63" spans="2:4" ht="15.5" customHeight="1" thickBot="1" x14ac:dyDescent="0.4">
      <c r="B63" s="55"/>
      <c r="C63" s="56" t="s">
        <v>806</v>
      </c>
      <c r="D63" s="57">
        <v>6632674</v>
      </c>
    </row>
    <row r="64" spans="2:4" ht="15.5" customHeight="1" thickBot="1" x14ac:dyDescent="0.4">
      <c r="B64" s="55"/>
      <c r="C64" s="56" t="s">
        <v>807</v>
      </c>
      <c r="D64" s="57">
        <v>12162399</v>
      </c>
    </row>
    <row r="65" spans="2:4" ht="15.5" customHeight="1" thickBot="1" x14ac:dyDescent="0.4">
      <c r="B65" s="55"/>
      <c r="C65" s="56" t="s">
        <v>808</v>
      </c>
      <c r="D65" s="57">
        <v>177371</v>
      </c>
    </row>
    <row r="66" spans="2:4" ht="15.5" customHeight="1" thickBot="1" x14ac:dyDescent="0.4">
      <c r="B66" s="55"/>
      <c r="C66" s="56" t="s">
        <v>809</v>
      </c>
      <c r="D66" s="57">
        <v>552653</v>
      </c>
    </row>
    <row r="67" spans="2:4" ht="15.5" customHeight="1" thickBot="1" x14ac:dyDescent="0.4">
      <c r="B67" s="55"/>
      <c r="C67" s="56" t="s">
        <v>810</v>
      </c>
      <c r="D67" s="57">
        <v>43962</v>
      </c>
    </row>
    <row r="68" spans="2:4" ht="15.5" customHeight="1" thickBot="1" x14ac:dyDescent="0.4">
      <c r="B68" s="55"/>
      <c r="C68" s="56" t="s">
        <v>811</v>
      </c>
      <c r="D68" s="57">
        <v>200953</v>
      </c>
    </row>
    <row r="69" spans="2:4" ht="15.5" customHeight="1" thickBot="1" x14ac:dyDescent="0.4">
      <c r="B69" s="55"/>
      <c r="C69" s="56" t="s">
        <v>812</v>
      </c>
      <c r="D69" s="57">
        <v>3915857</v>
      </c>
    </row>
    <row r="70" spans="2:4" ht="15.5" customHeight="1" thickBot="1" x14ac:dyDescent="0.4">
      <c r="B70" s="55"/>
      <c r="C70" s="56" t="s">
        <v>813</v>
      </c>
      <c r="D70" s="57">
        <v>39987</v>
      </c>
    </row>
    <row r="71" spans="2:4" ht="15.5" customHeight="1" thickBot="1" x14ac:dyDescent="0.4">
      <c r="B71" s="55"/>
      <c r="C71" s="56" t="s">
        <v>814</v>
      </c>
      <c r="D71" s="57">
        <v>19174</v>
      </c>
    </row>
    <row r="72" spans="2:4" ht="15.5" customHeight="1" thickBot="1" x14ac:dyDescent="0.4">
      <c r="B72" s="55"/>
      <c r="C72" s="56" t="s">
        <v>815</v>
      </c>
      <c r="D72" s="57">
        <v>70157</v>
      </c>
    </row>
    <row r="73" spans="2:4" ht="15.5" customHeight="1" thickBot="1" x14ac:dyDescent="0.4">
      <c r="B73" s="55"/>
      <c r="C73" s="56" t="s">
        <v>816</v>
      </c>
      <c r="D73" s="57">
        <v>24804</v>
      </c>
    </row>
    <row r="74" spans="2:4" ht="15.5" customHeight="1" thickBot="1" x14ac:dyDescent="0.4">
      <c r="B74" s="55"/>
      <c r="C74" s="56" t="s">
        <v>817</v>
      </c>
      <c r="D74" s="57">
        <v>9823</v>
      </c>
    </row>
    <row r="75" spans="2:4" ht="15.5" customHeight="1" thickBot="1" x14ac:dyDescent="0.4">
      <c r="B75" s="55"/>
      <c r="C75" s="56" t="s">
        <v>818</v>
      </c>
      <c r="D75" s="57">
        <v>226900</v>
      </c>
    </row>
    <row r="76" spans="2:4" ht="15.5" customHeight="1" thickBot="1" x14ac:dyDescent="0.4">
      <c r="B76" s="52">
        <v>5</v>
      </c>
      <c r="C76" s="53" t="s">
        <v>33</v>
      </c>
      <c r="D76" s="54">
        <v>2235117</v>
      </c>
    </row>
    <row r="77" spans="2:4" ht="15.5" customHeight="1" thickBot="1" x14ac:dyDescent="0.4">
      <c r="B77" s="55"/>
      <c r="C77" s="56" t="s">
        <v>819</v>
      </c>
      <c r="D77" s="57">
        <v>1533554</v>
      </c>
    </row>
    <row r="78" spans="2:4" ht="15.5" customHeight="1" thickBot="1" x14ac:dyDescent="0.4">
      <c r="B78" s="55"/>
      <c r="C78" s="56" t="s">
        <v>820</v>
      </c>
      <c r="D78" s="57">
        <v>181848</v>
      </c>
    </row>
    <row r="79" spans="2:4" ht="15.5" customHeight="1" thickBot="1" x14ac:dyDescent="0.4">
      <c r="B79" s="55"/>
      <c r="C79" s="56" t="s">
        <v>821</v>
      </c>
      <c r="D79" s="57">
        <v>13595</v>
      </c>
    </row>
    <row r="80" spans="2:4" ht="15.5" customHeight="1" thickBot="1" x14ac:dyDescent="0.4">
      <c r="B80" s="55"/>
      <c r="C80" s="56" t="s">
        <v>822</v>
      </c>
      <c r="D80" s="57">
        <v>4826</v>
      </c>
    </row>
    <row r="81" spans="2:4" ht="15.5" customHeight="1" thickBot="1" x14ac:dyDescent="0.4">
      <c r="B81" s="55"/>
      <c r="C81" s="56" t="s">
        <v>823</v>
      </c>
      <c r="D81" s="57">
        <v>52040</v>
      </c>
    </row>
    <row r="82" spans="2:4" ht="15.5" customHeight="1" thickBot="1" x14ac:dyDescent="0.4">
      <c r="B82" s="55"/>
      <c r="C82" s="56" t="s">
        <v>824</v>
      </c>
      <c r="D82" s="57">
        <v>79358</v>
      </c>
    </row>
    <row r="83" spans="2:4" ht="15.5" customHeight="1" thickBot="1" x14ac:dyDescent="0.4">
      <c r="B83" s="55"/>
      <c r="C83" s="56" t="s">
        <v>825</v>
      </c>
      <c r="D83" s="57">
        <v>28402</v>
      </c>
    </row>
    <row r="84" spans="2:4" ht="15.5" customHeight="1" thickBot="1" x14ac:dyDescent="0.4">
      <c r="B84" s="55"/>
      <c r="C84" s="56" t="s">
        <v>826</v>
      </c>
      <c r="D84" s="57">
        <v>19175</v>
      </c>
    </row>
    <row r="85" spans="2:4" ht="15.5" customHeight="1" thickBot="1" x14ac:dyDescent="0.4">
      <c r="B85" s="55"/>
      <c r="C85" s="56" t="s">
        <v>827</v>
      </c>
      <c r="D85" s="57">
        <v>131629</v>
      </c>
    </row>
    <row r="86" spans="2:4" ht="15.5" customHeight="1" thickBot="1" x14ac:dyDescent="0.4">
      <c r="B86" s="55"/>
      <c r="C86" s="56" t="s">
        <v>828</v>
      </c>
      <c r="D86" s="57">
        <v>15475</v>
      </c>
    </row>
    <row r="87" spans="2:4" ht="15.5" customHeight="1" thickBot="1" x14ac:dyDescent="0.4">
      <c r="B87" s="55"/>
      <c r="C87" s="56" t="s">
        <v>829</v>
      </c>
      <c r="D87" s="57">
        <v>175215</v>
      </c>
    </row>
    <row r="88" spans="2:4" ht="15.5" customHeight="1" thickBot="1" x14ac:dyDescent="0.4">
      <c r="B88" s="52">
        <v>6</v>
      </c>
      <c r="C88" s="53" t="s">
        <v>37</v>
      </c>
      <c r="D88" s="54">
        <v>76525799</v>
      </c>
    </row>
    <row r="89" spans="2:4" ht="15.5" customHeight="1" thickBot="1" x14ac:dyDescent="0.4">
      <c r="B89" s="52"/>
      <c r="C89" s="53" t="s">
        <v>830</v>
      </c>
      <c r="D89" s="54">
        <v>70841326</v>
      </c>
    </row>
    <row r="90" spans="2:4" ht="15.5" customHeight="1" thickBot="1" x14ac:dyDescent="0.4">
      <c r="B90" s="55"/>
      <c r="C90" s="56" t="s">
        <v>831</v>
      </c>
      <c r="D90" s="57">
        <v>44207502</v>
      </c>
    </row>
    <row r="91" spans="2:4" ht="15.5" customHeight="1" thickBot="1" x14ac:dyDescent="0.4">
      <c r="B91" s="55"/>
      <c r="C91" s="56" t="s">
        <v>832</v>
      </c>
      <c r="D91" s="57">
        <v>1476513</v>
      </c>
    </row>
    <row r="92" spans="2:4" ht="15.5" customHeight="1" thickBot="1" x14ac:dyDescent="0.4">
      <c r="B92" s="55"/>
      <c r="C92" s="56" t="s">
        <v>833</v>
      </c>
      <c r="D92" s="57">
        <v>19802213</v>
      </c>
    </row>
    <row r="93" spans="2:4" ht="15.5" customHeight="1" thickBot="1" x14ac:dyDescent="0.4">
      <c r="B93" s="55"/>
      <c r="C93" s="56" t="s">
        <v>834</v>
      </c>
      <c r="D93" s="57">
        <v>831905</v>
      </c>
    </row>
    <row r="94" spans="2:4" ht="15.5" customHeight="1" thickBot="1" x14ac:dyDescent="0.4">
      <c r="B94" s="55"/>
      <c r="C94" s="56" t="s">
        <v>835</v>
      </c>
      <c r="D94" s="57">
        <v>11463</v>
      </c>
    </row>
    <row r="95" spans="2:4" ht="15.5" customHeight="1" thickBot="1" x14ac:dyDescent="0.4">
      <c r="B95" s="55"/>
      <c r="C95" s="56" t="s">
        <v>836</v>
      </c>
      <c r="D95" s="57">
        <v>333842</v>
      </c>
    </row>
    <row r="96" spans="2:4" ht="15.5" customHeight="1" thickBot="1" x14ac:dyDescent="0.4">
      <c r="B96" s="55"/>
      <c r="C96" s="56" t="s">
        <v>837</v>
      </c>
      <c r="D96" s="57">
        <v>262289</v>
      </c>
    </row>
    <row r="97" spans="2:4" ht="15.5" customHeight="1" thickBot="1" x14ac:dyDescent="0.4">
      <c r="B97" s="55"/>
      <c r="C97" s="56" t="s">
        <v>838</v>
      </c>
      <c r="D97" s="57">
        <v>1551762</v>
      </c>
    </row>
    <row r="98" spans="2:4" ht="15.5" customHeight="1" thickBot="1" x14ac:dyDescent="0.4">
      <c r="B98" s="55"/>
      <c r="C98" s="56" t="s">
        <v>839</v>
      </c>
      <c r="D98" s="57">
        <v>241697</v>
      </c>
    </row>
    <row r="99" spans="2:4" ht="15.5" customHeight="1" thickBot="1" x14ac:dyDescent="0.4">
      <c r="B99" s="55"/>
      <c r="C99" s="56" t="s">
        <v>840</v>
      </c>
      <c r="D99" s="57">
        <v>6986</v>
      </c>
    </row>
    <row r="100" spans="2:4" ht="15.5" customHeight="1" thickBot="1" x14ac:dyDescent="0.4">
      <c r="B100" s="55"/>
      <c r="C100" s="56" t="s">
        <v>841</v>
      </c>
      <c r="D100" s="57">
        <v>2104280</v>
      </c>
    </row>
    <row r="101" spans="2:4" ht="15.5" customHeight="1" thickBot="1" x14ac:dyDescent="0.4">
      <c r="B101" s="55"/>
      <c r="C101" s="56" t="s">
        <v>842</v>
      </c>
      <c r="D101" s="57">
        <v>10874</v>
      </c>
    </row>
    <row r="102" spans="2:4" ht="15.5" customHeight="1" thickBot="1" x14ac:dyDescent="0.4">
      <c r="B102" s="52"/>
      <c r="C102" s="53" t="s">
        <v>843</v>
      </c>
      <c r="D102" s="54">
        <v>5276581</v>
      </c>
    </row>
    <row r="103" spans="2:4" ht="15.5" customHeight="1" thickBot="1" x14ac:dyDescent="0.4">
      <c r="B103" s="55"/>
      <c r="C103" s="56" t="s">
        <v>844</v>
      </c>
      <c r="D103" s="57">
        <v>1395048</v>
      </c>
    </row>
    <row r="104" spans="2:4" ht="15.5" customHeight="1" thickBot="1" x14ac:dyDescent="0.4">
      <c r="B104" s="55"/>
      <c r="C104" s="56" t="s">
        <v>845</v>
      </c>
      <c r="D104" s="57">
        <v>521850</v>
      </c>
    </row>
    <row r="105" spans="2:4" ht="15.5" customHeight="1" thickBot="1" x14ac:dyDescent="0.4">
      <c r="B105" s="55"/>
      <c r="C105" s="56" t="s">
        <v>846</v>
      </c>
      <c r="D105" s="57">
        <v>27580</v>
      </c>
    </row>
    <row r="106" spans="2:4" ht="15.5" customHeight="1" thickBot="1" x14ac:dyDescent="0.4">
      <c r="B106" s="55"/>
      <c r="C106" s="56" t="s">
        <v>847</v>
      </c>
      <c r="D106" s="57">
        <v>1273788</v>
      </c>
    </row>
    <row r="107" spans="2:4" ht="15.5" customHeight="1" thickBot="1" x14ac:dyDescent="0.4">
      <c r="B107" s="55"/>
      <c r="C107" s="56" t="s">
        <v>848</v>
      </c>
      <c r="D107" s="57">
        <v>401671</v>
      </c>
    </row>
    <row r="108" spans="2:4" ht="15.5" customHeight="1" thickBot="1" x14ac:dyDescent="0.4">
      <c r="B108" s="55"/>
      <c r="C108" s="56" t="s">
        <v>849</v>
      </c>
      <c r="D108" s="57">
        <v>1428916</v>
      </c>
    </row>
    <row r="109" spans="2:4" ht="15.5" customHeight="1" thickBot="1" x14ac:dyDescent="0.4">
      <c r="B109" s="55"/>
      <c r="C109" s="56" t="s">
        <v>850</v>
      </c>
      <c r="D109" s="57">
        <v>57728</v>
      </c>
    </row>
    <row r="110" spans="2:4" ht="15.5" customHeight="1" thickBot="1" x14ac:dyDescent="0.4">
      <c r="B110" s="55"/>
      <c r="C110" s="56" t="s">
        <v>851</v>
      </c>
      <c r="D110" s="57">
        <v>103000</v>
      </c>
    </row>
    <row r="111" spans="2:4" ht="15.5" customHeight="1" thickBot="1" x14ac:dyDescent="0.4">
      <c r="B111" s="55"/>
      <c r="C111" s="56" t="s">
        <v>852</v>
      </c>
      <c r="D111" s="57">
        <v>67000</v>
      </c>
    </row>
    <row r="112" spans="2:4" ht="15.5" customHeight="1" thickBot="1" x14ac:dyDescent="0.4">
      <c r="B112" s="52"/>
      <c r="C112" s="53" t="s">
        <v>853</v>
      </c>
      <c r="D112" s="54">
        <v>407892</v>
      </c>
    </row>
    <row r="113" spans="2:4" ht="15.5" customHeight="1" thickBot="1" x14ac:dyDescent="0.4">
      <c r="B113" s="55"/>
      <c r="C113" s="56" t="s">
        <v>854</v>
      </c>
      <c r="D113" s="57">
        <v>407892</v>
      </c>
    </row>
    <row r="114" spans="2:4" ht="15.5" customHeight="1" thickBot="1" x14ac:dyDescent="0.4">
      <c r="B114" s="52">
        <v>7</v>
      </c>
      <c r="C114" s="53" t="s">
        <v>855</v>
      </c>
      <c r="D114" s="54">
        <v>51939762</v>
      </c>
    </row>
    <row r="115" spans="2:4" ht="15.5" customHeight="1" thickBot="1" x14ac:dyDescent="0.4">
      <c r="B115" s="52"/>
      <c r="C115" s="53" t="s">
        <v>856</v>
      </c>
      <c r="D115" s="54">
        <v>51939762</v>
      </c>
    </row>
    <row r="116" spans="2:4" ht="15.5" customHeight="1" thickBot="1" x14ac:dyDescent="0.4">
      <c r="B116" s="55"/>
      <c r="C116" s="56" t="s">
        <v>857</v>
      </c>
      <c r="D116" s="57">
        <v>49985150</v>
      </c>
    </row>
    <row r="117" spans="2:4" ht="15.5" customHeight="1" thickBot="1" x14ac:dyDescent="0.4">
      <c r="B117" s="55"/>
      <c r="C117" s="56" t="s">
        <v>858</v>
      </c>
      <c r="D117" s="57">
        <v>1652317</v>
      </c>
    </row>
    <row r="118" spans="2:4" ht="15.5" customHeight="1" thickBot="1" x14ac:dyDescent="0.4">
      <c r="B118" s="55"/>
      <c r="C118" s="56" t="s">
        <v>859</v>
      </c>
      <c r="D118" s="57">
        <v>17308</v>
      </c>
    </row>
    <row r="119" spans="2:4" ht="15.5" customHeight="1" thickBot="1" x14ac:dyDescent="0.4">
      <c r="B119" s="55"/>
      <c r="C119" s="56" t="s">
        <v>860</v>
      </c>
      <c r="D119" s="57">
        <v>213367</v>
      </c>
    </row>
    <row r="120" spans="2:4" ht="15.5" customHeight="1" thickBot="1" x14ac:dyDescent="0.4">
      <c r="B120" s="55"/>
      <c r="C120" s="56" t="s">
        <v>861</v>
      </c>
      <c r="D120" s="57">
        <v>50000</v>
      </c>
    </row>
    <row r="121" spans="2:4" ht="15.5" customHeight="1" thickBot="1" x14ac:dyDescent="0.4">
      <c r="B121" s="55"/>
      <c r="C121" s="56" t="s">
        <v>862</v>
      </c>
      <c r="D121" s="57">
        <v>21620</v>
      </c>
    </row>
    <row r="122" spans="2:4" ht="15.5" customHeight="1" thickBot="1" x14ac:dyDescent="0.4">
      <c r="B122" s="52">
        <v>8</v>
      </c>
      <c r="C122" s="53" t="s">
        <v>863</v>
      </c>
      <c r="D122" s="54">
        <v>8456364</v>
      </c>
    </row>
    <row r="123" spans="2:4" ht="15.5" customHeight="1" thickBot="1" x14ac:dyDescent="0.4">
      <c r="B123" s="55"/>
      <c r="C123" s="56" t="s">
        <v>864</v>
      </c>
      <c r="D123" s="57">
        <v>4233098</v>
      </c>
    </row>
    <row r="124" spans="2:4" ht="15.5" customHeight="1" thickBot="1" x14ac:dyDescent="0.4">
      <c r="B124" s="55"/>
      <c r="C124" s="56" t="s">
        <v>865</v>
      </c>
      <c r="D124" s="57">
        <v>2190000</v>
      </c>
    </row>
    <row r="125" spans="2:4" ht="15.5" customHeight="1" thickBot="1" x14ac:dyDescent="0.4">
      <c r="B125" s="55"/>
      <c r="C125" s="56" t="s">
        <v>866</v>
      </c>
      <c r="D125" s="57">
        <v>123013</v>
      </c>
    </row>
    <row r="126" spans="2:4" ht="15.5" customHeight="1" thickBot="1" x14ac:dyDescent="0.4">
      <c r="B126" s="55"/>
      <c r="C126" s="56" t="s">
        <v>867</v>
      </c>
      <c r="D126" s="57">
        <v>720015</v>
      </c>
    </row>
    <row r="127" spans="2:4" ht="15.5" customHeight="1" thickBot="1" x14ac:dyDescent="0.4">
      <c r="B127" s="55"/>
      <c r="C127" s="56" t="s">
        <v>868</v>
      </c>
      <c r="D127" s="57">
        <v>204800</v>
      </c>
    </row>
    <row r="128" spans="2:4" ht="15.5" customHeight="1" thickBot="1" x14ac:dyDescent="0.4">
      <c r="B128" s="55"/>
      <c r="C128" s="56" t="s">
        <v>869</v>
      </c>
      <c r="D128" s="57">
        <v>249786</v>
      </c>
    </row>
    <row r="129" spans="2:4" ht="15.5" customHeight="1" thickBot="1" x14ac:dyDescent="0.4">
      <c r="B129" s="55"/>
      <c r="C129" s="56" t="s">
        <v>870</v>
      </c>
      <c r="D129" s="57">
        <v>327202</v>
      </c>
    </row>
    <row r="130" spans="2:4" ht="15.5" customHeight="1" thickBot="1" x14ac:dyDescent="0.4">
      <c r="B130" s="55"/>
      <c r="C130" s="56" t="s">
        <v>871</v>
      </c>
      <c r="D130" s="57">
        <v>408450</v>
      </c>
    </row>
    <row r="131" spans="2:4" ht="15.5" customHeight="1" thickBot="1" x14ac:dyDescent="0.4">
      <c r="B131" s="52">
        <v>9</v>
      </c>
      <c r="C131" s="53" t="s">
        <v>47</v>
      </c>
      <c r="D131" s="54">
        <v>112483613</v>
      </c>
    </row>
    <row r="132" spans="2:4" ht="15.5" customHeight="1" thickBot="1" x14ac:dyDescent="0.4">
      <c r="B132" s="52"/>
      <c r="C132" s="53" t="s">
        <v>872</v>
      </c>
      <c r="D132" s="54">
        <v>73126841</v>
      </c>
    </row>
    <row r="133" spans="2:4" ht="15.5" customHeight="1" thickBot="1" x14ac:dyDescent="0.4">
      <c r="B133" s="55"/>
      <c r="C133" s="56" t="s">
        <v>873</v>
      </c>
      <c r="D133" s="57">
        <v>765160</v>
      </c>
    </row>
    <row r="134" spans="2:4" ht="15.5" customHeight="1" thickBot="1" x14ac:dyDescent="0.4">
      <c r="B134" s="55"/>
      <c r="C134" s="56" t="s">
        <v>874</v>
      </c>
      <c r="D134" s="57">
        <v>91251</v>
      </c>
    </row>
    <row r="135" spans="2:4" ht="15.5" customHeight="1" thickBot="1" x14ac:dyDescent="0.4">
      <c r="B135" s="55"/>
      <c r="C135" s="56" t="s">
        <v>875</v>
      </c>
      <c r="D135" s="57">
        <v>160340</v>
      </c>
    </row>
    <row r="136" spans="2:4" ht="15.5" customHeight="1" thickBot="1" x14ac:dyDescent="0.4">
      <c r="B136" s="55"/>
      <c r="C136" s="56" t="s">
        <v>876</v>
      </c>
      <c r="D136" s="57">
        <v>7062169</v>
      </c>
    </row>
    <row r="137" spans="2:4" ht="15.5" customHeight="1" thickBot="1" x14ac:dyDescent="0.4">
      <c r="B137" s="55"/>
      <c r="C137" s="56" t="s">
        <v>877</v>
      </c>
      <c r="D137" s="57">
        <v>33444000</v>
      </c>
    </row>
    <row r="138" spans="2:4" ht="15.5" customHeight="1" thickBot="1" x14ac:dyDescent="0.4">
      <c r="B138" s="55"/>
      <c r="C138" s="56" t="s">
        <v>878</v>
      </c>
      <c r="D138" s="57">
        <v>24868886</v>
      </c>
    </row>
    <row r="139" spans="2:4" ht="15.5" customHeight="1" thickBot="1" x14ac:dyDescent="0.4">
      <c r="B139" s="55"/>
      <c r="C139" s="56" t="s">
        <v>879</v>
      </c>
      <c r="D139" s="57">
        <v>511472</v>
      </c>
    </row>
    <row r="140" spans="2:4" ht="15.5" customHeight="1" thickBot="1" x14ac:dyDescent="0.4">
      <c r="B140" s="55"/>
      <c r="C140" s="56" t="s">
        <v>880</v>
      </c>
      <c r="D140" s="57">
        <v>2162893</v>
      </c>
    </row>
    <row r="141" spans="2:4" ht="15.5" customHeight="1" thickBot="1" x14ac:dyDescent="0.4">
      <c r="B141" s="55"/>
      <c r="C141" s="56" t="s">
        <v>881</v>
      </c>
      <c r="D141" s="57">
        <v>161835</v>
      </c>
    </row>
    <row r="142" spans="2:4" ht="15.5" customHeight="1" thickBot="1" x14ac:dyDescent="0.4">
      <c r="B142" s="55"/>
      <c r="C142" s="56" t="s">
        <v>882</v>
      </c>
      <c r="D142" s="57">
        <v>120078</v>
      </c>
    </row>
    <row r="143" spans="2:4" ht="15.5" customHeight="1" thickBot="1" x14ac:dyDescent="0.4">
      <c r="B143" s="55"/>
      <c r="C143" s="56" t="s">
        <v>883</v>
      </c>
      <c r="D143" s="57">
        <v>3000000</v>
      </c>
    </row>
    <row r="144" spans="2:4" ht="15.5" customHeight="1" thickBot="1" x14ac:dyDescent="0.4">
      <c r="B144" s="55"/>
      <c r="C144" s="56" t="s">
        <v>884</v>
      </c>
      <c r="D144" s="57">
        <v>778757</v>
      </c>
    </row>
    <row r="145" spans="2:4" ht="15.5" customHeight="1" thickBot="1" x14ac:dyDescent="0.4">
      <c r="B145" s="52"/>
      <c r="C145" s="53" t="s">
        <v>885</v>
      </c>
      <c r="D145" s="54">
        <v>849469</v>
      </c>
    </row>
    <row r="146" spans="2:4" ht="15.5" customHeight="1" thickBot="1" x14ac:dyDescent="0.4">
      <c r="B146" s="55"/>
      <c r="C146" s="56" t="s">
        <v>886</v>
      </c>
      <c r="D146" s="57">
        <v>511173</v>
      </c>
    </row>
    <row r="147" spans="2:4" ht="15.5" customHeight="1" thickBot="1" x14ac:dyDescent="0.4">
      <c r="B147" s="55"/>
      <c r="C147" s="56" t="s">
        <v>887</v>
      </c>
      <c r="D147" s="57">
        <v>120500</v>
      </c>
    </row>
    <row r="148" spans="2:4" ht="15.5" customHeight="1" thickBot="1" x14ac:dyDescent="0.4">
      <c r="B148" s="55"/>
      <c r="C148" s="56" t="s">
        <v>888</v>
      </c>
      <c r="D148" s="57">
        <v>46665</v>
      </c>
    </row>
    <row r="149" spans="2:4" ht="15.5" customHeight="1" thickBot="1" x14ac:dyDescent="0.4">
      <c r="B149" s="55"/>
      <c r="C149" s="56" t="s">
        <v>889</v>
      </c>
      <c r="D149" s="57">
        <v>75502</v>
      </c>
    </row>
    <row r="150" spans="2:4" ht="15.5" customHeight="1" thickBot="1" x14ac:dyDescent="0.4">
      <c r="B150" s="55"/>
      <c r="C150" s="56" t="s">
        <v>890</v>
      </c>
      <c r="D150" s="57">
        <v>95629</v>
      </c>
    </row>
    <row r="151" spans="2:4" ht="15.5" customHeight="1" thickBot="1" x14ac:dyDescent="0.4">
      <c r="B151" s="52"/>
      <c r="C151" s="53" t="s">
        <v>891</v>
      </c>
      <c r="D151" s="54">
        <v>250822</v>
      </c>
    </row>
    <row r="152" spans="2:4" ht="15.5" customHeight="1" thickBot="1" x14ac:dyDescent="0.4">
      <c r="B152" s="55"/>
      <c r="C152" s="56" t="s">
        <v>892</v>
      </c>
      <c r="D152" s="57">
        <v>62080</v>
      </c>
    </row>
    <row r="153" spans="2:4" ht="15.5" customHeight="1" thickBot="1" x14ac:dyDescent="0.4">
      <c r="B153" s="55"/>
      <c r="C153" s="56" t="s">
        <v>893</v>
      </c>
      <c r="D153" s="57">
        <v>188742</v>
      </c>
    </row>
    <row r="154" spans="2:4" ht="15.5" customHeight="1" thickBot="1" x14ac:dyDescent="0.4">
      <c r="B154" s="52"/>
      <c r="C154" s="53" t="s">
        <v>894</v>
      </c>
      <c r="D154" s="54">
        <v>37359776</v>
      </c>
    </row>
    <row r="155" spans="2:4" ht="15.5" customHeight="1" thickBot="1" x14ac:dyDescent="0.4">
      <c r="B155" s="55"/>
      <c r="C155" s="56" t="s">
        <v>895</v>
      </c>
      <c r="D155" s="57">
        <v>32548</v>
      </c>
    </row>
    <row r="156" spans="2:4" ht="15.5" customHeight="1" thickBot="1" x14ac:dyDescent="0.4">
      <c r="B156" s="55"/>
      <c r="C156" s="56" t="s">
        <v>896</v>
      </c>
      <c r="D156" s="57">
        <v>785514</v>
      </c>
    </row>
    <row r="157" spans="2:4" ht="15.5" customHeight="1" thickBot="1" x14ac:dyDescent="0.4">
      <c r="B157" s="55"/>
      <c r="C157" s="56" t="s">
        <v>897</v>
      </c>
      <c r="D157" s="57">
        <v>263395</v>
      </c>
    </row>
    <row r="158" spans="2:4" ht="15.5" customHeight="1" thickBot="1" x14ac:dyDescent="0.4">
      <c r="B158" s="55"/>
      <c r="C158" s="56" t="s">
        <v>898</v>
      </c>
      <c r="D158" s="57">
        <v>25043066</v>
      </c>
    </row>
    <row r="159" spans="2:4" ht="15.5" customHeight="1" thickBot="1" x14ac:dyDescent="0.4">
      <c r="B159" s="55"/>
      <c r="C159" s="56" t="s">
        <v>899</v>
      </c>
      <c r="D159" s="57">
        <v>8660490</v>
      </c>
    </row>
    <row r="160" spans="2:4" ht="15.5" customHeight="1" thickBot="1" x14ac:dyDescent="0.4">
      <c r="B160" s="55"/>
      <c r="C160" s="56" t="s">
        <v>900</v>
      </c>
      <c r="D160" s="57">
        <v>1867518</v>
      </c>
    </row>
    <row r="161" spans="2:4" ht="15.5" customHeight="1" thickBot="1" x14ac:dyDescent="0.4">
      <c r="B161" s="55"/>
      <c r="C161" s="56" t="s">
        <v>901</v>
      </c>
      <c r="D161" s="57">
        <v>669151</v>
      </c>
    </row>
    <row r="162" spans="2:4" ht="15.5" customHeight="1" thickBot="1" x14ac:dyDescent="0.4">
      <c r="B162" s="55"/>
      <c r="C162" s="56" t="s">
        <v>902</v>
      </c>
      <c r="D162" s="57">
        <v>38094</v>
      </c>
    </row>
    <row r="163" spans="2:4" ht="15.5" customHeight="1" thickBot="1" x14ac:dyDescent="0.4">
      <c r="B163" s="52"/>
      <c r="C163" s="53" t="s">
        <v>903</v>
      </c>
      <c r="D163" s="54">
        <v>69200</v>
      </c>
    </row>
    <row r="164" spans="2:4" ht="15.5" customHeight="1" thickBot="1" x14ac:dyDescent="0.4">
      <c r="B164" s="55"/>
      <c r="C164" s="56" t="s">
        <v>904</v>
      </c>
      <c r="D164" s="57">
        <v>26939</v>
      </c>
    </row>
    <row r="165" spans="2:4" ht="15.5" customHeight="1" thickBot="1" x14ac:dyDescent="0.4">
      <c r="B165" s="55"/>
      <c r="C165" s="56" t="s">
        <v>905</v>
      </c>
      <c r="D165" s="57">
        <v>42261</v>
      </c>
    </row>
    <row r="166" spans="2:4" ht="15.5" customHeight="1" thickBot="1" x14ac:dyDescent="0.4">
      <c r="B166" s="52"/>
      <c r="C166" s="53" t="s">
        <v>906</v>
      </c>
      <c r="D166" s="54">
        <v>827505</v>
      </c>
    </row>
    <row r="167" spans="2:4" ht="15.5" customHeight="1" thickBot="1" x14ac:dyDescent="0.4">
      <c r="B167" s="55"/>
      <c r="C167" s="56" t="s">
        <v>907</v>
      </c>
      <c r="D167" s="57">
        <v>41002</v>
      </c>
    </row>
    <row r="168" spans="2:4" ht="15.5" customHeight="1" thickBot="1" x14ac:dyDescent="0.4">
      <c r="B168" s="55"/>
      <c r="C168" s="56" t="s">
        <v>908</v>
      </c>
      <c r="D168" s="57">
        <v>786503</v>
      </c>
    </row>
    <row r="169" spans="2:4" ht="15.5" customHeight="1" thickBot="1" x14ac:dyDescent="0.4">
      <c r="B169" s="52">
        <v>10</v>
      </c>
      <c r="C169" s="53" t="s">
        <v>53</v>
      </c>
      <c r="D169" s="54">
        <v>97721457</v>
      </c>
    </row>
    <row r="170" spans="2:4" ht="15.5" customHeight="1" thickBot="1" x14ac:dyDescent="0.4">
      <c r="B170" s="52"/>
      <c r="C170" s="53" t="s">
        <v>909</v>
      </c>
      <c r="D170" s="54">
        <v>88124819</v>
      </c>
    </row>
    <row r="171" spans="2:4" ht="15.5" customHeight="1" thickBot="1" x14ac:dyDescent="0.4">
      <c r="B171" s="55"/>
      <c r="C171" s="56" t="s">
        <v>910</v>
      </c>
      <c r="D171" s="57">
        <v>41005070</v>
      </c>
    </row>
    <row r="172" spans="2:4" ht="15.5" customHeight="1" thickBot="1" x14ac:dyDescent="0.4">
      <c r="B172" s="55"/>
      <c r="C172" s="56" t="s">
        <v>911</v>
      </c>
      <c r="D172" s="57">
        <v>41706400</v>
      </c>
    </row>
    <row r="173" spans="2:4" ht="15.5" customHeight="1" thickBot="1" x14ac:dyDescent="0.4">
      <c r="B173" s="55"/>
      <c r="C173" s="56" t="s">
        <v>912</v>
      </c>
      <c r="D173" s="57">
        <v>1351000</v>
      </c>
    </row>
    <row r="174" spans="2:4" ht="15.5" customHeight="1" thickBot="1" x14ac:dyDescent="0.4">
      <c r="B174" s="55"/>
      <c r="C174" s="56" t="s">
        <v>913</v>
      </c>
      <c r="D174" s="57">
        <v>2252000</v>
      </c>
    </row>
    <row r="175" spans="2:4" ht="15.5" customHeight="1" thickBot="1" x14ac:dyDescent="0.4">
      <c r="B175" s="55"/>
      <c r="C175" s="56" t="s">
        <v>914</v>
      </c>
      <c r="D175" s="57">
        <v>36649</v>
      </c>
    </row>
    <row r="176" spans="2:4" ht="15.5" customHeight="1" thickBot="1" x14ac:dyDescent="0.4">
      <c r="B176" s="55"/>
      <c r="C176" s="56" t="s">
        <v>915</v>
      </c>
      <c r="D176" s="57">
        <v>1491700</v>
      </c>
    </row>
    <row r="177" spans="2:4" ht="15.5" customHeight="1" thickBot="1" x14ac:dyDescent="0.4">
      <c r="B177" s="55"/>
      <c r="C177" s="56" t="s">
        <v>916</v>
      </c>
      <c r="D177" s="57">
        <v>282000</v>
      </c>
    </row>
    <row r="178" spans="2:4" ht="15.5" customHeight="1" thickBot="1" x14ac:dyDescent="0.4">
      <c r="B178" s="52"/>
      <c r="C178" s="53" t="s">
        <v>917</v>
      </c>
      <c r="D178" s="54">
        <v>9596638</v>
      </c>
    </row>
    <row r="179" spans="2:4" ht="15.5" customHeight="1" thickBot="1" x14ac:dyDescent="0.4">
      <c r="B179" s="55"/>
      <c r="C179" s="56" t="s">
        <v>918</v>
      </c>
      <c r="D179" s="57">
        <v>9524366</v>
      </c>
    </row>
    <row r="180" spans="2:4" ht="15.5" customHeight="1" thickBot="1" x14ac:dyDescent="0.4">
      <c r="B180" s="55"/>
      <c r="C180" s="56" t="s">
        <v>919</v>
      </c>
      <c r="D180" s="57">
        <v>72272</v>
      </c>
    </row>
    <row r="181" spans="2:4" ht="15.5" customHeight="1" thickBot="1" x14ac:dyDescent="0.4">
      <c r="B181" s="52">
        <v>11</v>
      </c>
      <c r="C181" s="53" t="s">
        <v>56</v>
      </c>
      <c r="D181" s="54">
        <v>41786128</v>
      </c>
    </row>
    <row r="182" spans="2:4" ht="15.5" customHeight="1" thickBot="1" x14ac:dyDescent="0.4">
      <c r="B182" s="52"/>
      <c r="C182" s="53" t="s">
        <v>920</v>
      </c>
      <c r="D182" s="54">
        <v>41085900</v>
      </c>
    </row>
    <row r="183" spans="2:4" ht="15.5" customHeight="1" thickBot="1" x14ac:dyDescent="0.4">
      <c r="B183" s="55"/>
      <c r="C183" s="56" t="s">
        <v>921</v>
      </c>
      <c r="D183" s="57">
        <v>13416400</v>
      </c>
    </row>
    <row r="184" spans="2:4" ht="15.5" customHeight="1" thickBot="1" x14ac:dyDescent="0.4">
      <c r="B184" s="55"/>
      <c r="C184" s="56" t="s">
        <v>922</v>
      </c>
      <c r="D184" s="57">
        <v>8834900</v>
      </c>
    </row>
    <row r="185" spans="2:4" ht="15.5" customHeight="1" thickBot="1" x14ac:dyDescent="0.4">
      <c r="B185" s="55"/>
      <c r="C185" s="56" t="s">
        <v>923</v>
      </c>
      <c r="D185" s="57">
        <v>11461400</v>
      </c>
    </row>
    <row r="186" spans="2:4" ht="15.5" customHeight="1" thickBot="1" x14ac:dyDescent="0.4">
      <c r="B186" s="55"/>
      <c r="C186" s="56" t="s">
        <v>924</v>
      </c>
      <c r="D186" s="57">
        <v>1252200</v>
      </c>
    </row>
    <row r="187" spans="2:4" ht="15.5" customHeight="1" thickBot="1" x14ac:dyDescent="0.4">
      <c r="B187" s="55"/>
      <c r="C187" s="56" t="s">
        <v>925</v>
      </c>
      <c r="D187" s="57">
        <v>6121000</v>
      </c>
    </row>
    <row r="188" spans="2:4" ht="15.5" customHeight="1" thickBot="1" x14ac:dyDescent="0.4">
      <c r="B188" s="52"/>
      <c r="C188" s="53" t="s">
        <v>917</v>
      </c>
      <c r="D188" s="54">
        <v>700228</v>
      </c>
    </row>
    <row r="189" spans="2:4" ht="15.5" customHeight="1" thickBot="1" x14ac:dyDescent="0.4">
      <c r="B189" s="55"/>
      <c r="C189" s="56" t="s">
        <v>926</v>
      </c>
      <c r="D189" s="57">
        <v>700228</v>
      </c>
    </row>
    <row r="190" spans="2:4" ht="15.5" customHeight="1" thickBot="1" x14ac:dyDescent="0.4">
      <c r="B190" s="52">
        <v>12</v>
      </c>
      <c r="C190" s="53" t="s">
        <v>60</v>
      </c>
      <c r="D190" s="54">
        <v>103040770</v>
      </c>
    </row>
    <row r="191" spans="2:4" ht="15.5" customHeight="1" thickBot="1" x14ac:dyDescent="0.4">
      <c r="B191" s="55"/>
      <c r="C191" s="56" t="s">
        <v>927</v>
      </c>
      <c r="D191" s="57">
        <v>33426477</v>
      </c>
    </row>
    <row r="192" spans="2:4" ht="15.5" customHeight="1" thickBot="1" x14ac:dyDescent="0.4">
      <c r="B192" s="55"/>
      <c r="C192" s="56" t="s">
        <v>928</v>
      </c>
      <c r="D192" s="57">
        <v>48225247</v>
      </c>
    </row>
    <row r="193" spans="2:4" ht="15.5" customHeight="1" thickBot="1" x14ac:dyDescent="0.4">
      <c r="B193" s="55"/>
      <c r="C193" s="56" t="s">
        <v>929</v>
      </c>
      <c r="D193" s="57">
        <v>2838365</v>
      </c>
    </row>
    <row r="194" spans="2:4" ht="15.5" customHeight="1" thickBot="1" x14ac:dyDescent="0.4">
      <c r="B194" s="55"/>
      <c r="C194" s="56" t="s">
        <v>930</v>
      </c>
      <c r="D194" s="57">
        <v>14784</v>
      </c>
    </row>
    <row r="195" spans="2:4" ht="15.5" customHeight="1" thickBot="1" x14ac:dyDescent="0.4">
      <c r="B195" s="55"/>
      <c r="C195" s="56" t="s">
        <v>931</v>
      </c>
      <c r="D195" s="57">
        <v>1029900</v>
      </c>
    </row>
    <row r="196" spans="2:4" ht="15.5" customHeight="1" thickBot="1" x14ac:dyDescent="0.4">
      <c r="B196" s="55"/>
      <c r="C196" s="56" t="s">
        <v>932</v>
      </c>
      <c r="D196" s="57">
        <v>4752293</v>
      </c>
    </row>
    <row r="197" spans="2:4" ht="15.5" customHeight="1" thickBot="1" x14ac:dyDescent="0.4">
      <c r="B197" s="55"/>
      <c r="C197" s="56" t="s">
        <v>933</v>
      </c>
      <c r="D197" s="57">
        <v>8467300</v>
      </c>
    </row>
    <row r="198" spans="2:4" ht="15.5" customHeight="1" thickBot="1" x14ac:dyDescent="0.4">
      <c r="B198" s="55"/>
      <c r="C198" s="56" t="s">
        <v>934</v>
      </c>
      <c r="D198" s="57">
        <v>4286404</v>
      </c>
    </row>
    <row r="199" spans="2:4" ht="15.5" customHeight="1" thickBot="1" x14ac:dyDescent="0.4">
      <c r="B199" s="52">
        <v>13</v>
      </c>
      <c r="C199" s="53" t="s">
        <v>64</v>
      </c>
      <c r="D199" s="54">
        <v>6319015</v>
      </c>
    </row>
    <row r="200" spans="2:4" ht="15.5" customHeight="1" thickBot="1" x14ac:dyDescent="0.4">
      <c r="B200" s="52"/>
      <c r="C200" s="53" t="s">
        <v>935</v>
      </c>
      <c r="D200" s="54">
        <v>4825517</v>
      </c>
    </row>
    <row r="201" spans="2:4" ht="15.5" customHeight="1" thickBot="1" x14ac:dyDescent="0.4">
      <c r="B201" s="55"/>
      <c r="C201" s="56" t="s">
        <v>936</v>
      </c>
      <c r="D201" s="57">
        <v>142030</v>
      </c>
    </row>
    <row r="202" spans="2:4" ht="15.5" customHeight="1" thickBot="1" x14ac:dyDescent="0.4">
      <c r="B202" s="55"/>
      <c r="C202" s="56" t="s">
        <v>937</v>
      </c>
      <c r="D202" s="57">
        <v>4516216</v>
      </c>
    </row>
    <row r="203" spans="2:4" ht="15.5" customHeight="1" thickBot="1" x14ac:dyDescent="0.4">
      <c r="B203" s="55"/>
      <c r="C203" s="56" t="s">
        <v>938</v>
      </c>
      <c r="D203" s="57">
        <v>167271</v>
      </c>
    </row>
    <row r="204" spans="2:4" ht="15.5" customHeight="1" thickBot="1" x14ac:dyDescent="0.4">
      <c r="B204" s="52"/>
      <c r="C204" s="53" t="s">
        <v>939</v>
      </c>
      <c r="D204" s="54">
        <v>230600</v>
      </c>
    </row>
    <row r="205" spans="2:4" ht="15.5" customHeight="1" thickBot="1" x14ac:dyDescent="0.4">
      <c r="B205" s="55"/>
      <c r="C205" s="56" t="s">
        <v>940</v>
      </c>
      <c r="D205" s="57">
        <v>129681</v>
      </c>
    </row>
    <row r="206" spans="2:4" ht="15.5" customHeight="1" thickBot="1" x14ac:dyDescent="0.4">
      <c r="B206" s="55"/>
      <c r="C206" s="56" t="s">
        <v>941</v>
      </c>
      <c r="D206" s="57">
        <v>100919</v>
      </c>
    </row>
    <row r="207" spans="2:4" ht="15.5" customHeight="1" thickBot="1" x14ac:dyDescent="0.4">
      <c r="B207" s="52"/>
      <c r="C207" s="53" t="s">
        <v>942</v>
      </c>
      <c r="D207" s="54">
        <v>744482</v>
      </c>
    </row>
    <row r="208" spans="2:4" ht="15.5" customHeight="1" thickBot="1" x14ac:dyDescent="0.4">
      <c r="B208" s="55"/>
      <c r="C208" s="56" t="s">
        <v>943</v>
      </c>
      <c r="D208" s="57">
        <v>640039</v>
      </c>
    </row>
    <row r="209" spans="2:4" ht="15.5" customHeight="1" thickBot="1" x14ac:dyDescent="0.4">
      <c r="B209" s="55"/>
      <c r="C209" s="56" t="s">
        <v>944</v>
      </c>
      <c r="D209" s="57">
        <v>76280</v>
      </c>
    </row>
    <row r="210" spans="2:4" ht="15.5" customHeight="1" thickBot="1" x14ac:dyDescent="0.4">
      <c r="B210" s="55"/>
      <c r="C210" s="56" t="s">
        <v>945</v>
      </c>
      <c r="D210" s="57">
        <v>28163</v>
      </c>
    </row>
    <row r="211" spans="2:4" ht="15.5" customHeight="1" thickBot="1" x14ac:dyDescent="0.4">
      <c r="B211" s="52"/>
      <c r="C211" s="53" t="s">
        <v>946</v>
      </c>
      <c r="D211" s="54">
        <v>518416</v>
      </c>
    </row>
    <row r="212" spans="2:4" ht="15.5" customHeight="1" thickBot="1" x14ac:dyDescent="0.4">
      <c r="B212" s="55"/>
      <c r="C212" s="56" t="s">
        <v>947</v>
      </c>
      <c r="D212" s="57">
        <v>500000</v>
      </c>
    </row>
    <row r="213" spans="2:4" ht="15.5" customHeight="1" thickBot="1" x14ac:dyDescent="0.4">
      <c r="B213" s="55"/>
      <c r="C213" s="56" t="s">
        <v>948</v>
      </c>
      <c r="D213" s="57">
        <v>18416</v>
      </c>
    </row>
    <row r="214" spans="2:4" ht="15.5" customHeight="1" thickBot="1" x14ac:dyDescent="0.4">
      <c r="B214" s="52">
        <v>14</v>
      </c>
      <c r="C214" s="53" t="s">
        <v>67</v>
      </c>
      <c r="D214" s="54">
        <v>94025726</v>
      </c>
    </row>
    <row r="215" spans="2:4" ht="15.5" customHeight="1" thickBot="1" x14ac:dyDescent="0.4">
      <c r="B215" s="52"/>
      <c r="C215" s="53" t="s">
        <v>949</v>
      </c>
      <c r="D215" s="54">
        <v>93010838</v>
      </c>
    </row>
    <row r="216" spans="2:4" ht="15.5" customHeight="1" thickBot="1" x14ac:dyDescent="0.4">
      <c r="B216" s="55"/>
      <c r="C216" s="56" t="s">
        <v>950</v>
      </c>
      <c r="D216" s="57">
        <v>7810253</v>
      </c>
    </row>
    <row r="217" spans="2:4" ht="15.5" customHeight="1" thickBot="1" x14ac:dyDescent="0.4">
      <c r="B217" s="55"/>
      <c r="C217" s="56" t="s">
        <v>951</v>
      </c>
      <c r="D217" s="57">
        <v>42743597</v>
      </c>
    </row>
    <row r="218" spans="2:4" ht="15.5" customHeight="1" thickBot="1" x14ac:dyDescent="0.4">
      <c r="B218" s="55"/>
      <c r="C218" s="56" t="s">
        <v>952</v>
      </c>
      <c r="D218" s="57">
        <v>11423145</v>
      </c>
    </row>
    <row r="219" spans="2:4" ht="15.5" customHeight="1" thickBot="1" x14ac:dyDescent="0.4">
      <c r="B219" s="55"/>
      <c r="C219" s="56" t="s">
        <v>953</v>
      </c>
      <c r="D219" s="57">
        <v>20684009</v>
      </c>
    </row>
    <row r="220" spans="2:4" ht="15.5" customHeight="1" thickBot="1" x14ac:dyDescent="0.4">
      <c r="B220" s="55"/>
      <c r="C220" s="56" t="s">
        <v>954</v>
      </c>
      <c r="D220" s="57">
        <v>136864</v>
      </c>
    </row>
    <row r="221" spans="2:4" ht="15.5" customHeight="1" thickBot="1" x14ac:dyDescent="0.4">
      <c r="B221" s="55"/>
      <c r="C221" s="56" t="s">
        <v>955</v>
      </c>
      <c r="D221" s="57">
        <v>2545600</v>
      </c>
    </row>
    <row r="222" spans="2:4" ht="15.5" customHeight="1" thickBot="1" x14ac:dyDescent="0.4">
      <c r="B222" s="55"/>
      <c r="C222" s="56" t="s">
        <v>956</v>
      </c>
      <c r="D222" s="57">
        <v>225000</v>
      </c>
    </row>
    <row r="223" spans="2:4" ht="15.5" customHeight="1" thickBot="1" x14ac:dyDescent="0.4">
      <c r="B223" s="55"/>
      <c r="C223" s="56" t="s">
        <v>957</v>
      </c>
      <c r="D223" s="57">
        <v>43099</v>
      </c>
    </row>
    <row r="224" spans="2:4" ht="15.5" customHeight="1" thickBot="1" x14ac:dyDescent="0.4">
      <c r="B224" s="55"/>
      <c r="C224" s="56" t="s">
        <v>958</v>
      </c>
      <c r="D224" s="57">
        <v>80220</v>
      </c>
    </row>
    <row r="225" spans="2:4" ht="15.5" customHeight="1" thickBot="1" x14ac:dyDescent="0.4">
      <c r="B225" s="55"/>
      <c r="C225" s="56" t="s">
        <v>959</v>
      </c>
      <c r="D225" s="57">
        <v>59168</v>
      </c>
    </row>
    <row r="226" spans="2:4" ht="15.5" customHeight="1" thickBot="1" x14ac:dyDescent="0.4">
      <c r="B226" s="55"/>
      <c r="C226" s="56" t="s">
        <v>960</v>
      </c>
      <c r="D226" s="57">
        <v>8303</v>
      </c>
    </row>
    <row r="227" spans="2:4" ht="15.5" customHeight="1" thickBot="1" x14ac:dyDescent="0.4">
      <c r="B227" s="55"/>
      <c r="C227" s="56" t="s">
        <v>961</v>
      </c>
      <c r="D227" s="57">
        <v>1310000</v>
      </c>
    </row>
    <row r="228" spans="2:4" ht="15.5" customHeight="1" thickBot="1" x14ac:dyDescent="0.4">
      <c r="B228" s="55"/>
      <c r="C228" s="56" t="s">
        <v>962</v>
      </c>
      <c r="D228" s="57">
        <v>4771685</v>
      </c>
    </row>
    <row r="229" spans="2:4" ht="15.5" customHeight="1" thickBot="1" x14ac:dyDescent="0.4">
      <c r="B229" s="55"/>
      <c r="C229" s="56" t="s">
        <v>963</v>
      </c>
      <c r="D229" s="57">
        <v>1094895</v>
      </c>
    </row>
    <row r="230" spans="2:4" ht="15.5" customHeight="1" thickBot="1" x14ac:dyDescent="0.4">
      <c r="B230" s="55"/>
      <c r="C230" s="56" t="s">
        <v>964</v>
      </c>
      <c r="D230" s="57">
        <v>75000</v>
      </c>
    </row>
    <row r="231" spans="2:4" ht="15.5" customHeight="1" thickBot="1" x14ac:dyDescent="0.4">
      <c r="B231" s="52"/>
      <c r="C231" s="53" t="s">
        <v>965</v>
      </c>
      <c r="D231" s="54">
        <v>1014888</v>
      </c>
    </row>
    <row r="232" spans="2:4" ht="15.5" customHeight="1" thickBot="1" x14ac:dyDescent="0.4">
      <c r="B232" s="55"/>
      <c r="C232" s="56" t="s">
        <v>966</v>
      </c>
      <c r="D232" s="57">
        <v>737550</v>
      </c>
    </row>
    <row r="233" spans="2:4" ht="15.5" customHeight="1" thickBot="1" x14ac:dyDescent="0.4">
      <c r="B233" s="55"/>
      <c r="C233" s="56" t="s">
        <v>967</v>
      </c>
      <c r="D233" s="57">
        <v>35448</v>
      </c>
    </row>
    <row r="234" spans="2:4" ht="15.5" customHeight="1" thickBot="1" x14ac:dyDescent="0.4">
      <c r="B234" s="55"/>
      <c r="C234" s="56" t="s">
        <v>968</v>
      </c>
      <c r="D234" s="57">
        <v>33722</v>
      </c>
    </row>
    <row r="235" spans="2:4" ht="15.5" customHeight="1" thickBot="1" x14ac:dyDescent="0.4">
      <c r="B235" s="55"/>
      <c r="C235" s="56" t="s">
        <v>969</v>
      </c>
      <c r="D235" s="57">
        <v>56720</v>
      </c>
    </row>
    <row r="236" spans="2:4" ht="15.5" customHeight="1" thickBot="1" x14ac:dyDescent="0.4">
      <c r="B236" s="55"/>
      <c r="C236" s="56" t="s">
        <v>970</v>
      </c>
      <c r="D236" s="57">
        <v>39448</v>
      </c>
    </row>
    <row r="237" spans="2:4" ht="15.5" customHeight="1" thickBot="1" x14ac:dyDescent="0.4">
      <c r="B237" s="55"/>
      <c r="C237" s="56" t="s">
        <v>971</v>
      </c>
      <c r="D237" s="57">
        <v>112000</v>
      </c>
    </row>
    <row r="238" spans="2:4" ht="15.5" customHeight="1" thickBot="1" x14ac:dyDescent="0.4">
      <c r="B238" s="52">
        <v>15</v>
      </c>
      <c r="C238" s="53" t="s">
        <v>77</v>
      </c>
      <c r="D238" s="54">
        <v>27801485</v>
      </c>
    </row>
    <row r="239" spans="2:4" ht="15.5" customHeight="1" thickBot="1" x14ac:dyDescent="0.4">
      <c r="B239" s="55"/>
      <c r="C239" s="56" t="s">
        <v>972</v>
      </c>
      <c r="D239" s="57">
        <v>4439614</v>
      </c>
    </row>
    <row r="240" spans="2:4" ht="15.5" customHeight="1" thickBot="1" x14ac:dyDescent="0.4">
      <c r="B240" s="55"/>
      <c r="C240" s="56" t="s">
        <v>973</v>
      </c>
      <c r="D240" s="57">
        <v>19741430</v>
      </c>
    </row>
    <row r="241" spans="2:4" ht="15.5" customHeight="1" thickBot="1" x14ac:dyDescent="0.4">
      <c r="B241" s="55"/>
      <c r="C241" s="56" t="s">
        <v>974</v>
      </c>
      <c r="D241" s="57">
        <v>2000641</v>
      </c>
    </row>
    <row r="242" spans="2:4" ht="15.5" customHeight="1" thickBot="1" x14ac:dyDescent="0.4">
      <c r="B242" s="55"/>
      <c r="C242" s="56" t="s">
        <v>975</v>
      </c>
      <c r="D242" s="57">
        <v>18845</v>
      </c>
    </row>
    <row r="243" spans="2:4" ht="15.5" customHeight="1" thickBot="1" x14ac:dyDescent="0.4">
      <c r="B243" s="55"/>
      <c r="C243" s="56" t="s">
        <v>976</v>
      </c>
      <c r="D243" s="57">
        <v>62150</v>
      </c>
    </row>
    <row r="244" spans="2:4" ht="15.5" customHeight="1" thickBot="1" x14ac:dyDescent="0.4">
      <c r="B244" s="55"/>
      <c r="C244" s="56" t="s">
        <v>977</v>
      </c>
      <c r="D244" s="57">
        <v>31000</v>
      </c>
    </row>
    <row r="245" spans="2:4" ht="15.5" customHeight="1" thickBot="1" x14ac:dyDescent="0.4">
      <c r="B245" s="55"/>
      <c r="C245" s="56" t="s">
        <v>978</v>
      </c>
      <c r="D245" s="57">
        <v>400000</v>
      </c>
    </row>
    <row r="246" spans="2:4" ht="15.5" customHeight="1" thickBot="1" x14ac:dyDescent="0.4">
      <c r="B246" s="55"/>
      <c r="C246" s="56" t="s">
        <v>979</v>
      </c>
      <c r="D246" s="57">
        <v>1090481</v>
      </c>
    </row>
    <row r="247" spans="2:4" ht="15.5" customHeight="1" thickBot="1" x14ac:dyDescent="0.4">
      <c r="B247" s="55"/>
      <c r="C247" s="56" t="s">
        <v>980</v>
      </c>
      <c r="D247" s="57">
        <v>17324</v>
      </c>
    </row>
    <row r="248" spans="2:4" ht="15.5" customHeight="1" thickBot="1" x14ac:dyDescent="0.4">
      <c r="B248" s="52">
        <v>16</v>
      </c>
      <c r="C248" s="53" t="s">
        <v>81</v>
      </c>
      <c r="D248" s="54">
        <v>94529445</v>
      </c>
    </row>
    <row r="249" spans="2:4" ht="15.5" customHeight="1" thickBot="1" x14ac:dyDescent="0.4">
      <c r="B249" s="52"/>
      <c r="C249" s="53" t="s">
        <v>981</v>
      </c>
      <c r="D249" s="54">
        <v>33339734</v>
      </c>
    </row>
    <row r="250" spans="2:4" ht="15.5" customHeight="1" thickBot="1" x14ac:dyDescent="0.4">
      <c r="B250" s="55"/>
      <c r="C250" s="56" t="s">
        <v>982</v>
      </c>
      <c r="D250" s="57">
        <v>1362338</v>
      </c>
    </row>
    <row r="251" spans="2:4" ht="15.5" customHeight="1" thickBot="1" x14ac:dyDescent="0.4">
      <c r="B251" s="55"/>
      <c r="C251" s="56" t="s">
        <v>983</v>
      </c>
      <c r="D251" s="57">
        <v>481927</v>
      </c>
    </row>
    <row r="252" spans="2:4" ht="15.5" customHeight="1" thickBot="1" x14ac:dyDescent="0.4">
      <c r="B252" s="55"/>
      <c r="C252" s="56" t="s">
        <v>984</v>
      </c>
      <c r="D252" s="57">
        <v>783592</v>
      </c>
    </row>
    <row r="253" spans="2:4" ht="15.5" customHeight="1" thickBot="1" x14ac:dyDescent="0.4">
      <c r="B253" s="55"/>
      <c r="C253" s="56" t="s">
        <v>985</v>
      </c>
      <c r="D253" s="57">
        <v>58434</v>
      </c>
    </row>
    <row r="254" spans="2:4" ht="15.5" customHeight="1" thickBot="1" x14ac:dyDescent="0.4">
      <c r="B254" s="55"/>
      <c r="C254" s="56" t="s">
        <v>986</v>
      </c>
      <c r="D254" s="57">
        <v>4253693</v>
      </c>
    </row>
    <row r="255" spans="2:4" ht="15.5" customHeight="1" thickBot="1" x14ac:dyDescent="0.4">
      <c r="B255" s="55"/>
      <c r="C255" s="56" t="s">
        <v>987</v>
      </c>
      <c r="D255" s="57">
        <v>259837</v>
      </c>
    </row>
    <row r="256" spans="2:4" ht="15.5" customHeight="1" thickBot="1" x14ac:dyDescent="0.4">
      <c r="B256" s="55"/>
      <c r="C256" s="56" t="s">
        <v>988</v>
      </c>
      <c r="D256" s="57">
        <v>3903000</v>
      </c>
    </row>
    <row r="257" spans="2:4" ht="15.5" customHeight="1" thickBot="1" x14ac:dyDescent="0.4">
      <c r="B257" s="55"/>
      <c r="C257" s="56" t="s">
        <v>989</v>
      </c>
      <c r="D257" s="57">
        <v>200720</v>
      </c>
    </row>
    <row r="258" spans="2:4" ht="15.5" customHeight="1" thickBot="1" x14ac:dyDescent="0.4">
      <c r="B258" s="55"/>
      <c r="C258" s="56" t="s">
        <v>990</v>
      </c>
      <c r="D258" s="57">
        <v>112082</v>
      </c>
    </row>
    <row r="259" spans="2:4" ht="15.5" customHeight="1" thickBot="1" x14ac:dyDescent="0.4">
      <c r="B259" s="55"/>
      <c r="C259" s="56" t="s">
        <v>991</v>
      </c>
      <c r="D259" s="57">
        <v>840526</v>
      </c>
    </row>
    <row r="260" spans="2:4" ht="15.5" customHeight="1" thickBot="1" x14ac:dyDescent="0.4">
      <c r="B260" s="55"/>
      <c r="C260" s="56" t="s">
        <v>992</v>
      </c>
      <c r="D260" s="57">
        <v>25450</v>
      </c>
    </row>
    <row r="261" spans="2:4" ht="15.5" customHeight="1" thickBot="1" x14ac:dyDescent="0.4">
      <c r="B261" s="55"/>
      <c r="C261" s="56" t="s">
        <v>993</v>
      </c>
      <c r="D261" s="57">
        <v>32043</v>
      </c>
    </row>
    <row r="262" spans="2:4" ht="15.5" customHeight="1" thickBot="1" x14ac:dyDescent="0.4">
      <c r="B262" s="55"/>
      <c r="C262" s="56" t="s">
        <v>994</v>
      </c>
      <c r="D262" s="57">
        <v>4875000</v>
      </c>
    </row>
    <row r="263" spans="2:4" ht="15.5" customHeight="1" thickBot="1" x14ac:dyDescent="0.4">
      <c r="B263" s="55"/>
      <c r="C263" s="56" t="s">
        <v>995</v>
      </c>
      <c r="D263" s="57">
        <v>203418</v>
      </c>
    </row>
    <row r="264" spans="2:4" ht="15.5" customHeight="1" thickBot="1" x14ac:dyDescent="0.4">
      <c r="B264" s="55"/>
      <c r="C264" s="56" t="s">
        <v>996</v>
      </c>
      <c r="D264" s="57">
        <v>6553500</v>
      </c>
    </row>
    <row r="265" spans="2:4" ht="15.5" customHeight="1" thickBot="1" x14ac:dyDescent="0.4">
      <c r="B265" s="55"/>
      <c r="C265" s="56" t="s">
        <v>997</v>
      </c>
      <c r="D265" s="57">
        <v>17525</v>
      </c>
    </row>
    <row r="266" spans="2:4" ht="15.5" customHeight="1" thickBot="1" x14ac:dyDescent="0.4">
      <c r="B266" s="55"/>
      <c r="C266" s="56" t="s">
        <v>998</v>
      </c>
      <c r="D266" s="57">
        <v>5417422</v>
      </c>
    </row>
    <row r="267" spans="2:4" ht="15.5" customHeight="1" thickBot="1" x14ac:dyDescent="0.4">
      <c r="B267" s="55"/>
      <c r="C267" s="56" t="s">
        <v>999</v>
      </c>
      <c r="D267" s="57">
        <v>143991</v>
      </c>
    </row>
    <row r="268" spans="2:4" ht="15.5" customHeight="1" thickBot="1" x14ac:dyDescent="0.4">
      <c r="B268" s="55"/>
      <c r="C268" s="56" t="s">
        <v>1000</v>
      </c>
      <c r="D268" s="57">
        <v>3815236</v>
      </c>
    </row>
    <row r="269" spans="2:4" ht="15.5" customHeight="1" thickBot="1" x14ac:dyDescent="0.4">
      <c r="B269" s="52"/>
      <c r="C269" s="53" t="s">
        <v>1001</v>
      </c>
      <c r="D269" s="54">
        <v>51327228</v>
      </c>
    </row>
    <row r="270" spans="2:4" ht="15.5" customHeight="1" thickBot="1" x14ac:dyDescent="0.4">
      <c r="B270" s="55"/>
      <c r="C270" s="56" t="s">
        <v>1002</v>
      </c>
      <c r="D270" s="57">
        <v>171751</v>
      </c>
    </row>
    <row r="271" spans="2:4" ht="15.5" customHeight="1" thickBot="1" x14ac:dyDescent="0.4">
      <c r="B271" s="55"/>
      <c r="C271" s="56" t="s">
        <v>1003</v>
      </c>
      <c r="D271" s="57">
        <v>260147</v>
      </c>
    </row>
    <row r="272" spans="2:4" ht="15.5" customHeight="1" thickBot="1" x14ac:dyDescent="0.4">
      <c r="B272" s="55"/>
      <c r="C272" s="56" t="s">
        <v>1004</v>
      </c>
      <c r="D272" s="57">
        <v>2038600</v>
      </c>
    </row>
    <row r="273" spans="2:4" ht="15.5" customHeight="1" thickBot="1" x14ac:dyDescent="0.4">
      <c r="B273" s="55"/>
      <c r="C273" s="56" t="s">
        <v>1005</v>
      </c>
      <c r="D273" s="57">
        <v>2368441</v>
      </c>
    </row>
    <row r="274" spans="2:4" ht="15.5" customHeight="1" thickBot="1" x14ac:dyDescent="0.4">
      <c r="B274" s="55"/>
      <c r="C274" s="56" t="s">
        <v>1006</v>
      </c>
      <c r="D274" s="57">
        <v>2355647</v>
      </c>
    </row>
    <row r="275" spans="2:4" ht="15.5" customHeight="1" thickBot="1" x14ac:dyDescent="0.4">
      <c r="B275" s="55"/>
      <c r="C275" s="56" t="s">
        <v>1007</v>
      </c>
      <c r="D275" s="57">
        <v>2432733</v>
      </c>
    </row>
    <row r="276" spans="2:4" ht="15.5" customHeight="1" thickBot="1" x14ac:dyDescent="0.4">
      <c r="B276" s="55"/>
      <c r="C276" s="56" t="s">
        <v>1008</v>
      </c>
      <c r="D276" s="57">
        <v>2386826</v>
      </c>
    </row>
    <row r="277" spans="2:4" ht="15.5" customHeight="1" thickBot="1" x14ac:dyDescent="0.4">
      <c r="B277" s="55"/>
      <c r="C277" s="56" t="s">
        <v>1009</v>
      </c>
      <c r="D277" s="57">
        <v>1743620</v>
      </c>
    </row>
    <row r="278" spans="2:4" ht="15.5" customHeight="1" thickBot="1" x14ac:dyDescent="0.4">
      <c r="B278" s="55"/>
      <c r="C278" s="56" t="s">
        <v>1010</v>
      </c>
      <c r="D278" s="57">
        <v>1969944</v>
      </c>
    </row>
    <row r="279" spans="2:4" ht="15.5" customHeight="1" thickBot="1" x14ac:dyDescent="0.4">
      <c r="B279" s="55"/>
      <c r="C279" s="56" t="s">
        <v>1011</v>
      </c>
      <c r="D279" s="57">
        <v>1779111</v>
      </c>
    </row>
    <row r="280" spans="2:4" ht="15.5" customHeight="1" thickBot="1" x14ac:dyDescent="0.4">
      <c r="B280" s="55"/>
      <c r="C280" s="56" t="s">
        <v>1012</v>
      </c>
      <c r="D280" s="57">
        <v>1590921</v>
      </c>
    </row>
    <row r="281" spans="2:4" ht="15.5" customHeight="1" thickBot="1" x14ac:dyDescent="0.4">
      <c r="B281" s="55"/>
      <c r="C281" s="56" t="s">
        <v>1013</v>
      </c>
      <c r="D281" s="57">
        <v>1231968</v>
      </c>
    </row>
    <row r="282" spans="2:4" ht="15.5" customHeight="1" thickBot="1" x14ac:dyDescent="0.4">
      <c r="B282" s="55"/>
      <c r="C282" s="56" t="s">
        <v>1014</v>
      </c>
      <c r="D282" s="57">
        <v>1748520</v>
      </c>
    </row>
    <row r="283" spans="2:4" ht="15.5" customHeight="1" thickBot="1" x14ac:dyDescent="0.4">
      <c r="B283" s="55"/>
      <c r="C283" s="56" t="s">
        <v>1015</v>
      </c>
      <c r="D283" s="57">
        <v>1067162</v>
      </c>
    </row>
    <row r="284" spans="2:4" ht="15.5" customHeight="1" thickBot="1" x14ac:dyDescent="0.4">
      <c r="B284" s="55"/>
      <c r="C284" s="56" t="s">
        <v>1016</v>
      </c>
      <c r="D284" s="57">
        <v>804289</v>
      </c>
    </row>
    <row r="285" spans="2:4" ht="15.5" customHeight="1" thickBot="1" x14ac:dyDescent="0.4">
      <c r="B285" s="55"/>
      <c r="C285" s="56" t="s">
        <v>1017</v>
      </c>
      <c r="D285" s="57">
        <v>1749545</v>
      </c>
    </row>
    <row r="286" spans="2:4" ht="15.5" customHeight="1" thickBot="1" x14ac:dyDescent="0.4">
      <c r="B286" s="55"/>
      <c r="C286" s="56" t="s">
        <v>1018</v>
      </c>
      <c r="D286" s="57">
        <v>1359892</v>
      </c>
    </row>
    <row r="287" spans="2:4" ht="15.5" customHeight="1" thickBot="1" x14ac:dyDescent="0.4">
      <c r="B287" s="55"/>
      <c r="C287" s="56" t="s">
        <v>1019</v>
      </c>
      <c r="D287" s="57">
        <v>1843660</v>
      </c>
    </row>
    <row r="288" spans="2:4" ht="15.5" customHeight="1" thickBot="1" x14ac:dyDescent="0.4">
      <c r="B288" s="55"/>
      <c r="C288" s="56" t="s">
        <v>1020</v>
      </c>
      <c r="D288" s="57">
        <v>763906</v>
      </c>
    </row>
    <row r="289" spans="2:4" ht="15.5" customHeight="1" thickBot="1" x14ac:dyDescent="0.4">
      <c r="B289" s="55"/>
      <c r="C289" s="56" t="s">
        <v>1021</v>
      </c>
      <c r="D289" s="57">
        <v>433513</v>
      </c>
    </row>
    <row r="290" spans="2:4" ht="15.5" customHeight="1" thickBot="1" x14ac:dyDescent="0.4">
      <c r="B290" s="55"/>
      <c r="C290" s="56" t="s">
        <v>1022</v>
      </c>
      <c r="D290" s="57">
        <v>768995</v>
      </c>
    </row>
    <row r="291" spans="2:4" ht="15.5" customHeight="1" thickBot="1" x14ac:dyDescent="0.4">
      <c r="B291" s="55"/>
      <c r="C291" s="56" t="s">
        <v>1023</v>
      </c>
      <c r="D291" s="57">
        <v>285401</v>
      </c>
    </row>
    <row r="292" spans="2:4" ht="15.5" customHeight="1" thickBot="1" x14ac:dyDescent="0.4">
      <c r="B292" s="55"/>
      <c r="C292" s="56" t="s">
        <v>1024</v>
      </c>
      <c r="D292" s="57">
        <v>1202655</v>
      </c>
    </row>
    <row r="293" spans="2:4" ht="15.5" customHeight="1" thickBot="1" x14ac:dyDescent="0.4">
      <c r="B293" s="55"/>
      <c r="C293" s="56" t="s">
        <v>1025</v>
      </c>
      <c r="D293" s="57">
        <v>390389</v>
      </c>
    </row>
    <row r="294" spans="2:4" ht="15.5" customHeight="1" thickBot="1" x14ac:dyDescent="0.4">
      <c r="B294" s="55"/>
      <c r="C294" s="56" t="s">
        <v>1026</v>
      </c>
      <c r="D294" s="57">
        <v>897172</v>
      </c>
    </row>
    <row r="295" spans="2:4" ht="15.5" customHeight="1" thickBot="1" x14ac:dyDescent="0.4">
      <c r="B295" s="55"/>
      <c r="C295" s="56" t="s">
        <v>1027</v>
      </c>
      <c r="D295" s="57">
        <v>322304</v>
      </c>
    </row>
    <row r="296" spans="2:4" ht="15.5" customHeight="1" thickBot="1" x14ac:dyDescent="0.4">
      <c r="B296" s="55"/>
      <c r="C296" s="56" t="s">
        <v>1028</v>
      </c>
      <c r="D296" s="57">
        <v>636012</v>
      </c>
    </row>
    <row r="297" spans="2:4" ht="15.5" customHeight="1" thickBot="1" x14ac:dyDescent="0.4">
      <c r="B297" s="55"/>
      <c r="C297" s="56" t="s">
        <v>1029</v>
      </c>
      <c r="D297" s="57">
        <v>287390</v>
      </c>
    </row>
    <row r="298" spans="2:4" ht="15.5" customHeight="1" thickBot="1" x14ac:dyDescent="0.4">
      <c r="B298" s="55"/>
      <c r="C298" s="56" t="s">
        <v>1030</v>
      </c>
      <c r="D298" s="57">
        <v>1071023</v>
      </c>
    </row>
    <row r="299" spans="2:4" ht="15.5" customHeight="1" thickBot="1" x14ac:dyDescent="0.4">
      <c r="B299" s="55"/>
      <c r="C299" s="56" t="s">
        <v>1031</v>
      </c>
      <c r="D299" s="57">
        <v>300160</v>
      </c>
    </row>
    <row r="300" spans="2:4" ht="15.5" customHeight="1" thickBot="1" x14ac:dyDescent="0.4">
      <c r="B300" s="55"/>
      <c r="C300" s="56" t="s">
        <v>1032</v>
      </c>
      <c r="D300" s="57">
        <v>693913</v>
      </c>
    </row>
    <row r="301" spans="2:4" ht="15.5" customHeight="1" thickBot="1" x14ac:dyDescent="0.4">
      <c r="B301" s="55"/>
      <c r="C301" s="56" t="s">
        <v>1033</v>
      </c>
      <c r="D301" s="57">
        <v>282626</v>
      </c>
    </row>
    <row r="302" spans="2:4" ht="15.5" customHeight="1" thickBot="1" x14ac:dyDescent="0.4">
      <c r="B302" s="55"/>
      <c r="C302" s="56" t="s">
        <v>1034</v>
      </c>
      <c r="D302" s="57">
        <v>289707</v>
      </c>
    </row>
    <row r="303" spans="2:4" ht="15.5" customHeight="1" thickBot="1" x14ac:dyDescent="0.4">
      <c r="B303" s="55"/>
      <c r="C303" s="56" t="s">
        <v>1035</v>
      </c>
      <c r="D303" s="57">
        <v>109825</v>
      </c>
    </row>
    <row r="304" spans="2:4" ht="15.5" customHeight="1" thickBot="1" x14ac:dyDescent="0.4">
      <c r="B304" s="55"/>
      <c r="C304" s="56" t="s">
        <v>1036</v>
      </c>
      <c r="D304" s="57">
        <v>216661</v>
      </c>
    </row>
    <row r="305" spans="2:4" ht="15.5" customHeight="1" thickBot="1" x14ac:dyDescent="0.4">
      <c r="B305" s="55"/>
      <c r="C305" s="56" t="s">
        <v>1037</v>
      </c>
      <c r="D305" s="57">
        <v>55639</v>
      </c>
    </row>
    <row r="306" spans="2:4" ht="15.5" customHeight="1" thickBot="1" x14ac:dyDescent="0.4">
      <c r="B306" s="55"/>
      <c r="C306" s="56" t="s">
        <v>1038</v>
      </c>
      <c r="D306" s="57">
        <v>123864</v>
      </c>
    </row>
    <row r="307" spans="2:4" ht="15.5" customHeight="1" thickBot="1" x14ac:dyDescent="0.4">
      <c r="B307" s="55"/>
      <c r="C307" s="56" t="s">
        <v>1039</v>
      </c>
      <c r="D307" s="57">
        <v>34895</v>
      </c>
    </row>
    <row r="308" spans="2:4" ht="15.5" customHeight="1" thickBot="1" x14ac:dyDescent="0.4">
      <c r="B308" s="55"/>
      <c r="C308" s="56" t="s">
        <v>1040</v>
      </c>
      <c r="D308" s="57">
        <v>571955</v>
      </c>
    </row>
    <row r="309" spans="2:4" ht="15.5" customHeight="1" thickBot="1" x14ac:dyDescent="0.4">
      <c r="B309" s="55"/>
      <c r="C309" s="56" t="s">
        <v>1041</v>
      </c>
      <c r="D309" s="57">
        <v>106082</v>
      </c>
    </row>
    <row r="310" spans="2:4" ht="15.5" customHeight="1" thickBot="1" x14ac:dyDescent="0.4">
      <c r="B310" s="55"/>
      <c r="C310" s="56" t="s">
        <v>1042</v>
      </c>
      <c r="D310" s="57">
        <v>487005</v>
      </c>
    </row>
    <row r="311" spans="2:4" ht="15.5" customHeight="1" thickBot="1" x14ac:dyDescent="0.4">
      <c r="B311" s="55"/>
      <c r="C311" s="56" t="s">
        <v>1043</v>
      </c>
      <c r="D311" s="57">
        <v>109431</v>
      </c>
    </row>
    <row r="312" spans="2:4" ht="15.5" customHeight="1" thickBot="1" x14ac:dyDescent="0.4">
      <c r="B312" s="55"/>
      <c r="C312" s="56" t="s">
        <v>1044</v>
      </c>
      <c r="D312" s="57">
        <v>526317</v>
      </c>
    </row>
    <row r="313" spans="2:4" ht="15.5" customHeight="1" thickBot="1" x14ac:dyDescent="0.4">
      <c r="B313" s="55"/>
      <c r="C313" s="56" t="s">
        <v>1045</v>
      </c>
      <c r="D313" s="57">
        <v>116196</v>
      </c>
    </row>
    <row r="314" spans="2:4" ht="15.5" customHeight="1" thickBot="1" x14ac:dyDescent="0.4">
      <c r="B314" s="55"/>
      <c r="C314" s="56" t="s">
        <v>1046</v>
      </c>
      <c r="D314" s="57">
        <v>454910</v>
      </c>
    </row>
    <row r="315" spans="2:4" ht="15.5" customHeight="1" thickBot="1" x14ac:dyDescent="0.4">
      <c r="B315" s="55"/>
      <c r="C315" s="56" t="s">
        <v>1047</v>
      </c>
      <c r="D315" s="57">
        <v>103157</v>
      </c>
    </row>
    <row r="316" spans="2:4" ht="15.5" customHeight="1" thickBot="1" x14ac:dyDescent="0.4">
      <c r="B316" s="55"/>
      <c r="C316" s="56" t="s">
        <v>1048</v>
      </c>
      <c r="D316" s="57">
        <v>456948</v>
      </c>
    </row>
    <row r="317" spans="2:4" ht="15.5" customHeight="1" thickBot="1" x14ac:dyDescent="0.4">
      <c r="B317" s="55"/>
      <c r="C317" s="56" t="s">
        <v>1049</v>
      </c>
      <c r="D317" s="57">
        <v>99395</v>
      </c>
    </row>
    <row r="318" spans="2:4" ht="15.5" customHeight="1" thickBot="1" x14ac:dyDescent="0.4">
      <c r="B318" s="55"/>
      <c r="C318" s="56" t="s">
        <v>1050</v>
      </c>
      <c r="D318" s="57">
        <v>357206</v>
      </c>
    </row>
    <row r="319" spans="2:4" ht="15.5" customHeight="1" thickBot="1" x14ac:dyDescent="0.4">
      <c r="B319" s="55"/>
      <c r="C319" s="56" t="s">
        <v>1051</v>
      </c>
      <c r="D319" s="57">
        <v>66586</v>
      </c>
    </row>
    <row r="320" spans="2:4" ht="15.5" customHeight="1" thickBot="1" x14ac:dyDescent="0.4">
      <c r="B320" s="55"/>
      <c r="C320" s="56" t="s">
        <v>1052</v>
      </c>
      <c r="D320" s="57">
        <v>424527</v>
      </c>
    </row>
    <row r="321" spans="2:4" ht="15.5" customHeight="1" thickBot="1" x14ac:dyDescent="0.4">
      <c r="B321" s="55"/>
      <c r="C321" s="56" t="s">
        <v>1053</v>
      </c>
      <c r="D321" s="57">
        <v>93697</v>
      </c>
    </row>
    <row r="322" spans="2:4" ht="15.5" customHeight="1" thickBot="1" x14ac:dyDescent="0.4">
      <c r="B322" s="55"/>
      <c r="C322" s="56" t="s">
        <v>1054</v>
      </c>
      <c r="D322" s="57">
        <v>181683</v>
      </c>
    </row>
    <row r="323" spans="2:4" ht="15.5" customHeight="1" thickBot="1" x14ac:dyDescent="0.4">
      <c r="B323" s="55"/>
      <c r="C323" s="56" t="s">
        <v>1055</v>
      </c>
      <c r="D323" s="57">
        <v>22222</v>
      </c>
    </row>
    <row r="324" spans="2:4" ht="15.5" customHeight="1" thickBot="1" x14ac:dyDescent="0.4">
      <c r="B324" s="55"/>
      <c r="C324" s="56" t="s">
        <v>1056</v>
      </c>
      <c r="D324" s="57">
        <v>70193</v>
      </c>
    </row>
    <row r="325" spans="2:4" ht="15.5" customHeight="1" thickBot="1" x14ac:dyDescent="0.4">
      <c r="B325" s="55"/>
      <c r="C325" s="56" t="s">
        <v>1057</v>
      </c>
      <c r="D325" s="57">
        <v>13037</v>
      </c>
    </row>
    <row r="326" spans="2:4" ht="15.5" customHeight="1" thickBot="1" x14ac:dyDescent="0.4">
      <c r="B326" s="55"/>
      <c r="C326" s="56" t="s">
        <v>1058</v>
      </c>
      <c r="D326" s="57">
        <v>146193</v>
      </c>
    </row>
    <row r="327" spans="2:4" ht="15.5" customHeight="1" thickBot="1" x14ac:dyDescent="0.4">
      <c r="B327" s="55"/>
      <c r="C327" s="56" t="s">
        <v>1059</v>
      </c>
      <c r="D327" s="57">
        <v>22357</v>
      </c>
    </row>
    <row r="328" spans="2:4" ht="15.5" customHeight="1" thickBot="1" x14ac:dyDescent="0.4">
      <c r="B328" s="55"/>
      <c r="C328" s="56" t="s">
        <v>1060</v>
      </c>
      <c r="D328" s="57">
        <v>479407</v>
      </c>
    </row>
    <row r="329" spans="2:4" ht="15.5" customHeight="1" thickBot="1" x14ac:dyDescent="0.4">
      <c r="B329" s="55"/>
      <c r="C329" s="56" t="s">
        <v>1061</v>
      </c>
      <c r="D329" s="57">
        <v>125467</v>
      </c>
    </row>
    <row r="330" spans="2:4" ht="15.5" customHeight="1" thickBot="1" x14ac:dyDescent="0.4">
      <c r="B330" s="55"/>
      <c r="C330" s="56" t="s">
        <v>1062</v>
      </c>
      <c r="D330" s="57">
        <v>39626</v>
      </c>
    </row>
    <row r="331" spans="2:4" ht="15.5" customHeight="1" thickBot="1" x14ac:dyDescent="0.4">
      <c r="B331" s="55"/>
      <c r="C331" s="56" t="s">
        <v>1063</v>
      </c>
      <c r="D331" s="57">
        <v>24275</v>
      </c>
    </row>
    <row r="332" spans="2:4" ht="15.5" customHeight="1" thickBot="1" x14ac:dyDescent="0.4">
      <c r="B332" s="55"/>
      <c r="C332" s="56" t="s">
        <v>1064</v>
      </c>
      <c r="D332" s="57">
        <v>3837353</v>
      </c>
    </row>
    <row r="333" spans="2:4" ht="15.5" customHeight="1" thickBot="1" x14ac:dyDescent="0.4">
      <c r="B333" s="55"/>
      <c r="C333" s="56" t="s">
        <v>1065</v>
      </c>
      <c r="D333" s="57">
        <v>950902</v>
      </c>
    </row>
    <row r="334" spans="2:4" ht="15.5" customHeight="1" thickBot="1" x14ac:dyDescent="0.4">
      <c r="B334" s="55"/>
      <c r="C334" s="56" t="s">
        <v>1066</v>
      </c>
      <c r="D334" s="57">
        <v>534740</v>
      </c>
    </row>
    <row r="335" spans="2:4" ht="15.5" customHeight="1" thickBot="1" x14ac:dyDescent="0.4">
      <c r="B335" s="55"/>
      <c r="C335" s="56" t="s">
        <v>1067</v>
      </c>
      <c r="D335" s="57">
        <v>2769954</v>
      </c>
    </row>
    <row r="336" spans="2:4" ht="15.5" customHeight="1" thickBot="1" x14ac:dyDescent="0.4">
      <c r="B336" s="55"/>
      <c r="C336" s="56" t="s">
        <v>1068</v>
      </c>
      <c r="D336" s="57">
        <v>67580</v>
      </c>
    </row>
    <row r="337" spans="2:4" ht="15.5" customHeight="1" thickBot="1" x14ac:dyDescent="0.4">
      <c r="B337" s="52"/>
      <c r="C337" s="53" t="s">
        <v>1069</v>
      </c>
      <c r="D337" s="54">
        <v>9679685</v>
      </c>
    </row>
    <row r="338" spans="2:4" ht="15.5" customHeight="1" thickBot="1" x14ac:dyDescent="0.4">
      <c r="B338" s="55"/>
      <c r="C338" s="56" t="s">
        <v>1070</v>
      </c>
      <c r="D338" s="57">
        <v>7028846</v>
      </c>
    </row>
    <row r="339" spans="2:4" ht="15.5" customHeight="1" thickBot="1" x14ac:dyDescent="0.4">
      <c r="B339" s="55"/>
      <c r="C339" s="56" t="s">
        <v>1071</v>
      </c>
      <c r="D339" s="57">
        <v>420061</v>
      </c>
    </row>
    <row r="340" spans="2:4" ht="15.5" customHeight="1" thickBot="1" x14ac:dyDescent="0.4">
      <c r="B340" s="55"/>
      <c r="C340" s="56" t="s">
        <v>1072</v>
      </c>
      <c r="D340" s="57">
        <v>197453</v>
      </c>
    </row>
    <row r="341" spans="2:4" ht="15.5" customHeight="1" thickBot="1" x14ac:dyDescent="0.4">
      <c r="B341" s="55"/>
      <c r="C341" s="56" t="s">
        <v>1073</v>
      </c>
      <c r="D341" s="57">
        <v>1227356</v>
      </c>
    </row>
    <row r="342" spans="2:4" ht="15.5" customHeight="1" thickBot="1" x14ac:dyDescent="0.4">
      <c r="B342" s="55"/>
      <c r="C342" s="56" t="s">
        <v>1074</v>
      </c>
      <c r="D342" s="57">
        <v>46152</v>
      </c>
    </row>
    <row r="343" spans="2:4" ht="15.5" customHeight="1" thickBot="1" x14ac:dyDescent="0.4">
      <c r="B343" s="55"/>
      <c r="C343" s="56" t="s">
        <v>1075</v>
      </c>
      <c r="D343" s="57">
        <v>62845</v>
      </c>
    </row>
    <row r="344" spans="2:4" ht="15.5" customHeight="1" thickBot="1" x14ac:dyDescent="0.4">
      <c r="B344" s="55"/>
      <c r="C344" s="56" t="s">
        <v>1076</v>
      </c>
      <c r="D344" s="57">
        <v>422655</v>
      </c>
    </row>
    <row r="345" spans="2:4" ht="15.5" customHeight="1" thickBot="1" x14ac:dyDescent="0.4">
      <c r="B345" s="55"/>
      <c r="C345" s="56" t="s">
        <v>1077</v>
      </c>
      <c r="D345" s="57">
        <v>66363</v>
      </c>
    </row>
    <row r="346" spans="2:4" ht="15.5" customHeight="1" thickBot="1" x14ac:dyDescent="0.4">
      <c r="B346" s="55"/>
      <c r="C346" s="56" t="s">
        <v>1078</v>
      </c>
      <c r="D346" s="57">
        <v>49183</v>
      </c>
    </row>
    <row r="347" spans="2:4" ht="15.5" customHeight="1" thickBot="1" x14ac:dyDescent="0.4">
      <c r="B347" s="55"/>
      <c r="C347" s="56" t="s">
        <v>1079</v>
      </c>
      <c r="D347" s="57">
        <v>5409</v>
      </c>
    </row>
    <row r="348" spans="2:4" ht="15.5" customHeight="1" thickBot="1" x14ac:dyDescent="0.4">
      <c r="B348" s="55"/>
      <c r="C348" s="56" t="s">
        <v>1080</v>
      </c>
      <c r="D348" s="57">
        <v>51207</v>
      </c>
    </row>
    <row r="349" spans="2:4" ht="15.5" customHeight="1" thickBot="1" x14ac:dyDescent="0.4">
      <c r="B349" s="55"/>
      <c r="C349" s="56" t="s">
        <v>1081</v>
      </c>
      <c r="D349" s="57">
        <v>8350</v>
      </c>
    </row>
    <row r="350" spans="2:4" ht="15.5" customHeight="1" thickBot="1" x14ac:dyDescent="0.4">
      <c r="B350" s="55"/>
      <c r="C350" s="56" t="s">
        <v>1082</v>
      </c>
      <c r="D350" s="57">
        <v>88995</v>
      </c>
    </row>
    <row r="351" spans="2:4" ht="15.5" customHeight="1" thickBot="1" x14ac:dyDescent="0.4">
      <c r="B351" s="55"/>
      <c r="C351" s="56" t="s">
        <v>1083</v>
      </c>
      <c r="D351" s="57">
        <v>4810</v>
      </c>
    </row>
    <row r="352" spans="2:4" ht="15.5" customHeight="1" thickBot="1" x14ac:dyDescent="0.4">
      <c r="B352" s="52"/>
      <c r="C352" s="53" t="s">
        <v>1084</v>
      </c>
      <c r="D352" s="54">
        <v>182798</v>
      </c>
    </row>
    <row r="353" spans="2:4" ht="15.5" customHeight="1" thickBot="1" x14ac:dyDescent="0.4">
      <c r="B353" s="55"/>
      <c r="C353" s="56" t="s">
        <v>1085</v>
      </c>
      <c r="D353" s="57">
        <v>81589</v>
      </c>
    </row>
    <row r="354" spans="2:4" ht="15.5" customHeight="1" thickBot="1" x14ac:dyDescent="0.4">
      <c r="B354" s="55"/>
      <c r="C354" s="56" t="s">
        <v>1086</v>
      </c>
      <c r="D354" s="57">
        <v>32186</v>
      </c>
    </row>
    <row r="355" spans="2:4" ht="15.5" customHeight="1" thickBot="1" x14ac:dyDescent="0.4">
      <c r="B355" s="55"/>
      <c r="C355" s="56" t="s">
        <v>1087</v>
      </c>
      <c r="D355" s="57">
        <v>10980</v>
      </c>
    </row>
    <row r="356" spans="2:4" ht="15.5" customHeight="1" thickBot="1" x14ac:dyDescent="0.4">
      <c r="B356" s="55"/>
      <c r="C356" s="56" t="s">
        <v>1088</v>
      </c>
      <c r="D356" s="57">
        <v>58043</v>
      </c>
    </row>
    <row r="357" spans="2:4" ht="15.5" customHeight="1" thickBot="1" x14ac:dyDescent="0.4">
      <c r="B357" s="52">
        <v>17</v>
      </c>
      <c r="C357" s="53" t="s">
        <v>103</v>
      </c>
      <c r="D357" s="54">
        <v>18454593</v>
      </c>
    </row>
    <row r="358" spans="2:4" ht="15.5" customHeight="1" thickBot="1" x14ac:dyDescent="0.4">
      <c r="B358" s="52"/>
      <c r="C358" s="53" t="s">
        <v>1089</v>
      </c>
      <c r="D358" s="54">
        <v>3479424</v>
      </c>
    </row>
    <row r="359" spans="2:4" ht="15.5" customHeight="1" thickBot="1" x14ac:dyDescent="0.4">
      <c r="B359" s="55"/>
      <c r="C359" s="56" t="s">
        <v>1090</v>
      </c>
      <c r="D359" s="57">
        <v>73714</v>
      </c>
    </row>
    <row r="360" spans="2:4" ht="15.5" customHeight="1" thickBot="1" x14ac:dyDescent="0.4">
      <c r="B360" s="55"/>
      <c r="C360" s="56" t="s">
        <v>1091</v>
      </c>
      <c r="D360" s="57">
        <v>1450582</v>
      </c>
    </row>
    <row r="361" spans="2:4" ht="15.5" customHeight="1" thickBot="1" x14ac:dyDescent="0.4">
      <c r="B361" s="55"/>
      <c r="C361" s="56" t="s">
        <v>1092</v>
      </c>
      <c r="D361" s="57">
        <v>199964</v>
      </c>
    </row>
    <row r="362" spans="2:4" ht="15.5" customHeight="1" thickBot="1" x14ac:dyDescent="0.4">
      <c r="B362" s="55"/>
      <c r="C362" s="56" t="s">
        <v>1093</v>
      </c>
      <c r="D362" s="57">
        <v>45153</v>
      </c>
    </row>
    <row r="363" spans="2:4" ht="15.5" customHeight="1" thickBot="1" x14ac:dyDescent="0.4">
      <c r="B363" s="55"/>
      <c r="C363" s="56" t="s">
        <v>1094</v>
      </c>
      <c r="D363" s="57">
        <v>9852</v>
      </c>
    </row>
    <row r="364" spans="2:4" ht="15.5" customHeight="1" thickBot="1" x14ac:dyDescent="0.4">
      <c r="B364" s="55"/>
      <c r="C364" s="56" t="s">
        <v>1095</v>
      </c>
      <c r="D364" s="57">
        <v>1681723</v>
      </c>
    </row>
    <row r="365" spans="2:4" ht="15.5" customHeight="1" thickBot="1" x14ac:dyDescent="0.4">
      <c r="B365" s="55"/>
      <c r="C365" s="56" t="s">
        <v>1096</v>
      </c>
      <c r="D365" s="57">
        <v>18436</v>
      </c>
    </row>
    <row r="366" spans="2:4" ht="15.5" customHeight="1" thickBot="1" x14ac:dyDescent="0.4">
      <c r="B366" s="52"/>
      <c r="C366" s="53" t="s">
        <v>1097</v>
      </c>
      <c r="D366" s="54">
        <v>1521099</v>
      </c>
    </row>
    <row r="367" spans="2:4" ht="15.5" customHeight="1" thickBot="1" x14ac:dyDescent="0.4">
      <c r="B367" s="55"/>
      <c r="C367" s="56" t="s">
        <v>1098</v>
      </c>
      <c r="D367" s="57">
        <v>1122130</v>
      </c>
    </row>
    <row r="368" spans="2:4" ht="15.5" customHeight="1" thickBot="1" x14ac:dyDescent="0.4">
      <c r="B368" s="55"/>
      <c r="C368" s="56" t="s">
        <v>1099</v>
      </c>
      <c r="D368" s="57">
        <v>301614</v>
      </c>
    </row>
    <row r="369" spans="2:4" ht="15.5" customHeight="1" thickBot="1" x14ac:dyDescent="0.4">
      <c r="B369" s="55"/>
      <c r="C369" s="56" t="s">
        <v>1100</v>
      </c>
      <c r="D369" s="57">
        <v>97355</v>
      </c>
    </row>
    <row r="370" spans="2:4" ht="15.5" customHeight="1" thickBot="1" x14ac:dyDescent="0.4">
      <c r="B370" s="52"/>
      <c r="C370" s="53" t="s">
        <v>1101</v>
      </c>
      <c r="D370" s="54">
        <v>406460</v>
      </c>
    </row>
    <row r="371" spans="2:4" ht="15.5" customHeight="1" thickBot="1" x14ac:dyDescent="0.4">
      <c r="B371" s="55"/>
      <c r="C371" s="56" t="s">
        <v>1102</v>
      </c>
      <c r="D371" s="57">
        <v>205735</v>
      </c>
    </row>
    <row r="372" spans="2:4" ht="15.5" customHeight="1" thickBot="1" x14ac:dyDescent="0.4">
      <c r="B372" s="55"/>
      <c r="C372" s="56" t="s">
        <v>1103</v>
      </c>
      <c r="D372" s="57">
        <v>128474</v>
      </c>
    </row>
    <row r="373" spans="2:4" ht="15.5" customHeight="1" thickBot="1" x14ac:dyDescent="0.4">
      <c r="B373" s="55"/>
      <c r="C373" s="56" t="s">
        <v>1104</v>
      </c>
      <c r="D373" s="57">
        <v>72251</v>
      </c>
    </row>
    <row r="374" spans="2:4" ht="15.5" customHeight="1" thickBot="1" x14ac:dyDescent="0.4">
      <c r="B374" s="52"/>
      <c r="C374" s="53" t="s">
        <v>1105</v>
      </c>
      <c r="D374" s="54">
        <v>126899</v>
      </c>
    </row>
    <row r="375" spans="2:4" ht="15.5" customHeight="1" thickBot="1" x14ac:dyDescent="0.4">
      <c r="B375" s="55"/>
      <c r="C375" s="56" t="s">
        <v>1106</v>
      </c>
      <c r="D375" s="57">
        <v>11078</v>
      </c>
    </row>
    <row r="376" spans="2:4" ht="15.5" customHeight="1" thickBot="1" x14ac:dyDescent="0.4">
      <c r="B376" s="55"/>
      <c r="C376" s="56" t="s">
        <v>1107</v>
      </c>
      <c r="D376" s="57">
        <v>42947</v>
      </c>
    </row>
    <row r="377" spans="2:4" ht="15.5" customHeight="1" thickBot="1" x14ac:dyDescent="0.4">
      <c r="B377" s="55"/>
      <c r="C377" s="56" t="s">
        <v>1108</v>
      </c>
      <c r="D377" s="57">
        <v>11805</v>
      </c>
    </row>
    <row r="378" spans="2:4" ht="15.5" customHeight="1" thickBot="1" x14ac:dyDescent="0.4">
      <c r="B378" s="55"/>
      <c r="C378" s="56" t="s">
        <v>1109</v>
      </c>
      <c r="D378" s="57">
        <v>61069</v>
      </c>
    </row>
    <row r="379" spans="2:4" ht="15.5" customHeight="1" thickBot="1" x14ac:dyDescent="0.4">
      <c r="B379" s="52"/>
      <c r="C379" s="53" t="s">
        <v>1110</v>
      </c>
      <c r="D379" s="54">
        <v>623274</v>
      </c>
    </row>
    <row r="380" spans="2:4" ht="15.5" customHeight="1" thickBot="1" x14ac:dyDescent="0.4">
      <c r="B380" s="55"/>
      <c r="C380" s="56" t="s">
        <v>1111</v>
      </c>
      <c r="D380" s="57">
        <v>23444</v>
      </c>
    </row>
    <row r="381" spans="2:4" ht="15.5" customHeight="1" thickBot="1" x14ac:dyDescent="0.4">
      <c r="B381" s="55"/>
      <c r="C381" s="56" t="s">
        <v>1112</v>
      </c>
      <c r="D381" s="57">
        <v>599830</v>
      </c>
    </row>
    <row r="382" spans="2:4" ht="15.5" customHeight="1" thickBot="1" x14ac:dyDescent="0.4">
      <c r="B382" s="52"/>
      <c r="C382" s="53" t="s">
        <v>1113</v>
      </c>
      <c r="D382" s="54">
        <v>467946</v>
      </c>
    </row>
    <row r="383" spans="2:4" ht="15.5" customHeight="1" thickBot="1" x14ac:dyDescent="0.4">
      <c r="B383" s="55"/>
      <c r="C383" s="56" t="s">
        <v>1114</v>
      </c>
      <c r="D383" s="57">
        <v>467946</v>
      </c>
    </row>
    <row r="384" spans="2:4" ht="15.5" customHeight="1" thickBot="1" x14ac:dyDescent="0.4">
      <c r="B384" s="52"/>
      <c r="C384" s="53" t="s">
        <v>1115</v>
      </c>
      <c r="D384" s="54">
        <v>1030426</v>
      </c>
    </row>
    <row r="385" spans="2:4" ht="15.5" customHeight="1" thickBot="1" x14ac:dyDescent="0.4">
      <c r="B385" s="55"/>
      <c r="C385" s="56" t="s">
        <v>1116</v>
      </c>
      <c r="D385" s="57">
        <v>286384</v>
      </c>
    </row>
    <row r="386" spans="2:4" ht="15.5" customHeight="1" thickBot="1" x14ac:dyDescent="0.4">
      <c r="B386" s="55"/>
      <c r="C386" s="56" t="s">
        <v>1117</v>
      </c>
      <c r="D386" s="57">
        <v>276042</v>
      </c>
    </row>
    <row r="387" spans="2:4" ht="15.5" customHeight="1" thickBot="1" x14ac:dyDescent="0.4">
      <c r="B387" s="55"/>
      <c r="C387" s="56" t="s">
        <v>1118</v>
      </c>
      <c r="D387" s="57">
        <v>460000</v>
      </c>
    </row>
    <row r="388" spans="2:4" ht="15.5" customHeight="1" thickBot="1" x14ac:dyDescent="0.4">
      <c r="B388" s="55"/>
      <c r="C388" s="56" t="s">
        <v>1119</v>
      </c>
      <c r="D388" s="57">
        <v>8000</v>
      </c>
    </row>
    <row r="389" spans="2:4" ht="15.5" customHeight="1" thickBot="1" x14ac:dyDescent="0.4">
      <c r="B389" s="52"/>
      <c r="C389" s="53" t="s">
        <v>1120</v>
      </c>
      <c r="D389" s="54">
        <v>1869801</v>
      </c>
    </row>
    <row r="390" spans="2:4" ht="15.5" customHeight="1" thickBot="1" x14ac:dyDescent="0.4">
      <c r="B390" s="55"/>
      <c r="C390" s="56" t="s">
        <v>1121</v>
      </c>
      <c r="D390" s="57">
        <v>1451114</v>
      </c>
    </row>
    <row r="391" spans="2:4" ht="15.5" customHeight="1" thickBot="1" x14ac:dyDescent="0.4">
      <c r="B391" s="55"/>
      <c r="C391" s="56" t="s">
        <v>1122</v>
      </c>
      <c r="D391" s="57">
        <v>288714</v>
      </c>
    </row>
    <row r="392" spans="2:4" ht="15.5" customHeight="1" thickBot="1" x14ac:dyDescent="0.4">
      <c r="B392" s="55"/>
      <c r="C392" s="56" t="s">
        <v>1123</v>
      </c>
      <c r="D392" s="57">
        <v>79718</v>
      </c>
    </row>
    <row r="393" spans="2:4" ht="15.5" customHeight="1" thickBot="1" x14ac:dyDescent="0.4">
      <c r="B393" s="55"/>
      <c r="C393" s="56" t="s">
        <v>1124</v>
      </c>
      <c r="D393" s="57">
        <v>50175</v>
      </c>
    </row>
    <row r="394" spans="2:4" ht="15.5" customHeight="1" thickBot="1" x14ac:dyDescent="0.4">
      <c r="B394" s="55"/>
      <c r="C394" s="56" t="s">
        <v>1125</v>
      </c>
      <c r="D394" s="58">
        <v>80</v>
      </c>
    </row>
    <row r="395" spans="2:4" ht="15.5" customHeight="1" thickBot="1" x14ac:dyDescent="0.4">
      <c r="B395" s="52"/>
      <c r="C395" s="53" t="s">
        <v>1126</v>
      </c>
      <c r="D395" s="54">
        <v>98246</v>
      </c>
    </row>
    <row r="396" spans="2:4" ht="15.5" customHeight="1" thickBot="1" x14ac:dyDescent="0.4">
      <c r="B396" s="55"/>
      <c r="C396" s="56" t="s">
        <v>1127</v>
      </c>
      <c r="D396" s="57">
        <v>16327</v>
      </c>
    </row>
    <row r="397" spans="2:4" ht="15.5" customHeight="1" thickBot="1" x14ac:dyDescent="0.4">
      <c r="B397" s="55"/>
      <c r="C397" s="56" t="s">
        <v>1128</v>
      </c>
      <c r="D397" s="57">
        <v>81919</v>
      </c>
    </row>
    <row r="398" spans="2:4" ht="15.5" customHeight="1" thickBot="1" x14ac:dyDescent="0.4">
      <c r="B398" s="52"/>
      <c r="C398" s="53" t="s">
        <v>1129</v>
      </c>
      <c r="D398" s="54">
        <v>608444</v>
      </c>
    </row>
    <row r="399" spans="2:4" ht="15.5" customHeight="1" thickBot="1" x14ac:dyDescent="0.4">
      <c r="B399" s="55"/>
      <c r="C399" s="56" t="s">
        <v>1130</v>
      </c>
      <c r="D399" s="57">
        <v>608444</v>
      </c>
    </row>
    <row r="400" spans="2:4" ht="15.5" customHeight="1" thickBot="1" x14ac:dyDescent="0.4">
      <c r="B400" s="52"/>
      <c r="C400" s="53" t="s">
        <v>1131</v>
      </c>
      <c r="D400" s="54">
        <v>85675</v>
      </c>
    </row>
    <row r="401" spans="2:4" ht="15.5" customHeight="1" thickBot="1" x14ac:dyDescent="0.4">
      <c r="B401" s="55"/>
      <c r="C401" s="56" t="s">
        <v>1132</v>
      </c>
      <c r="D401" s="57">
        <v>9721</v>
      </c>
    </row>
    <row r="402" spans="2:4" ht="15.5" customHeight="1" thickBot="1" x14ac:dyDescent="0.4">
      <c r="B402" s="55"/>
      <c r="C402" s="56" t="s">
        <v>1133</v>
      </c>
      <c r="D402" s="57">
        <v>3471</v>
      </c>
    </row>
    <row r="403" spans="2:4" ht="15.5" customHeight="1" thickBot="1" x14ac:dyDescent="0.4">
      <c r="B403" s="55"/>
      <c r="C403" s="56" t="s">
        <v>1134</v>
      </c>
      <c r="D403" s="58">
        <v>483</v>
      </c>
    </row>
    <row r="404" spans="2:4" ht="15.5" customHeight="1" thickBot="1" x14ac:dyDescent="0.4">
      <c r="B404" s="55"/>
      <c r="C404" s="56" t="s">
        <v>1135</v>
      </c>
      <c r="D404" s="57">
        <v>24144</v>
      </c>
    </row>
    <row r="405" spans="2:4" ht="15.5" customHeight="1" thickBot="1" x14ac:dyDescent="0.4">
      <c r="B405" s="55"/>
      <c r="C405" s="56" t="s">
        <v>1136</v>
      </c>
      <c r="D405" s="57">
        <v>47856</v>
      </c>
    </row>
    <row r="406" spans="2:4" ht="15.5" customHeight="1" thickBot="1" x14ac:dyDescent="0.4">
      <c r="B406" s="52"/>
      <c r="C406" s="53" t="s">
        <v>1137</v>
      </c>
      <c r="D406" s="54">
        <v>351733</v>
      </c>
    </row>
    <row r="407" spans="2:4" ht="15.5" customHeight="1" thickBot="1" x14ac:dyDescent="0.4">
      <c r="B407" s="55"/>
      <c r="C407" s="56" t="s">
        <v>1138</v>
      </c>
      <c r="D407" s="57">
        <v>59053</v>
      </c>
    </row>
    <row r="408" spans="2:4" ht="15.5" customHeight="1" thickBot="1" x14ac:dyDescent="0.4">
      <c r="B408" s="55"/>
      <c r="C408" s="56" t="s">
        <v>1139</v>
      </c>
      <c r="D408" s="57">
        <v>290680</v>
      </c>
    </row>
    <row r="409" spans="2:4" ht="15.5" customHeight="1" thickBot="1" x14ac:dyDescent="0.4">
      <c r="B409" s="55"/>
      <c r="C409" s="56" t="s">
        <v>1140</v>
      </c>
      <c r="D409" s="57">
        <v>2000</v>
      </c>
    </row>
    <row r="410" spans="2:4" ht="15.5" customHeight="1" thickBot="1" x14ac:dyDescent="0.4">
      <c r="B410" s="52"/>
      <c r="C410" s="53" t="s">
        <v>1141</v>
      </c>
      <c r="D410" s="54">
        <v>2555518</v>
      </c>
    </row>
    <row r="411" spans="2:4" ht="15.5" customHeight="1" thickBot="1" x14ac:dyDescent="0.4">
      <c r="B411" s="55"/>
      <c r="C411" s="56" t="s">
        <v>1142</v>
      </c>
      <c r="D411" s="57">
        <v>2366811</v>
      </c>
    </row>
    <row r="412" spans="2:4" ht="15.5" customHeight="1" thickBot="1" x14ac:dyDescent="0.4">
      <c r="B412" s="55"/>
      <c r="C412" s="56" t="s">
        <v>1143</v>
      </c>
      <c r="D412" s="57">
        <v>52164</v>
      </c>
    </row>
    <row r="413" spans="2:4" ht="15.5" customHeight="1" thickBot="1" x14ac:dyDescent="0.4">
      <c r="B413" s="55"/>
      <c r="C413" s="56" t="s">
        <v>1144</v>
      </c>
      <c r="D413" s="57">
        <v>97785</v>
      </c>
    </row>
    <row r="414" spans="2:4" ht="15.5" customHeight="1" thickBot="1" x14ac:dyDescent="0.4">
      <c r="B414" s="55"/>
      <c r="C414" s="56" t="s">
        <v>1145</v>
      </c>
      <c r="D414" s="57">
        <v>15000</v>
      </c>
    </row>
    <row r="415" spans="2:4" ht="15.5" customHeight="1" thickBot="1" x14ac:dyDescent="0.4">
      <c r="B415" s="55"/>
      <c r="C415" s="56" t="s">
        <v>1146</v>
      </c>
      <c r="D415" s="57">
        <v>23758</v>
      </c>
    </row>
    <row r="416" spans="2:4" ht="15.5" customHeight="1" thickBot="1" x14ac:dyDescent="0.4">
      <c r="B416" s="52"/>
      <c r="C416" s="53" t="s">
        <v>1147</v>
      </c>
      <c r="D416" s="54">
        <v>5152272</v>
      </c>
    </row>
    <row r="417" spans="2:4" ht="15.5" customHeight="1" thickBot="1" x14ac:dyDescent="0.4">
      <c r="B417" s="55"/>
      <c r="C417" s="56" t="s">
        <v>1148</v>
      </c>
      <c r="D417" s="57">
        <v>4829783</v>
      </c>
    </row>
    <row r="418" spans="2:4" ht="15.5" customHeight="1" thickBot="1" x14ac:dyDescent="0.4">
      <c r="B418" s="55"/>
      <c r="C418" s="56" t="s">
        <v>1149</v>
      </c>
      <c r="D418" s="57">
        <v>60331</v>
      </c>
    </row>
    <row r="419" spans="2:4" ht="15.5" customHeight="1" thickBot="1" x14ac:dyDescent="0.4">
      <c r="B419" s="55"/>
      <c r="C419" s="56" t="s">
        <v>1150</v>
      </c>
      <c r="D419" s="57">
        <v>60000</v>
      </c>
    </row>
    <row r="420" spans="2:4" ht="15.5" customHeight="1" thickBot="1" x14ac:dyDescent="0.4">
      <c r="B420" s="55"/>
      <c r="C420" s="56" t="s">
        <v>1151</v>
      </c>
      <c r="D420" s="57">
        <v>202158</v>
      </c>
    </row>
    <row r="421" spans="2:4" ht="15.5" customHeight="1" thickBot="1" x14ac:dyDescent="0.4">
      <c r="B421" s="52"/>
      <c r="C421" s="53" t="s">
        <v>1152</v>
      </c>
      <c r="D421" s="54">
        <v>77376</v>
      </c>
    </row>
    <row r="422" spans="2:4" ht="15.5" customHeight="1" thickBot="1" x14ac:dyDescent="0.4">
      <c r="B422" s="55"/>
      <c r="C422" s="56" t="s">
        <v>1153</v>
      </c>
      <c r="D422" s="57">
        <v>77376</v>
      </c>
    </row>
    <row r="423" spans="2:4" ht="15.5" customHeight="1" thickBot="1" x14ac:dyDescent="0.4">
      <c r="B423" s="52">
        <v>18</v>
      </c>
      <c r="C423" s="53" t="s">
        <v>109</v>
      </c>
      <c r="D423" s="54">
        <v>7025334</v>
      </c>
    </row>
    <row r="424" spans="2:4" ht="15.5" customHeight="1" thickBot="1" x14ac:dyDescent="0.4">
      <c r="B424" s="52"/>
      <c r="C424" s="53" t="s">
        <v>1154</v>
      </c>
      <c r="D424" s="54">
        <v>6753094</v>
      </c>
    </row>
    <row r="425" spans="2:4" ht="15.5" customHeight="1" thickBot="1" x14ac:dyDescent="0.4">
      <c r="B425" s="55"/>
      <c r="C425" s="56" t="s">
        <v>1155</v>
      </c>
      <c r="D425" s="57">
        <v>20600</v>
      </c>
    </row>
    <row r="426" spans="2:4" ht="15.5" customHeight="1" thickBot="1" x14ac:dyDescent="0.4">
      <c r="B426" s="55"/>
      <c r="C426" s="56" t="s">
        <v>1156</v>
      </c>
      <c r="D426" s="57">
        <v>12500</v>
      </c>
    </row>
    <row r="427" spans="2:4" ht="15.5" customHeight="1" thickBot="1" x14ac:dyDescent="0.4">
      <c r="B427" s="55"/>
      <c r="C427" s="56" t="s">
        <v>1157</v>
      </c>
      <c r="D427" s="57">
        <v>43000</v>
      </c>
    </row>
    <row r="428" spans="2:4" ht="15.5" customHeight="1" thickBot="1" x14ac:dyDescent="0.4">
      <c r="B428" s="55"/>
      <c r="C428" s="56" t="s">
        <v>1158</v>
      </c>
      <c r="D428" s="57">
        <v>316330</v>
      </c>
    </row>
    <row r="429" spans="2:4" ht="15.5" customHeight="1" thickBot="1" x14ac:dyDescent="0.4">
      <c r="B429" s="55"/>
      <c r="C429" s="56" t="s">
        <v>1159</v>
      </c>
      <c r="D429" s="57">
        <v>56847</v>
      </c>
    </row>
    <row r="430" spans="2:4" ht="15.5" customHeight="1" thickBot="1" x14ac:dyDescent="0.4">
      <c r="B430" s="55"/>
      <c r="C430" s="56" t="s">
        <v>1160</v>
      </c>
      <c r="D430" s="57">
        <v>688817</v>
      </c>
    </row>
    <row r="431" spans="2:4" ht="15.5" customHeight="1" thickBot="1" x14ac:dyDescent="0.4">
      <c r="B431" s="55"/>
      <c r="C431" s="56" t="s">
        <v>1161</v>
      </c>
      <c r="D431" s="57">
        <v>1565000</v>
      </c>
    </row>
    <row r="432" spans="2:4" ht="15.5" customHeight="1" thickBot="1" x14ac:dyDescent="0.4">
      <c r="B432" s="55"/>
      <c r="C432" s="56" t="s">
        <v>1162</v>
      </c>
      <c r="D432" s="57">
        <v>4050000</v>
      </c>
    </row>
    <row r="433" spans="2:4" ht="15.5" customHeight="1" thickBot="1" x14ac:dyDescent="0.4">
      <c r="B433" s="52"/>
      <c r="C433" s="53" t="s">
        <v>1163</v>
      </c>
      <c r="D433" s="54">
        <v>272240</v>
      </c>
    </row>
    <row r="434" spans="2:4" ht="15.5" customHeight="1" thickBot="1" x14ac:dyDescent="0.4">
      <c r="B434" s="55"/>
      <c r="C434" s="56" t="s">
        <v>1164</v>
      </c>
      <c r="D434" s="57">
        <v>169873</v>
      </c>
    </row>
    <row r="435" spans="2:4" ht="15.5" customHeight="1" thickBot="1" x14ac:dyDescent="0.4">
      <c r="B435" s="55"/>
      <c r="C435" s="56" t="s">
        <v>1165</v>
      </c>
      <c r="D435" s="57">
        <v>53792</v>
      </c>
    </row>
    <row r="436" spans="2:4" ht="15.5" customHeight="1" thickBot="1" x14ac:dyDescent="0.4">
      <c r="B436" s="55"/>
      <c r="C436" s="56" t="s">
        <v>1166</v>
      </c>
      <c r="D436" s="57">
        <v>30642</v>
      </c>
    </row>
    <row r="437" spans="2:4" ht="15.5" customHeight="1" thickBot="1" x14ac:dyDescent="0.4">
      <c r="B437" s="55"/>
      <c r="C437" s="56" t="s">
        <v>1167</v>
      </c>
      <c r="D437" s="57">
        <v>13559</v>
      </c>
    </row>
    <row r="438" spans="2:4" ht="15.5" customHeight="1" thickBot="1" x14ac:dyDescent="0.4">
      <c r="B438" s="55"/>
      <c r="C438" s="56" t="s">
        <v>1168</v>
      </c>
      <c r="D438" s="57">
        <v>4374</v>
      </c>
    </row>
    <row r="439" spans="2:4" ht="15.5" customHeight="1" thickBot="1" x14ac:dyDescent="0.4">
      <c r="B439" s="52">
        <v>19</v>
      </c>
      <c r="C439" s="53" t="s">
        <v>1169</v>
      </c>
      <c r="D439" s="54">
        <v>5241801</v>
      </c>
    </row>
    <row r="440" spans="2:4" ht="15.5" customHeight="1" thickBot="1" x14ac:dyDescent="0.4">
      <c r="B440" s="55"/>
      <c r="C440" s="56" t="s">
        <v>1170</v>
      </c>
      <c r="D440" s="57">
        <v>2560937</v>
      </c>
    </row>
    <row r="441" spans="2:4" ht="15.5" customHeight="1" thickBot="1" x14ac:dyDescent="0.4">
      <c r="B441" s="55"/>
      <c r="C441" s="56" t="s">
        <v>1171</v>
      </c>
      <c r="D441" s="57">
        <v>430864</v>
      </c>
    </row>
    <row r="442" spans="2:4" ht="15.5" customHeight="1" thickBot="1" x14ac:dyDescent="0.4">
      <c r="B442" s="55"/>
      <c r="C442" s="56" t="s">
        <v>1172</v>
      </c>
      <c r="D442" s="57">
        <v>1600000</v>
      </c>
    </row>
    <row r="443" spans="2:4" ht="15.5" customHeight="1" thickBot="1" x14ac:dyDescent="0.4">
      <c r="B443" s="55"/>
      <c r="C443" s="56" t="s">
        <v>1173</v>
      </c>
      <c r="D443" s="57">
        <v>650000</v>
      </c>
    </row>
    <row r="444" spans="2:4" ht="15.5" customHeight="1" thickBot="1" x14ac:dyDescent="0.4">
      <c r="B444" s="52">
        <v>20</v>
      </c>
      <c r="C444" s="53" t="s">
        <v>118</v>
      </c>
      <c r="D444" s="54">
        <v>21851580</v>
      </c>
    </row>
    <row r="445" spans="2:4" ht="15.5" customHeight="1" thickBot="1" x14ac:dyDescent="0.4">
      <c r="B445" s="52"/>
      <c r="C445" s="53" t="s">
        <v>1174</v>
      </c>
      <c r="D445" s="54">
        <v>20618509</v>
      </c>
    </row>
    <row r="446" spans="2:4" ht="15.5" customHeight="1" thickBot="1" x14ac:dyDescent="0.4">
      <c r="B446" s="55"/>
      <c r="C446" s="56" t="s">
        <v>1175</v>
      </c>
      <c r="D446" s="57">
        <v>645033</v>
      </c>
    </row>
    <row r="447" spans="2:4" ht="15.5" customHeight="1" thickBot="1" x14ac:dyDescent="0.4">
      <c r="B447" s="55"/>
      <c r="C447" s="56" t="s">
        <v>1176</v>
      </c>
      <c r="D447" s="57">
        <v>513714</v>
      </c>
    </row>
    <row r="448" spans="2:4" ht="15.5" customHeight="1" thickBot="1" x14ac:dyDescent="0.4">
      <c r="B448" s="55"/>
      <c r="C448" s="56" t="s">
        <v>1177</v>
      </c>
      <c r="D448" s="57">
        <v>2064035</v>
      </c>
    </row>
    <row r="449" spans="2:4" ht="15.5" customHeight="1" thickBot="1" x14ac:dyDescent="0.4">
      <c r="B449" s="55"/>
      <c r="C449" s="56" t="s">
        <v>1178</v>
      </c>
      <c r="D449" s="57">
        <v>1167318</v>
      </c>
    </row>
    <row r="450" spans="2:4" ht="15.5" customHeight="1" thickBot="1" x14ac:dyDescent="0.4">
      <c r="B450" s="55"/>
      <c r="C450" s="56" t="s">
        <v>1179</v>
      </c>
      <c r="D450" s="57">
        <v>96825</v>
      </c>
    </row>
    <row r="451" spans="2:4" ht="15.5" customHeight="1" thickBot="1" x14ac:dyDescent="0.4">
      <c r="B451" s="55"/>
      <c r="C451" s="56" t="s">
        <v>1180</v>
      </c>
      <c r="D451" s="57">
        <v>298094</v>
      </c>
    </row>
    <row r="452" spans="2:4" ht="15.5" customHeight="1" thickBot="1" x14ac:dyDescent="0.4">
      <c r="B452" s="55"/>
      <c r="C452" s="56" t="s">
        <v>1181</v>
      </c>
      <c r="D452" s="57">
        <v>282131</v>
      </c>
    </row>
    <row r="453" spans="2:4" ht="15.5" customHeight="1" thickBot="1" x14ac:dyDescent="0.4">
      <c r="B453" s="55"/>
      <c r="C453" s="56" t="s">
        <v>1182</v>
      </c>
      <c r="D453" s="57">
        <v>3510000</v>
      </c>
    </row>
    <row r="454" spans="2:4" ht="15.5" customHeight="1" thickBot="1" x14ac:dyDescent="0.4">
      <c r="B454" s="55"/>
      <c r="C454" s="56" t="s">
        <v>1183</v>
      </c>
      <c r="D454" s="57">
        <v>298143</v>
      </c>
    </row>
    <row r="455" spans="2:4" ht="15.5" customHeight="1" thickBot="1" x14ac:dyDescent="0.4">
      <c r="B455" s="55"/>
      <c r="C455" s="56" t="s">
        <v>1184</v>
      </c>
      <c r="D455" s="57">
        <v>140000</v>
      </c>
    </row>
    <row r="456" spans="2:4" ht="15.5" customHeight="1" thickBot="1" x14ac:dyDescent="0.4">
      <c r="B456" s="55"/>
      <c r="C456" s="56" t="s">
        <v>1185</v>
      </c>
      <c r="D456" s="57">
        <v>1579565</v>
      </c>
    </row>
    <row r="457" spans="2:4" ht="15.5" customHeight="1" thickBot="1" x14ac:dyDescent="0.4">
      <c r="B457" s="55"/>
      <c r="C457" s="56" t="s">
        <v>1186</v>
      </c>
      <c r="D457" s="57">
        <v>154100</v>
      </c>
    </row>
    <row r="458" spans="2:4" ht="15.5" customHeight="1" thickBot="1" x14ac:dyDescent="0.4">
      <c r="B458" s="55"/>
      <c r="C458" s="56" t="s">
        <v>1187</v>
      </c>
      <c r="D458" s="57">
        <v>47400</v>
      </c>
    </row>
    <row r="459" spans="2:4" ht="15.5" customHeight="1" thickBot="1" x14ac:dyDescent="0.4">
      <c r="B459" s="55"/>
      <c r="C459" s="56" t="s">
        <v>1188</v>
      </c>
      <c r="D459" s="57">
        <v>3725500</v>
      </c>
    </row>
    <row r="460" spans="2:4" ht="15.5" customHeight="1" thickBot="1" x14ac:dyDescent="0.4">
      <c r="B460" s="55"/>
      <c r="C460" s="56" t="s">
        <v>1189</v>
      </c>
      <c r="D460" s="57">
        <v>307151</v>
      </c>
    </row>
    <row r="461" spans="2:4" ht="15.5" customHeight="1" thickBot="1" x14ac:dyDescent="0.4">
      <c r="B461" s="55"/>
      <c r="C461" s="56" t="s">
        <v>1190</v>
      </c>
      <c r="D461" s="57">
        <v>2755000</v>
      </c>
    </row>
    <row r="462" spans="2:4" ht="15.5" customHeight="1" thickBot="1" x14ac:dyDescent="0.4">
      <c r="B462" s="55"/>
      <c r="C462" s="56" t="s">
        <v>1191</v>
      </c>
      <c r="D462" s="57">
        <v>1600500</v>
      </c>
    </row>
    <row r="463" spans="2:4" ht="15.5" customHeight="1" thickBot="1" x14ac:dyDescent="0.4">
      <c r="B463" s="55"/>
      <c r="C463" s="56" t="s">
        <v>1192</v>
      </c>
      <c r="D463" s="57">
        <v>200000</v>
      </c>
    </row>
    <row r="464" spans="2:4" ht="15.5" customHeight="1" thickBot="1" x14ac:dyDescent="0.4">
      <c r="B464" s="55"/>
      <c r="C464" s="56" t="s">
        <v>1193</v>
      </c>
      <c r="D464" s="57">
        <v>909000</v>
      </c>
    </row>
    <row r="465" spans="2:4" ht="15.5" customHeight="1" thickBot="1" x14ac:dyDescent="0.4">
      <c r="B465" s="55"/>
      <c r="C465" s="56" t="s">
        <v>1194</v>
      </c>
      <c r="D465" s="57">
        <v>215000</v>
      </c>
    </row>
    <row r="466" spans="2:4" ht="15.5" customHeight="1" thickBot="1" x14ac:dyDescent="0.4">
      <c r="B466" s="55"/>
      <c r="C466" s="56" t="s">
        <v>1195</v>
      </c>
      <c r="D466" s="57">
        <v>10000</v>
      </c>
    </row>
    <row r="467" spans="2:4" ht="15.5" customHeight="1" thickBot="1" x14ac:dyDescent="0.4">
      <c r="B467" s="55"/>
      <c r="C467" s="56" t="s">
        <v>1196</v>
      </c>
      <c r="D467" s="57">
        <v>100000</v>
      </c>
    </row>
    <row r="468" spans="2:4" ht="15.5" customHeight="1" thickBot="1" x14ac:dyDescent="0.4">
      <c r="B468" s="52"/>
      <c r="C468" s="53" t="s">
        <v>1197</v>
      </c>
      <c r="D468" s="54">
        <v>1233071</v>
      </c>
    </row>
    <row r="469" spans="2:4" ht="15.5" customHeight="1" thickBot="1" x14ac:dyDescent="0.4">
      <c r="B469" s="55"/>
      <c r="C469" s="56" t="s">
        <v>1198</v>
      </c>
      <c r="D469" s="57">
        <v>128163</v>
      </c>
    </row>
    <row r="470" spans="2:4" ht="15.5" customHeight="1" thickBot="1" x14ac:dyDescent="0.4">
      <c r="B470" s="55"/>
      <c r="C470" s="56" t="s">
        <v>1199</v>
      </c>
      <c r="D470" s="57">
        <v>1104908</v>
      </c>
    </row>
    <row r="471" spans="2:4" ht="15.5" customHeight="1" thickBot="1" x14ac:dyDescent="0.4">
      <c r="B471" s="52">
        <v>21</v>
      </c>
      <c r="C471" s="53" t="s">
        <v>127</v>
      </c>
      <c r="D471" s="54">
        <v>4454924</v>
      </c>
    </row>
    <row r="472" spans="2:4" ht="15.5" customHeight="1" thickBot="1" x14ac:dyDescent="0.4">
      <c r="B472" s="55"/>
      <c r="C472" s="56" t="s">
        <v>1200</v>
      </c>
      <c r="D472" s="57">
        <v>419387</v>
      </c>
    </row>
    <row r="473" spans="2:4" ht="15.5" customHeight="1" thickBot="1" x14ac:dyDescent="0.4">
      <c r="B473" s="55"/>
      <c r="C473" s="56" t="s">
        <v>1201</v>
      </c>
      <c r="D473" s="57">
        <v>118000</v>
      </c>
    </row>
    <row r="474" spans="2:4" ht="15.5" customHeight="1" thickBot="1" x14ac:dyDescent="0.4">
      <c r="B474" s="55"/>
      <c r="C474" s="56" t="s">
        <v>1202</v>
      </c>
      <c r="D474" s="57">
        <v>25000</v>
      </c>
    </row>
    <row r="475" spans="2:4" ht="15.5" customHeight="1" thickBot="1" x14ac:dyDescent="0.4">
      <c r="B475" s="55"/>
      <c r="C475" s="56" t="s">
        <v>1203</v>
      </c>
      <c r="D475" s="57">
        <v>1432723</v>
      </c>
    </row>
    <row r="476" spans="2:4" ht="15.5" customHeight="1" thickBot="1" x14ac:dyDescent="0.4">
      <c r="B476" s="55"/>
      <c r="C476" s="56" t="s">
        <v>1204</v>
      </c>
      <c r="D476" s="57">
        <v>600000</v>
      </c>
    </row>
    <row r="477" spans="2:4" ht="15.5" customHeight="1" thickBot="1" x14ac:dyDescent="0.4">
      <c r="B477" s="55"/>
      <c r="C477" s="56" t="s">
        <v>1205</v>
      </c>
      <c r="D477" s="57">
        <v>184294</v>
      </c>
    </row>
    <row r="478" spans="2:4" ht="15.5" customHeight="1" thickBot="1" x14ac:dyDescent="0.4">
      <c r="B478" s="55"/>
      <c r="C478" s="56" t="s">
        <v>1206</v>
      </c>
      <c r="D478" s="57">
        <v>1077600</v>
      </c>
    </row>
    <row r="479" spans="2:4" ht="15.5" customHeight="1" thickBot="1" x14ac:dyDescent="0.4">
      <c r="B479" s="55"/>
      <c r="C479" s="56" t="s">
        <v>1207</v>
      </c>
      <c r="D479" s="57">
        <v>361000</v>
      </c>
    </row>
    <row r="480" spans="2:4" ht="15.5" customHeight="1" thickBot="1" x14ac:dyDescent="0.4">
      <c r="B480" s="55"/>
      <c r="C480" s="56" t="s">
        <v>1208</v>
      </c>
      <c r="D480" s="57">
        <v>25328</v>
      </c>
    </row>
    <row r="481" spans="2:4" ht="15.5" customHeight="1" thickBot="1" x14ac:dyDescent="0.4">
      <c r="B481" s="55"/>
      <c r="C481" s="56" t="s">
        <v>1209</v>
      </c>
      <c r="D481" s="57">
        <v>140000</v>
      </c>
    </row>
    <row r="482" spans="2:4" ht="15.5" customHeight="1" thickBot="1" x14ac:dyDescent="0.4">
      <c r="B482" s="55"/>
      <c r="C482" s="56" t="s">
        <v>1210</v>
      </c>
      <c r="D482" s="57">
        <v>71592</v>
      </c>
    </row>
    <row r="483" spans="2:4" ht="15.5" customHeight="1" thickBot="1" x14ac:dyDescent="0.4">
      <c r="B483" s="52">
        <v>22</v>
      </c>
      <c r="C483" s="53" t="s">
        <v>131</v>
      </c>
      <c r="D483" s="54">
        <v>76964552</v>
      </c>
    </row>
    <row r="484" spans="2:4" ht="15.5" customHeight="1" thickBot="1" x14ac:dyDescent="0.4">
      <c r="B484" s="52"/>
      <c r="C484" s="53" t="s">
        <v>1211</v>
      </c>
      <c r="D484" s="54">
        <v>74693861</v>
      </c>
    </row>
    <row r="485" spans="2:4" ht="15.5" customHeight="1" thickBot="1" x14ac:dyDescent="0.4">
      <c r="B485" s="55"/>
      <c r="C485" s="56" t="s">
        <v>1212</v>
      </c>
      <c r="D485" s="57">
        <v>31929785</v>
      </c>
    </row>
    <row r="486" spans="2:4" ht="15.5" customHeight="1" thickBot="1" x14ac:dyDescent="0.4">
      <c r="B486" s="55"/>
      <c r="C486" s="56" t="s">
        <v>1213</v>
      </c>
      <c r="D486" s="57">
        <v>30402263</v>
      </c>
    </row>
    <row r="487" spans="2:4" ht="15.5" customHeight="1" thickBot="1" x14ac:dyDescent="0.4">
      <c r="B487" s="55"/>
      <c r="C487" s="56" t="s">
        <v>1214</v>
      </c>
      <c r="D487" s="57">
        <v>1426106</v>
      </c>
    </row>
    <row r="488" spans="2:4" ht="15.5" customHeight="1" thickBot="1" x14ac:dyDescent="0.4">
      <c r="B488" s="55"/>
      <c r="C488" s="56" t="s">
        <v>1215</v>
      </c>
      <c r="D488" s="57">
        <v>369108</v>
      </c>
    </row>
    <row r="489" spans="2:4" ht="15.5" customHeight="1" thickBot="1" x14ac:dyDescent="0.4">
      <c r="B489" s="55"/>
      <c r="C489" s="56" t="s">
        <v>1216</v>
      </c>
      <c r="D489" s="57">
        <v>146184</v>
      </c>
    </row>
    <row r="490" spans="2:4" ht="15.5" customHeight="1" thickBot="1" x14ac:dyDescent="0.4">
      <c r="B490" s="55"/>
      <c r="C490" s="56" t="s">
        <v>1217</v>
      </c>
      <c r="D490" s="57">
        <v>128813</v>
      </c>
    </row>
    <row r="491" spans="2:4" ht="15.5" customHeight="1" thickBot="1" x14ac:dyDescent="0.4">
      <c r="B491" s="55"/>
      <c r="C491" s="56" t="s">
        <v>1218</v>
      </c>
      <c r="D491" s="57">
        <v>1038000</v>
      </c>
    </row>
    <row r="492" spans="2:4" ht="15.5" customHeight="1" thickBot="1" x14ac:dyDescent="0.4">
      <c r="B492" s="55"/>
      <c r="C492" s="56" t="s">
        <v>1219</v>
      </c>
      <c r="D492" s="57">
        <v>30557</v>
      </c>
    </row>
    <row r="493" spans="2:4" ht="15.5" customHeight="1" thickBot="1" x14ac:dyDescent="0.4">
      <c r="B493" s="55"/>
      <c r="C493" s="56" t="s">
        <v>1220</v>
      </c>
      <c r="D493" s="57">
        <v>82037</v>
      </c>
    </row>
    <row r="494" spans="2:4" ht="15.5" customHeight="1" thickBot="1" x14ac:dyDescent="0.4">
      <c r="B494" s="55"/>
      <c r="C494" s="56" t="s">
        <v>1221</v>
      </c>
      <c r="D494" s="57">
        <v>690000</v>
      </c>
    </row>
    <row r="495" spans="2:4" ht="15.5" customHeight="1" thickBot="1" x14ac:dyDescent="0.4">
      <c r="B495" s="55"/>
      <c r="C495" s="56" t="s">
        <v>1222</v>
      </c>
      <c r="D495" s="57">
        <v>1943400</v>
      </c>
    </row>
    <row r="496" spans="2:4" ht="15.5" customHeight="1" thickBot="1" x14ac:dyDescent="0.4">
      <c r="B496" s="55"/>
      <c r="C496" s="56" t="s">
        <v>1223</v>
      </c>
      <c r="D496" s="57">
        <v>2367233</v>
      </c>
    </row>
    <row r="497" spans="2:4" ht="15.5" customHeight="1" thickBot="1" x14ac:dyDescent="0.4">
      <c r="B497" s="55"/>
      <c r="C497" s="56" t="s">
        <v>1224</v>
      </c>
      <c r="D497" s="57">
        <v>69709</v>
      </c>
    </row>
    <row r="498" spans="2:4" ht="15.5" customHeight="1" thickBot="1" x14ac:dyDescent="0.4">
      <c r="B498" s="55"/>
      <c r="C498" s="56" t="s">
        <v>1225</v>
      </c>
      <c r="D498" s="57">
        <v>1025200</v>
      </c>
    </row>
    <row r="499" spans="2:4" ht="15.5" customHeight="1" thickBot="1" x14ac:dyDescent="0.4">
      <c r="B499" s="55"/>
      <c r="C499" s="56" t="s">
        <v>1226</v>
      </c>
      <c r="D499" s="57">
        <v>1550000</v>
      </c>
    </row>
    <row r="500" spans="2:4" ht="15.5" customHeight="1" thickBot="1" x14ac:dyDescent="0.4">
      <c r="B500" s="55"/>
      <c r="C500" s="56" t="s">
        <v>1227</v>
      </c>
      <c r="D500" s="57">
        <v>45000</v>
      </c>
    </row>
    <row r="501" spans="2:4" ht="15.5" customHeight="1" thickBot="1" x14ac:dyDescent="0.4">
      <c r="B501" s="55"/>
      <c r="C501" s="56" t="s">
        <v>1228</v>
      </c>
      <c r="D501" s="57">
        <v>299000</v>
      </c>
    </row>
    <row r="502" spans="2:4" ht="15.5" customHeight="1" thickBot="1" x14ac:dyDescent="0.4">
      <c r="B502" s="55"/>
      <c r="C502" s="56" t="s">
        <v>1229</v>
      </c>
      <c r="D502" s="57">
        <v>1000000</v>
      </c>
    </row>
    <row r="503" spans="2:4" ht="15.5" customHeight="1" thickBot="1" x14ac:dyDescent="0.4">
      <c r="B503" s="55"/>
      <c r="C503" s="56" t="s">
        <v>1230</v>
      </c>
      <c r="D503" s="57">
        <v>151466</v>
      </c>
    </row>
    <row r="504" spans="2:4" ht="15.5" customHeight="1" thickBot="1" x14ac:dyDescent="0.4">
      <c r="B504" s="52"/>
      <c r="C504" s="53" t="s">
        <v>1231</v>
      </c>
      <c r="D504" s="54">
        <v>2270691</v>
      </c>
    </row>
    <row r="505" spans="2:4" ht="15.5" customHeight="1" thickBot="1" x14ac:dyDescent="0.4">
      <c r="B505" s="55"/>
      <c r="C505" s="56" t="s">
        <v>1232</v>
      </c>
      <c r="D505" s="57">
        <v>87679</v>
      </c>
    </row>
    <row r="506" spans="2:4" ht="15.5" customHeight="1" thickBot="1" x14ac:dyDescent="0.4">
      <c r="B506" s="55"/>
      <c r="C506" s="56" t="s">
        <v>1233</v>
      </c>
      <c r="D506" s="57">
        <v>136278</v>
      </c>
    </row>
    <row r="507" spans="2:4" ht="15.5" customHeight="1" thickBot="1" x14ac:dyDescent="0.4">
      <c r="B507" s="55"/>
      <c r="C507" s="56" t="s">
        <v>1234</v>
      </c>
      <c r="D507" s="57">
        <v>28037</v>
      </c>
    </row>
    <row r="508" spans="2:4" ht="15.5" customHeight="1" thickBot="1" x14ac:dyDescent="0.4">
      <c r="B508" s="55"/>
      <c r="C508" s="56" t="s">
        <v>1235</v>
      </c>
      <c r="D508" s="57">
        <v>104844</v>
      </c>
    </row>
    <row r="509" spans="2:4" ht="15.5" customHeight="1" thickBot="1" x14ac:dyDescent="0.4">
      <c r="B509" s="55"/>
      <c r="C509" s="56" t="s">
        <v>1236</v>
      </c>
      <c r="D509" s="57">
        <v>1561014</v>
      </c>
    </row>
    <row r="510" spans="2:4" ht="15.5" customHeight="1" thickBot="1" x14ac:dyDescent="0.4">
      <c r="B510" s="55"/>
      <c r="C510" s="56" t="s">
        <v>1237</v>
      </c>
      <c r="D510" s="57">
        <v>156845</v>
      </c>
    </row>
    <row r="511" spans="2:4" ht="15.5" customHeight="1" thickBot="1" x14ac:dyDescent="0.4">
      <c r="B511" s="55"/>
      <c r="C511" s="56" t="s">
        <v>1238</v>
      </c>
      <c r="D511" s="57">
        <v>195994</v>
      </c>
    </row>
    <row r="512" spans="2:4" ht="15.5" customHeight="1" thickBot="1" x14ac:dyDescent="0.4">
      <c r="B512" s="52">
        <v>23</v>
      </c>
      <c r="C512" s="53" t="s">
        <v>136</v>
      </c>
      <c r="D512" s="54">
        <v>22044754</v>
      </c>
    </row>
    <row r="513" spans="2:4" ht="15.5" customHeight="1" thickBot="1" x14ac:dyDescent="0.4">
      <c r="B513" s="55"/>
      <c r="C513" s="56" t="s">
        <v>1239</v>
      </c>
      <c r="D513" s="57">
        <v>622925</v>
      </c>
    </row>
    <row r="514" spans="2:4" ht="15.5" customHeight="1" thickBot="1" x14ac:dyDescent="0.4">
      <c r="B514" s="55"/>
      <c r="C514" s="56" t="s">
        <v>1240</v>
      </c>
      <c r="D514" s="57">
        <v>1066073</v>
      </c>
    </row>
    <row r="515" spans="2:4" ht="15.5" customHeight="1" thickBot="1" x14ac:dyDescent="0.4">
      <c r="B515" s="55"/>
      <c r="C515" s="56" t="s">
        <v>1241</v>
      </c>
      <c r="D515" s="57">
        <v>165256</v>
      </c>
    </row>
    <row r="516" spans="2:4" ht="15.5" customHeight="1" thickBot="1" x14ac:dyDescent="0.4">
      <c r="B516" s="55"/>
      <c r="C516" s="56" t="s">
        <v>1242</v>
      </c>
      <c r="D516" s="57">
        <v>133940</v>
      </c>
    </row>
    <row r="517" spans="2:4" ht="15.5" customHeight="1" thickBot="1" x14ac:dyDescent="0.4">
      <c r="B517" s="55"/>
      <c r="C517" s="56" t="s">
        <v>1243</v>
      </c>
      <c r="D517" s="57">
        <v>9933</v>
      </c>
    </row>
    <row r="518" spans="2:4" ht="15.5" customHeight="1" thickBot="1" x14ac:dyDescent="0.4">
      <c r="B518" s="55"/>
      <c r="C518" s="56" t="s">
        <v>1244</v>
      </c>
      <c r="D518" s="57">
        <v>183349</v>
      </c>
    </row>
    <row r="519" spans="2:4" ht="15.5" customHeight="1" thickBot="1" x14ac:dyDescent="0.4">
      <c r="B519" s="55"/>
      <c r="C519" s="56" t="s">
        <v>1245</v>
      </c>
      <c r="D519" s="57">
        <v>52778</v>
      </c>
    </row>
    <row r="520" spans="2:4" ht="15.5" customHeight="1" thickBot="1" x14ac:dyDescent="0.4">
      <c r="B520" s="55"/>
      <c r="C520" s="56" t="s">
        <v>1246</v>
      </c>
      <c r="D520" s="57">
        <v>615698</v>
      </c>
    </row>
    <row r="521" spans="2:4" ht="15.5" customHeight="1" thickBot="1" x14ac:dyDescent="0.4">
      <c r="B521" s="55"/>
      <c r="C521" s="56" t="s">
        <v>1247</v>
      </c>
      <c r="D521" s="57">
        <v>15000</v>
      </c>
    </row>
    <row r="522" spans="2:4" ht="15.5" customHeight="1" thickBot="1" x14ac:dyDescent="0.4">
      <c r="B522" s="55"/>
      <c r="C522" s="56" t="s">
        <v>1248</v>
      </c>
      <c r="D522" s="57">
        <v>6982048</v>
      </c>
    </row>
    <row r="523" spans="2:4" ht="15.5" customHeight="1" thickBot="1" x14ac:dyDescent="0.4">
      <c r="B523" s="55"/>
      <c r="C523" s="56" t="s">
        <v>1249</v>
      </c>
      <c r="D523" s="57">
        <v>167000</v>
      </c>
    </row>
    <row r="524" spans="2:4" ht="15.5" customHeight="1" thickBot="1" x14ac:dyDescent="0.4">
      <c r="B524" s="55"/>
      <c r="C524" s="56" t="s">
        <v>1250</v>
      </c>
      <c r="D524" s="57">
        <v>36200</v>
      </c>
    </row>
    <row r="525" spans="2:4" ht="15.5" customHeight="1" thickBot="1" x14ac:dyDescent="0.4">
      <c r="B525" s="55"/>
      <c r="C525" s="56" t="s">
        <v>1251</v>
      </c>
      <c r="D525" s="57">
        <v>174200</v>
      </c>
    </row>
    <row r="526" spans="2:4" ht="15.5" customHeight="1" thickBot="1" x14ac:dyDescent="0.4">
      <c r="B526" s="55"/>
      <c r="C526" s="56" t="s">
        <v>1252</v>
      </c>
      <c r="D526" s="57">
        <v>344398</v>
      </c>
    </row>
    <row r="527" spans="2:4" ht="15.5" customHeight="1" thickBot="1" x14ac:dyDescent="0.4">
      <c r="B527" s="55"/>
      <c r="C527" s="56" t="s">
        <v>1253</v>
      </c>
      <c r="D527" s="57">
        <v>204160</v>
      </c>
    </row>
    <row r="528" spans="2:4" ht="15.5" customHeight="1" thickBot="1" x14ac:dyDescent="0.4">
      <c r="B528" s="55"/>
      <c r="C528" s="56" t="s">
        <v>1254</v>
      </c>
      <c r="D528" s="57">
        <v>46913</v>
      </c>
    </row>
    <row r="529" spans="2:4" ht="15.5" customHeight="1" thickBot="1" x14ac:dyDescent="0.4">
      <c r="B529" s="55"/>
      <c r="C529" s="56" t="s">
        <v>1255</v>
      </c>
      <c r="D529" s="57">
        <v>3783297</v>
      </c>
    </row>
    <row r="530" spans="2:4" ht="15.5" customHeight="1" thickBot="1" x14ac:dyDescent="0.4">
      <c r="B530" s="55"/>
      <c r="C530" s="56" t="s">
        <v>1256</v>
      </c>
      <c r="D530" s="57">
        <v>4088310</v>
      </c>
    </row>
    <row r="531" spans="2:4" ht="15.5" customHeight="1" thickBot="1" x14ac:dyDescent="0.4">
      <c r="B531" s="55"/>
      <c r="C531" s="56" t="s">
        <v>1257</v>
      </c>
      <c r="D531" s="57">
        <v>42330</v>
      </c>
    </row>
    <row r="532" spans="2:4" ht="15.5" customHeight="1" thickBot="1" x14ac:dyDescent="0.4">
      <c r="B532" s="55"/>
      <c r="C532" s="56" t="s">
        <v>1258</v>
      </c>
      <c r="D532" s="57">
        <v>24116</v>
      </c>
    </row>
    <row r="533" spans="2:4" ht="15.5" customHeight="1" thickBot="1" x14ac:dyDescent="0.4">
      <c r="B533" s="55"/>
      <c r="C533" s="56" t="s">
        <v>1259</v>
      </c>
      <c r="D533" s="57">
        <v>1529</v>
      </c>
    </row>
    <row r="534" spans="2:4" ht="15.5" customHeight="1" thickBot="1" x14ac:dyDescent="0.4">
      <c r="B534" s="55"/>
      <c r="C534" s="56" t="s">
        <v>1260</v>
      </c>
      <c r="D534" s="57">
        <v>125915</v>
      </c>
    </row>
    <row r="535" spans="2:4" ht="15.5" customHeight="1" thickBot="1" x14ac:dyDescent="0.4">
      <c r="B535" s="55"/>
      <c r="C535" s="56" t="s">
        <v>1261</v>
      </c>
      <c r="D535" s="57">
        <v>2134808</v>
      </c>
    </row>
    <row r="536" spans="2:4" ht="15.5" customHeight="1" thickBot="1" x14ac:dyDescent="0.4">
      <c r="B536" s="55"/>
      <c r="C536" s="56" t="s">
        <v>1262</v>
      </c>
      <c r="D536" s="57">
        <v>713664</v>
      </c>
    </row>
    <row r="537" spans="2:4" ht="15.5" customHeight="1" thickBot="1" x14ac:dyDescent="0.4">
      <c r="B537" s="55"/>
      <c r="C537" s="56" t="s">
        <v>1263</v>
      </c>
      <c r="D537" s="57">
        <v>1177</v>
      </c>
    </row>
    <row r="538" spans="2:4" ht="15.5" customHeight="1" thickBot="1" x14ac:dyDescent="0.4">
      <c r="B538" s="55"/>
      <c r="C538" s="56" t="s">
        <v>1264</v>
      </c>
      <c r="D538" s="57">
        <v>73237</v>
      </c>
    </row>
    <row r="539" spans="2:4" ht="15.5" customHeight="1" thickBot="1" x14ac:dyDescent="0.4">
      <c r="B539" s="55"/>
      <c r="C539" s="56" t="s">
        <v>1265</v>
      </c>
      <c r="D539" s="57">
        <v>15000</v>
      </c>
    </row>
    <row r="540" spans="2:4" ht="15.5" customHeight="1" thickBot="1" x14ac:dyDescent="0.4">
      <c r="B540" s="55"/>
      <c r="C540" s="56" t="s">
        <v>1266</v>
      </c>
      <c r="D540" s="57">
        <v>101500</v>
      </c>
    </row>
    <row r="541" spans="2:4" ht="15.5" customHeight="1" thickBot="1" x14ac:dyDescent="0.4">
      <c r="B541" s="55"/>
      <c r="C541" s="56" t="s">
        <v>1267</v>
      </c>
      <c r="D541" s="57">
        <v>120000</v>
      </c>
    </row>
    <row r="542" spans="2:4" ht="15.5" customHeight="1" thickBot="1" x14ac:dyDescent="0.4">
      <c r="B542" s="52">
        <v>24</v>
      </c>
      <c r="C542" s="53" t="s">
        <v>142</v>
      </c>
      <c r="D542" s="54">
        <v>9344901</v>
      </c>
    </row>
    <row r="543" spans="2:4" ht="15.5" customHeight="1" thickBot="1" x14ac:dyDescent="0.4">
      <c r="B543" s="52"/>
      <c r="C543" s="53" t="s">
        <v>1268</v>
      </c>
      <c r="D543" s="54">
        <v>8641459</v>
      </c>
    </row>
    <row r="544" spans="2:4" ht="15.5" customHeight="1" thickBot="1" x14ac:dyDescent="0.4">
      <c r="B544" s="55"/>
      <c r="C544" s="56" t="s">
        <v>1269</v>
      </c>
      <c r="D544" s="57">
        <v>279816</v>
      </c>
    </row>
    <row r="545" spans="2:4" ht="15.5" customHeight="1" thickBot="1" x14ac:dyDescent="0.4">
      <c r="B545" s="55"/>
      <c r="C545" s="56" t="s">
        <v>1270</v>
      </c>
      <c r="D545" s="57">
        <v>3540255</v>
      </c>
    </row>
    <row r="546" spans="2:4" ht="15.5" customHeight="1" thickBot="1" x14ac:dyDescent="0.4">
      <c r="B546" s="55"/>
      <c r="C546" s="56" t="s">
        <v>1271</v>
      </c>
      <c r="D546" s="57">
        <v>997268</v>
      </c>
    </row>
    <row r="547" spans="2:4" ht="15.5" customHeight="1" thickBot="1" x14ac:dyDescent="0.4">
      <c r="B547" s="55"/>
      <c r="C547" s="56" t="s">
        <v>1272</v>
      </c>
      <c r="D547" s="57">
        <v>663677</v>
      </c>
    </row>
    <row r="548" spans="2:4" ht="15.5" customHeight="1" thickBot="1" x14ac:dyDescent="0.4">
      <c r="B548" s="55"/>
      <c r="C548" s="56" t="s">
        <v>1273</v>
      </c>
      <c r="D548" s="57">
        <v>905942</v>
      </c>
    </row>
    <row r="549" spans="2:4" ht="15.5" customHeight="1" thickBot="1" x14ac:dyDescent="0.4">
      <c r="B549" s="55"/>
      <c r="C549" s="56" t="s">
        <v>1274</v>
      </c>
      <c r="D549" s="57">
        <v>67146</v>
      </c>
    </row>
    <row r="550" spans="2:4" ht="15.5" customHeight="1" thickBot="1" x14ac:dyDescent="0.4">
      <c r="B550" s="55"/>
      <c r="C550" s="56" t="s">
        <v>1275</v>
      </c>
      <c r="D550" s="57">
        <v>124613</v>
      </c>
    </row>
    <row r="551" spans="2:4" ht="15.5" customHeight="1" thickBot="1" x14ac:dyDescent="0.4">
      <c r="B551" s="55"/>
      <c r="C551" s="56" t="s">
        <v>1276</v>
      </c>
      <c r="D551" s="57">
        <v>255310</v>
      </c>
    </row>
    <row r="552" spans="2:4" ht="15.5" customHeight="1" thickBot="1" x14ac:dyDescent="0.4">
      <c r="B552" s="55"/>
      <c r="C552" s="56" t="s">
        <v>1277</v>
      </c>
      <c r="D552" s="57">
        <v>5923</v>
      </c>
    </row>
    <row r="553" spans="2:4" ht="15.5" customHeight="1" thickBot="1" x14ac:dyDescent="0.4">
      <c r="B553" s="55"/>
      <c r="C553" s="56" t="s">
        <v>1278</v>
      </c>
      <c r="D553" s="57">
        <v>14000</v>
      </c>
    </row>
    <row r="554" spans="2:4" ht="15.5" customHeight="1" thickBot="1" x14ac:dyDescent="0.4">
      <c r="B554" s="55"/>
      <c r="C554" s="56" t="s">
        <v>1279</v>
      </c>
      <c r="D554" s="57">
        <v>65542</v>
      </c>
    </row>
    <row r="555" spans="2:4" ht="15.5" customHeight="1" thickBot="1" x14ac:dyDescent="0.4">
      <c r="B555" s="55"/>
      <c r="C555" s="56" t="s">
        <v>1280</v>
      </c>
      <c r="D555" s="57">
        <v>8327</v>
      </c>
    </row>
    <row r="556" spans="2:4" ht="15.5" customHeight="1" thickBot="1" x14ac:dyDescent="0.4">
      <c r="B556" s="55"/>
      <c r="C556" s="56" t="s">
        <v>1281</v>
      </c>
      <c r="D556" s="57">
        <v>169438</v>
      </c>
    </row>
    <row r="557" spans="2:4" ht="15.5" customHeight="1" thickBot="1" x14ac:dyDescent="0.4">
      <c r="B557" s="55"/>
      <c r="C557" s="56" t="s">
        <v>1282</v>
      </c>
      <c r="D557" s="57">
        <v>10804</v>
      </c>
    </row>
    <row r="558" spans="2:4" ht="15.5" customHeight="1" thickBot="1" x14ac:dyDescent="0.4">
      <c r="B558" s="55"/>
      <c r="C558" s="56" t="s">
        <v>1283</v>
      </c>
      <c r="D558" s="57">
        <v>122510</v>
      </c>
    </row>
    <row r="559" spans="2:4" ht="15.5" customHeight="1" thickBot="1" x14ac:dyDescent="0.4">
      <c r="B559" s="55"/>
      <c r="C559" s="56" t="s">
        <v>1284</v>
      </c>
      <c r="D559" s="57">
        <v>18850</v>
      </c>
    </row>
    <row r="560" spans="2:4" ht="15.5" customHeight="1" thickBot="1" x14ac:dyDescent="0.4">
      <c r="B560" s="55"/>
      <c r="C560" s="56" t="s">
        <v>1285</v>
      </c>
      <c r="D560" s="57">
        <v>1000</v>
      </c>
    </row>
    <row r="561" spans="2:4" ht="15.5" customHeight="1" thickBot="1" x14ac:dyDescent="0.4">
      <c r="B561" s="55"/>
      <c r="C561" s="56" t="s">
        <v>1286</v>
      </c>
      <c r="D561" s="57">
        <v>16860</v>
      </c>
    </row>
    <row r="562" spans="2:4" ht="15.5" customHeight="1" thickBot="1" x14ac:dyDescent="0.4">
      <c r="B562" s="55"/>
      <c r="C562" s="56" t="s">
        <v>1287</v>
      </c>
      <c r="D562" s="57">
        <v>18000</v>
      </c>
    </row>
    <row r="563" spans="2:4" ht="15.5" customHeight="1" thickBot="1" x14ac:dyDescent="0.4">
      <c r="B563" s="55"/>
      <c r="C563" s="56" t="s">
        <v>1288</v>
      </c>
      <c r="D563" s="57">
        <v>269472</v>
      </c>
    </row>
    <row r="564" spans="2:4" ht="15.5" customHeight="1" thickBot="1" x14ac:dyDescent="0.4">
      <c r="B564" s="55"/>
      <c r="C564" s="56" t="s">
        <v>1289</v>
      </c>
      <c r="D564" s="57">
        <v>335706</v>
      </c>
    </row>
    <row r="565" spans="2:4" ht="15.5" customHeight="1" thickBot="1" x14ac:dyDescent="0.4">
      <c r="B565" s="55"/>
      <c r="C565" s="56" t="s">
        <v>1290</v>
      </c>
      <c r="D565" s="57">
        <v>365000</v>
      </c>
    </row>
    <row r="566" spans="2:4" ht="15.5" customHeight="1" thickBot="1" x14ac:dyDescent="0.4">
      <c r="B566" s="55"/>
      <c r="C566" s="56" t="s">
        <v>1291</v>
      </c>
      <c r="D566" s="57">
        <v>386000</v>
      </c>
    </row>
    <row r="567" spans="2:4" ht="15.5" customHeight="1" thickBot="1" x14ac:dyDescent="0.4">
      <c r="B567" s="52"/>
      <c r="C567" s="53" t="s">
        <v>1292</v>
      </c>
      <c r="D567" s="54">
        <v>703442</v>
      </c>
    </row>
    <row r="568" spans="2:4" ht="15.5" customHeight="1" thickBot="1" x14ac:dyDescent="0.4">
      <c r="B568" s="55"/>
      <c r="C568" s="56" t="s">
        <v>1293</v>
      </c>
      <c r="D568" s="57">
        <v>25956</v>
      </c>
    </row>
    <row r="569" spans="2:4" ht="15.5" customHeight="1" thickBot="1" x14ac:dyDescent="0.4">
      <c r="B569" s="55"/>
      <c r="C569" s="56" t="s">
        <v>1294</v>
      </c>
      <c r="D569" s="57">
        <v>91494</v>
      </c>
    </row>
    <row r="570" spans="2:4" ht="15.5" customHeight="1" thickBot="1" x14ac:dyDescent="0.4">
      <c r="B570" s="55"/>
      <c r="C570" s="56" t="s">
        <v>1295</v>
      </c>
      <c r="D570" s="57">
        <v>361367</v>
      </c>
    </row>
    <row r="571" spans="2:4" ht="15.5" customHeight="1" thickBot="1" x14ac:dyDescent="0.4">
      <c r="B571" s="55"/>
      <c r="C571" s="56" t="s">
        <v>1296</v>
      </c>
      <c r="D571" s="57">
        <v>72772</v>
      </c>
    </row>
    <row r="572" spans="2:4" ht="15.5" customHeight="1" thickBot="1" x14ac:dyDescent="0.4">
      <c r="B572" s="55"/>
      <c r="C572" s="56" t="s">
        <v>1297</v>
      </c>
      <c r="D572" s="57">
        <v>20517</v>
      </c>
    </row>
    <row r="573" spans="2:4" ht="15.5" customHeight="1" thickBot="1" x14ac:dyDescent="0.4">
      <c r="B573" s="55"/>
      <c r="C573" s="56" t="s">
        <v>1298</v>
      </c>
      <c r="D573" s="57">
        <v>31336</v>
      </c>
    </row>
    <row r="574" spans="2:4" ht="15.5" customHeight="1" thickBot="1" x14ac:dyDescent="0.4">
      <c r="B574" s="55"/>
      <c r="C574" s="56" t="s">
        <v>1299</v>
      </c>
      <c r="D574" s="57">
        <v>100000</v>
      </c>
    </row>
    <row r="575" spans="2:4" ht="15.5" customHeight="1" thickBot="1" x14ac:dyDescent="0.4">
      <c r="B575" s="52">
        <v>25</v>
      </c>
      <c r="C575" s="53" t="s">
        <v>1300</v>
      </c>
      <c r="D575" s="54">
        <v>152322194</v>
      </c>
    </row>
    <row r="576" spans="2:4" ht="15.5" customHeight="1" thickBot="1" x14ac:dyDescent="0.4">
      <c r="B576" s="55"/>
      <c r="C576" s="56" t="s">
        <v>1301</v>
      </c>
      <c r="D576" s="57">
        <v>147046689</v>
      </c>
    </row>
    <row r="577" spans="2:4" ht="15.5" customHeight="1" thickBot="1" x14ac:dyDescent="0.4">
      <c r="B577" s="55"/>
      <c r="C577" s="56" t="s">
        <v>1302</v>
      </c>
      <c r="D577" s="57">
        <v>4718355</v>
      </c>
    </row>
    <row r="578" spans="2:4" ht="15.5" customHeight="1" thickBot="1" x14ac:dyDescent="0.4">
      <c r="B578" s="55"/>
      <c r="C578" s="56" t="s">
        <v>1303</v>
      </c>
      <c r="D578" s="57">
        <v>7150</v>
      </c>
    </row>
    <row r="579" spans="2:4" ht="15.5" customHeight="1" thickBot="1" x14ac:dyDescent="0.4">
      <c r="B579" s="55"/>
      <c r="C579" s="56" t="s">
        <v>1304</v>
      </c>
      <c r="D579" s="57">
        <v>250000</v>
      </c>
    </row>
    <row r="580" spans="2:4" ht="15.5" customHeight="1" thickBot="1" x14ac:dyDescent="0.4">
      <c r="B580" s="55"/>
      <c r="C580" s="56" t="s">
        <v>1305</v>
      </c>
      <c r="D580" s="57">
        <v>300000</v>
      </c>
    </row>
    <row r="581" spans="2:4" ht="15.5" customHeight="1" thickBot="1" x14ac:dyDescent="0.4">
      <c r="B581" s="52">
        <v>26</v>
      </c>
      <c r="C581" s="53" t="s">
        <v>1306</v>
      </c>
      <c r="D581" s="54">
        <v>12155200</v>
      </c>
    </row>
    <row r="582" spans="2:4" ht="15.5" customHeight="1" thickBot="1" x14ac:dyDescent="0.4">
      <c r="B582" s="55"/>
      <c r="C582" s="56" t="s">
        <v>1307</v>
      </c>
      <c r="D582" s="57">
        <v>12000000</v>
      </c>
    </row>
    <row r="583" spans="2:4" ht="15.5" customHeight="1" thickBot="1" x14ac:dyDescent="0.4">
      <c r="B583" s="55"/>
      <c r="C583" s="56" t="s">
        <v>1308</v>
      </c>
      <c r="D583" s="57">
        <v>10000</v>
      </c>
    </row>
    <row r="584" spans="2:4" ht="15.5" customHeight="1" thickBot="1" x14ac:dyDescent="0.4">
      <c r="B584" s="55"/>
      <c r="C584" s="56" t="s">
        <v>1309</v>
      </c>
      <c r="D584" s="57">
        <v>145200</v>
      </c>
    </row>
    <row r="585" spans="2:4" ht="15.5" customHeight="1" thickBot="1" x14ac:dyDescent="0.4">
      <c r="B585" s="52">
        <v>27</v>
      </c>
      <c r="C585" s="53" t="s">
        <v>1310</v>
      </c>
      <c r="D585" s="54">
        <v>47836848</v>
      </c>
    </row>
    <row r="586" spans="2:4" ht="15.5" customHeight="1" thickBot="1" x14ac:dyDescent="0.4">
      <c r="B586" s="55"/>
      <c r="C586" s="56" t="s">
        <v>1311</v>
      </c>
      <c r="D586" s="57">
        <v>47836848</v>
      </c>
    </row>
    <row r="587" spans="2:4" ht="15.5" customHeight="1" thickBot="1" x14ac:dyDescent="0.4">
      <c r="B587" s="59"/>
      <c r="C587" s="60" t="s">
        <v>1312</v>
      </c>
      <c r="D587" s="61">
        <v>1204219603</v>
      </c>
    </row>
    <row r="588" spans="2:4" ht="15" thickTop="1" x14ac:dyDescent="0.35"/>
  </sheetData>
  <mergeCells count="2">
    <mergeCell ref="B4:C5"/>
    <mergeCell ref="D4:D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3BC89-AA50-49A9-B8D5-0572187B68C5}">
  <dimension ref="A1:C460"/>
  <sheetViews>
    <sheetView topLeftCell="A25" workbookViewId="0">
      <selection activeCell="M37" sqref="M37"/>
    </sheetView>
  </sheetViews>
  <sheetFormatPr defaultRowHeight="14.5" x14ac:dyDescent="0.35"/>
  <cols>
    <col min="1" max="1" width="9.81640625" style="16" customWidth="1"/>
    <col min="2" max="2" width="75.26953125" customWidth="1"/>
    <col min="3" max="3" width="15.90625" style="20" customWidth="1"/>
  </cols>
  <sheetData>
    <row r="1" spans="1:3" ht="16" customHeight="1" thickBot="1" x14ac:dyDescent="0.4">
      <c r="A1" s="13"/>
      <c r="B1" s="14"/>
      <c r="C1" s="15" t="s">
        <v>157</v>
      </c>
    </row>
    <row r="2" spans="1:3" ht="16" customHeight="1" x14ac:dyDescent="0.35">
      <c r="C2" s="17"/>
    </row>
    <row r="3" spans="1:3" ht="16" customHeight="1" x14ac:dyDescent="0.35">
      <c r="B3" s="18" t="s">
        <v>158</v>
      </c>
      <c r="C3" s="19">
        <f>SUM(C5,C31)</f>
        <v>1356049890</v>
      </c>
    </row>
    <row r="4" spans="1:3" ht="16" customHeight="1" x14ac:dyDescent="0.35"/>
    <row r="5" spans="1:3" ht="16" customHeight="1" x14ac:dyDescent="0.35">
      <c r="A5" s="21" t="s">
        <v>159</v>
      </c>
      <c r="B5" s="22" t="s">
        <v>160</v>
      </c>
      <c r="C5" s="23">
        <v>699968626</v>
      </c>
    </row>
    <row r="6" spans="1:3" ht="16" customHeight="1" x14ac:dyDescent="0.35"/>
    <row r="7" spans="1:3" ht="16" customHeight="1" x14ac:dyDescent="0.35">
      <c r="A7" s="24" t="s">
        <v>161</v>
      </c>
      <c r="B7" s="25" t="s">
        <v>162</v>
      </c>
      <c r="C7" s="26">
        <v>883829564</v>
      </c>
    </row>
    <row r="8" spans="1:3" ht="16" customHeight="1" x14ac:dyDescent="0.35">
      <c r="A8" s="16" t="s">
        <v>163</v>
      </c>
      <c r="B8" s="27" t="s">
        <v>164</v>
      </c>
      <c r="C8" s="28">
        <v>54707724</v>
      </c>
    </row>
    <row r="9" spans="1:3" ht="16" customHeight="1" x14ac:dyDescent="0.35">
      <c r="A9" s="29" t="s">
        <v>165</v>
      </c>
      <c r="B9" s="30" t="s">
        <v>166</v>
      </c>
      <c r="C9" s="31">
        <v>829121840</v>
      </c>
    </row>
    <row r="10" spans="1:3" ht="16" customHeight="1" x14ac:dyDescent="0.35"/>
    <row r="11" spans="1:3" ht="16" customHeight="1" x14ac:dyDescent="0.35">
      <c r="A11" s="24" t="s">
        <v>167</v>
      </c>
      <c r="B11" s="25" t="s">
        <v>168</v>
      </c>
      <c r="C11" s="26">
        <v>142000175</v>
      </c>
    </row>
    <row r="12" spans="1:3" ht="16" customHeight="1" x14ac:dyDescent="0.35">
      <c r="A12" s="29" t="s">
        <v>169</v>
      </c>
      <c r="B12" s="30" t="s">
        <v>170</v>
      </c>
      <c r="C12" s="31">
        <v>142000175</v>
      </c>
    </row>
    <row r="13" spans="1:3" ht="16" customHeight="1" x14ac:dyDescent="0.35"/>
    <row r="14" spans="1:3" ht="16" customHeight="1" x14ac:dyDescent="0.35">
      <c r="A14" s="24" t="s">
        <v>171</v>
      </c>
      <c r="B14" s="25" t="s">
        <v>172</v>
      </c>
      <c r="C14" s="26">
        <v>0</v>
      </c>
    </row>
    <row r="15" spans="1:3" ht="16" customHeight="1" x14ac:dyDescent="0.35">
      <c r="A15" s="29" t="s">
        <v>173</v>
      </c>
      <c r="B15" s="30" t="s">
        <v>174</v>
      </c>
      <c r="C15" s="31">
        <v>0</v>
      </c>
    </row>
    <row r="16" spans="1:3" ht="16" customHeight="1" x14ac:dyDescent="0.35"/>
    <row r="17" spans="1:3" ht="16" customHeight="1" x14ac:dyDescent="0.35">
      <c r="A17" s="24" t="s">
        <v>175</v>
      </c>
      <c r="B17" s="25" t="s">
        <v>176</v>
      </c>
      <c r="C17" s="26">
        <v>-325861113</v>
      </c>
    </row>
    <row r="18" spans="1:3" ht="16" customHeight="1" x14ac:dyDescent="0.35">
      <c r="A18" s="16" t="s">
        <v>177</v>
      </c>
      <c r="B18" s="27" t="s">
        <v>170</v>
      </c>
      <c r="C18" s="28">
        <v>-141969545</v>
      </c>
    </row>
    <row r="19" spans="1:3" ht="16" customHeight="1" x14ac:dyDescent="0.35">
      <c r="A19" s="16" t="s">
        <v>178</v>
      </c>
      <c r="B19" s="27" t="s">
        <v>179</v>
      </c>
      <c r="C19" s="28">
        <v>-388746</v>
      </c>
    </row>
    <row r="20" spans="1:3" ht="16" customHeight="1" x14ac:dyDescent="0.35">
      <c r="A20" s="16" t="s">
        <v>180</v>
      </c>
      <c r="B20" s="27" t="s">
        <v>181</v>
      </c>
      <c r="C20" s="28">
        <v>-50735</v>
      </c>
    </row>
    <row r="21" spans="1:3" ht="16" customHeight="1" x14ac:dyDescent="0.35">
      <c r="A21" s="16" t="s">
        <v>182</v>
      </c>
      <c r="B21" s="27" t="s">
        <v>183</v>
      </c>
      <c r="C21" s="28">
        <v>-136055728</v>
      </c>
    </row>
    <row r="22" spans="1:3" ht="16" customHeight="1" x14ac:dyDescent="0.35">
      <c r="A22" s="16" t="s">
        <v>184</v>
      </c>
      <c r="B22" s="27" t="s">
        <v>185</v>
      </c>
      <c r="C22" s="28">
        <v>-19562983</v>
      </c>
    </row>
    <row r="23" spans="1:3" ht="16" customHeight="1" x14ac:dyDescent="0.35">
      <c r="A23" s="16" t="s">
        <v>186</v>
      </c>
      <c r="B23" s="27" t="s">
        <v>187</v>
      </c>
      <c r="C23" s="28">
        <v>-100000</v>
      </c>
    </row>
    <row r="24" spans="1:3" ht="16" customHeight="1" x14ac:dyDescent="0.35">
      <c r="A24" s="16" t="s">
        <v>188</v>
      </c>
      <c r="B24" s="27" t="s">
        <v>189</v>
      </c>
      <c r="C24" s="28">
        <v>-5078336</v>
      </c>
    </row>
    <row r="25" spans="1:3" ht="16" customHeight="1" x14ac:dyDescent="0.35">
      <c r="A25" s="16" t="s">
        <v>190</v>
      </c>
      <c r="B25" s="27" t="s">
        <v>191</v>
      </c>
      <c r="C25" s="28">
        <v>-1340887</v>
      </c>
    </row>
    <row r="26" spans="1:3" ht="16" customHeight="1" x14ac:dyDescent="0.35">
      <c r="A26" s="16" t="s">
        <v>192</v>
      </c>
      <c r="B26" s="27" t="s">
        <v>193</v>
      </c>
      <c r="C26" s="28">
        <v>-3044027</v>
      </c>
    </row>
    <row r="27" spans="1:3" ht="16" customHeight="1" x14ac:dyDescent="0.35">
      <c r="A27" s="16" t="s">
        <v>194</v>
      </c>
      <c r="B27" s="27" t="s">
        <v>195</v>
      </c>
      <c r="C27" s="28">
        <v>-100346</v>
      </c>
    </row>
    <row r="28" spans="1:3" ht="16" customHeight="1" x14ac:dyDescent="0.35">
      <c r="A28" s="16" t="s">
        <v>196</v>
      </c>
      <c r="B28" s="27" t="s">
        <v>197</v>
      </c>
      <c r="C28" s="28">
        <v>-198000</v>
      </c>
    </row>
    <row r="29" spans="1:3" ht="16" customHeight="1" x14ac:dyDescent="0.35">
      <c r="A29" s="29" t="s">
        <v>198</v>
      </c>
      <c r="B29" s="30" t="s">
        <v>199</v>
      </c>
      <c r="C29" s="31">
        <v>-17971780</v>
      </c>
    </row>
    <row r="30" spans="1:3" ht="16" customHeight="1" x14ac:dyDescent="0.35"/>
    <row r="31" spans="1:3" ht="16" customHeight="1" x14ac:dyDescent="0.35">
      <c r="A31" s="21" t="s">
        <v>200</v>
      </c>
      <c r="B31" s="22" t="s">
        <v>201</v>
      </c>
      <c r="C31" s="23">
        <v>656081264</v>
      </c>
    </row>
    <row r="32" spans="1:3" ht="16" customHeight="1" x14ac:dyDescent="0.35"/>
    <row r="33" spans="1:3" ht="16" customHeight="1" x14ac:dyDescent="0.35">
      <c r="A33" s="24" t="s">
        <v>202</v>
      </c>
      <c r="B33" s="25" t="s">
        <v>203</v>
      </c>
      <c r="C33" s="26">
        <v>650550006</v>
      </c>
    </row>
    <row r="34" spans="1:3" ht="16" customHeight="1" x14ac:dyDescent="0.35">
      <c r="A34" s="16" t="s">
        <v>204</v>
      </c>
      <c r="B34" s="27" t="s">
        <v>205</v>
      </c>
      <c r="C34" s="28">
        <v>70291091</v>
      </c>
    </row>
    <row r="35" spans="1:3" ht="16" customHeight="1" x14ac:dyDescent="0.35">
      <c r="A35" s="16" t="s">
        <v>206</v>
      </c>
      <c r="B35" s="27" t="s">
        <v>207</v>
      </c>
      <c r="C35" s="28">
        <v>51480799</v>
      </c>
    </row>
    <row r="36" spans="1:3" ht="16" customHeight="1" x14ac:dyDescent="0.35">
      <c r="A36" s="16" t="s">
        <v>208</v>
      </c>
      <c r="B36" s="27" t="s">
        <v>209</v>
      </c>
      <c r="C36" s="28">
        <v>3960061</v>
      </c>
    </row>
    <row r="37" spans="1:3" ht="16" customHeight="1" x14ac:dyDescent="0.35">
      <c r="A37" s="16" t="s">
        <v>210</v>
      </c>
      <c r="B37" s="27" t="s">
        <v>211</v>
      </c>
      <c r="C37" s="28">
        <v>214450401</v>
      </c>
    </row>
    <row r="38" spans="1:3" ht="16" customHeight="1" x14ac:dyDescent="0.35">
      <c r="A38" s="16" t="s">
        <v>212</v>
      </c>
      <c r="B38" s="27" t="s">
        <v>213</v>
      </c>
      <c r="C38" s="28">
        <v>11880184</v>
      </c>
    </row>
    <row r="39" spans="1:3" ht="16" customHeight="1" x14ac:dyDescent="0.35">
      <c r="A39" s="16" t="s">
        <v>214</v>
      </c>
      <c r="B39" s="27" t="s">
        <v>215</v>
      </c>
      <c r="C39" s="28">
        <v>51662374</v>
      </c>
    </row>
    <row r="40" spans="1:3" ht="16" customHeight="1" x14ac:dyDescent="0.35">
      <c r="A40" s="16" t="s">
        <v>216</v>
      </c>
      <c r="B40" s="27" t="s">
        <v>217</v>
      </c>
      <c r="C40" s="28">
        <v>230079571</v>
      </c>
    </row>
    <row r="41" spans="1:3" ht="16" customHeight="1" x14ac:dyDescent="0.35">
      <c r="A41" s="16" t="s">
        <v>218</v>
      </c>
      <c r="B41" s="27" t="s">
        <v>219</v>
      </c>
      <c r="C41" s="28">
        <v>0</v>
      </c>
    </row>
    <row r="42" spans="1:3" ht="16" customHeight="1" x14ac:dyDescent="0.35">
      <c r="A42" s="29" t="s">
        <v>220</v>
      </c>
      <c r="B42" s="30" t="s">
        <v>221</v>
      </c>
      <c r="C42" s="31">
        <v>16745525</v>
      </c>
    </row>
    <row r="43" spans="1:3" ht="16" customHeight="1" x14ac:dyDescent="0.35"/>
    <row r="44" spans="1:3" ht="16" customHeight="1" x14ac:dyDescent="0.35">
      <c r="A44" s="24" t="s">
        <v>222</v>
      </c>
      <c r="B44" s="25" t="s">
        <v>223</v>
      </c>
      <c r="C44" s="26">
        <v>13916853</v>
      </c>
    </row>
    <row r="45" spans="1:3" ht="16" customHeight="1" x14ac:dyDescent="0.35">
      <c r="A45" s="16" t="s">
        <v>224</v>
      </c>
      <c r="B45" s="27" t="s">
        <v>225</v>
      </c>
      <c r="C45" s="28">
        <v>541849</v>
      </c>
    </row>
    <row r="46" spans="1:3" ht="16" customHeight="1" x14ac:dyDescent="0.35">
      <c r="A46" s="16" t="s">
        <v>226</v>
      </c>
      <c r="B46" s="27" t="s">
        <v>207</v>
      </c>
      <c r="C46" s="28">
        <v>912726</v>
      </c>
    </row>
    <row r="47" spans="1:3" ht="16" customHeight="1" x14ac:dyDescent="0.35">
      <c r="A47" s="16" t="s">
        <v>227</v>
      </c>
      <c r="B47" s="27" t="s">
        <v>209</v>
      </c>
      <c r="C47" s="28">
        <v>84482</v>
      </c>
    </row>
    <row r="48" spans="1:3" ht="16" customHeight="1" x14ac:dyDescent="0.35">
      <c r="A48" s="16" t="s">
        <v>228</v>
      </c>
      <c r="B48" s="27" t="s">
        <v>229</v>
      </c>
      <c r="C48" s="28">
        <v>5096042</v>
      </c>
    </row>
    <row r="49" spans="1:3" ht="16" customHeight="1" x14ac:dyDescent="0.35">
      <c r="A49" s="16" t="s">
        <v>230</v>
      </c>
      <c r="B49" s="27" t="s">
        <v>213</v>
      </c>
      <c r="C49" s="28">
        <v>253685</v>
      </c>
    </row>
    <row r="50" spans="1:3" ht="16" customHeight="1" x14ac:dyDescent="0.35">
      <c r="A50" s="16" t="s">
        <v>231</v>
      </c>
      <c r="B50" s="27" t="s">
        <v>215</v>
      </c>
      <c r="C50" s="28">
        <v>42177</v>
      </c>
    </row>
    <row r="51" spans="1:3" ht="16" customHeight="1" x14ac:dyDescent="0.35">
      <c r="A51" s="16" t="s">
        <v>232</v>
      </c>
      <c r="B51" s="27" t="s">
        <v>217</v>
      </c>
      <c r="C51" s="28">
        <v>4783011</v>
      </c>
    </row>
    <row r="52" spans="1:3" ht="16" customHeight="1" x14ac:dyDescent="0.35">
      <c r="A52" s="16" t="s">
        <v>233</v>
      </c>
      <c r="B52" s="27" t="s">
        <v>219</v>
      </c>
      <c r="C52" s="28">
        <v>0</v>
      </c>
    </row>
    <row r="53" spans="1:3" ht="16" customHeight="1" x14ac:dyDescent="0.35">
      <c r="A53" s="29" t="s">
        <v>234</v>
      </c>
      <c r="B53" s="30" t="s">
        <v>235</v>
      </c>
      <c r="C53" s="31">
        <v>2202881</v>
      </c>
    </row>
    <row r="54" spans="1:3" ht="16" customHeight="1" x14ac:dyDescent="0.35"/>
    <row r="55" spans="1:3" ht="16" customHeight="1" x14ac:dyDescent="0.35">
      <c r="A55" s="24" t="s">
        <v>236</v>
      </c>
      <c r="B55" s="25" t="s">
        <v>237</v>
      </c>
      <c r="C55" s="26">
        <v>-44607084</v>
      </c>
    </row>
    <row r="56" spans="1:3" ht="16" customHeight="1" x14ac:dyDescent="0.35">
      <c r="A56" s="29">
        <v>1261</v>
      </c>
      <c r="B56" s="30" t="s">
        <v>237</v>
      </c>
      <c r="C56" s="31">
        <v>-44607084</v>
      </c>
    </row>
    <row r="57" spans="1:3" ht="16" customHeight="1" x14ac:dyDescent="0.35"/>
    <row r="58" spans="1:3" ht="16" customHeight="1" x14ac:dyDescent="0.35">
      <c r="A58" s="24" t="s">
        <v>238</v>
      </c>
      <c r="B58" s="25" t="s">
        <v>239</v>
      </c>
      <c r="C58" s="26">
        <v>54580049</v>
      </c>
    </row>
    <row r="59" spans="1:3" ht="16" customHeight="1" x14ac:dyDescent="0.35">
      <c r="A59" s="16" t="s">
        <v>240</v>
      </c>
      <c r="B59" s="27" t="s">
        <v>241</v>
      </c>
      <c r="C59" s="28">
        <v>48608687</v>
      </c>
    </row>
    <row r="60" spans="1:3" ht="16" customHeight="1" x14ac:dyDescent="0.35">
      <c r="A60" s="16" t="s">
        <v>242</v>
      </c>
      <c r="B60" s="27" t="s">
        <v>243</v>
      </c>
      <c r="C60" s="28">
        <v>4642011</v>
      </c>
    </row>
    <row r="61" spans="1:3" ht="16" customHeight="1" x14ac:dyDescent="0.35">
      <c r="A61" s="16" t="s">
        <v>244</v>
      </c>
      <c r="B61" s="27" t="s">
        <v>245</v>
      </c>
      <c r="C61" s="28">
        <v>589782</v>
      </c>
    </row>
    <row r="62" spans="1:3" ht="16" customHeight="1" x14ac:dyDescent="0.35">
      <c r="A62" s="16" t="s">
        <v>246</v>
      </c>
      <c r="B62" s="27" t="s">
        <v>247</v>
      </c>
      <c r="C62" s="28">
        <v>739569</v>
      </c>
    </row>
    <row r="63" spans="1:3" ht="16" customHeight="1" x14ac:dyDescent="0.35">
      <c r="A63" s="29" t="s">
        <v>248</v>
      </c>
      <c r="B63" s="30" t="s">
        <v>249</v>
      </c>
      <c r="C63" s="31">
        <v>0</v>
      </c>
    </row>
    <row r="64" spans="1:3" ht="16" customHeight="1" x14ac:dyDescent="0.35"/>
    <row r="65" spans="1:3" ht="16" customHeight="1" x14ac:dyDescent="0.35">
      <c r="A65" s="24" t="s">
        <v>250</v>
      </c>
      <c r="B65" s="25" t="s">
        <v>251</v>
      </c>
      <c r="C65" s="26">
        <v>-18948405</v>
      </c>
    </row>
    <row r="66" spans="1:3" ht="16" customHeight="1" x14ac:dyDescent="0.35">
      <c r="A66" s="16" t="s">
        <v>252</v>
      </c>
      <c r="B66" s="27" t="s">
        <v>253</v>
      </c>
      <c r="C66" s="28">
        <v>-16745525</v>
      </c>
    </row>
    <row r="67" spans="1:3" ht="16" customHeight="1" x14ac:dyDescent="0.35">
      <c r="A67" s="16" t="s">
        <v>254</v>
      </c>
      <c r="B67" s="27" t="s">
        <v>255</v>
      </c>
      <c r="C67" s="28">
        <v>-2128525</v>
      </c>
    </row>
    <row r="68" spans="1:3" ht="16" customHeight="1" x14ac:dyDescent="0.35">
      <c r="A68" s="29" t="s">
        <v>256</v>
      </c>
      <c r="B68" s="30" t="s">
        <v>257</v>
      </c>
      <c r="C68" s="31">
        <v>-74355</v>
      </c>
    </row>
    <row r="69" spans="1:3" ht="16" customHeight="1" x14ac:dyDescent="0.35"/>
    <row r="70" spans="1:3" ht="16" customHeight="1" x14ac:dyDescent="0.35">
      <c r="A70" s="24" t="s">
        <v>258</v>
      </c>
      <c r="B70" s="25" t="s">
        <v>259</v>
      </c>
      <c r="C70" s="26">
        <v>589845</v>
      </c>
    </row>
    <row r="71" spans="1:3" ht="16" customHeight="1" x14ac:dyDescent="0.35">
      <c r="A71" s="29" t="s">
        <v>260</v>
      </c>
      <c r="B71" s="30" t="s">
        <v>261</v>
      </c>
      <c r="C71" s="31">
        <v>589845</v>
      </c>
    </row>
    <row r="72" spans="1:3" ht="16" customHeight="1" x14ac:dyDescent="0.35"/>
    <row r="73" spans="1:3" ht="16" customHeight="1" x14ac:dyDescent="0.35">
      <c r="A73" s="21" t="s">
        <v>262</v>
      </c>
      <c r="B73" s="22" t="s">
        <v>263</v>
      </c>
      <c r="C73" s="23">
        <v>316724321</v>
      </c>
    </row>
    <row r="74" spans="1:3" ht="16" customHeight="1" x14ac:dyDescent="0.35"/>
    <row r="75" spans="1:3" ht="16" customHeight="1" x14ac:dyDescent="0.35">
      <c r="A75" s="24" t="s">
        <v>264</v>
      </c>
      <c r="B75" s="25" t="s">
        <v>265</v>
      </c>
      <c r="C75" s="26">
        <v>86042613</v>
      </c>
    </row>
    <row r="76" spans="1:3" ht="16" customHeight="1" x14ac:dyDescent="0.35">
      <c r="A76" s="16" t="s">
        <v>266</v>
      </c>
      <c r="B76" s="27" t="s">
        <v>267</v>
      </c>
      <c r="C76" s="28">
        <v>110804941</v>
      </c>
    </row>
    <row r="77" spans="1:3" ht="16" customHeight="1" x14ac:dyDescent="0.35">
      <c r="A77" s="16" t="s">
        <v>268</v>
      </c>
      <c r="B77" s="27" t="s">
        <v>269</v>
      </c>
      <c r="C77" s="28">
        <v>-24774345</v>
      </c>
    </row>
    <row r="78" spans="1:3" ht="16" customHeight="1" x14ac:dyDescent="0.35">
      <c r="A78" s="29" t="s">
        <v>270</v>
      </c>
      <c r="B78" s="30" t="s">
        <v>271</v>
      </c>
      <c r="C78" s="31">
        <v>12017</v>
      </c>
    </row>
    <row r="79" spans="1:3" ht="16" customHeight="1" x14ac:dyDescent="0.35"/>
    <row r="80" spans="1:3" ht="16" customHeight="1" x14ac:dyDescent="0.35">
      <c r="A80" s="24" t="s">
        <v>272</v>
      </c>
      <c r="B80" s="25" t="s">
        <v>273</v>
      </c>
      <c r="C80" s="26">
        <v>166837235</v>
      </c>
    </row>
    <row r="81" spans="1:3" ht="16" customHeight="1" x14ac:dyDescent="0.35">
      <c r="A81" s="16" t="s">
        <v>274</v>
      </c>
      <c r="B81" s="27" t="s">
        <v>275</v>
      </c>
      <c r="C81" s="28">
        <v>168239369</v>
      </c>
    </row>
    <row r="82" spans="1:3" ht="16" customHeight="1" x14ac:dyDescent="0.35">
      <c r="A82" s="29" t="s">
        <v>276</v>
      </c>
      <c r="B82" s="30" t="s">
        <v>277</v>
      </c>
      <c r="C82" s="31">
        <v>-1402134</v>
      </c>
    </row>
    <row r="83" spans="1:3" ht="16" customHeight="1" x14ac:dyDescent="0.35"/>
    <row r="84" spans="1:3" ht="16" customHeight="1" x14ac:dyDescent="0.35">
      <c r="A84" s="24" t="s">
        <v>278</v>
      </c>
      <c r="B84" s="25" t="s">
        <v>279</v>
      </c>
      <c r="C84" s="26">
        <v>5759753</v>
      </c>
    </row>
    <row r="85" spans="1:3" ht="16" customHeight="1" x14ac:dyDescent="0.35">
      <c r="A85" s="29" t="s">
        <v>280</v>
      </c>
      <c r="B85" s="30" t="s">
        <v>281</v>
      </c>
      <c r="C85" s="31">
        <v>5759753</v>
      </c>
    </row>
    <row r="86" spans="1:3" ht="16" customHeight="1" x14ac:dyDescent="0.35"/>
    <row r="87" spans="1:3" ht="16" customHeight="1" x14ac:dyDescent="0.35">
      <c r="A87" s="24" t="s">
        <v>282</v>
      </c>
      <c r="B87" s="25" t="s">
        <v>283</v>
      </c>
      <c r="C87" s="26">
        <v>7423010</v>
      </c>
    </row>
    <row r="88" spans="1:3" ht="16" customHeight="1" x14ac:dyDescent="0.35">
      <c r="A88" s="16" t="s">
        <v>284</v>
      </c>
      <c r="B88" s="27" t="s">
        <v>285</v>
      </c>
      <c r="C88" s="28">
        <v>176531</v>
      </c>
    </row>
    <row r="89" spans="1:3" ht="16" customHeight="1" x14ac:dyDescent="0.35">
      <c r="A89" s="16" t="s">
        <v>286</v>
      </c>
      <c r="B89" s="27" t="s">
        <v>287</v>
      </c>
      <c r="C89" s="28">
        <v>7145780</v>
      </c>
    </row>
    <row r="90" spans="1:3" ht="16" customHeight="1" x14ac:dyDescent="0.35">
      <c r="A90" s="29" t="s">
        <v>288</v>
      </c>
      <c r="B90" s="30" t="s">
        <v>289</v>
      </c>
      <c r="C90" s="31">
        <v>100699</v>
      </c>
    </row>
    <row r="91" spans="1:3" ht="16" customHeight="1" x14ac:dyDescent="0.35"/>
    <row r="92" spans="1:3" ht="16" customHeight="1" x14ac:dyDescent="0.35">
      <c r="A92" s="24" t="s">
        <v>290</v>
      </c>
      <c r="B92" s="25" t="s">
        <v>291</v>
      </c>
      <c r="C92" s="26">
        <v>35927402</v>
      </c>
    </row>
    <row r="93" spans="1:3" ht="16" customHeight="1" x14ac:dyDescent="0.35">
      <c r="A93" s="16" t="s">
        <v>292</v>
      </c>
      <c r="B93" s="27" t="s">
        <v>293</v>
      </c>
      <c r="C93" s="28">
        <v>786868</v>
      </c>
    </row>
    <row r="94" spans="1:3" ht="16" customHeight="1" x14ac:dyDescent="0.35">
      <c r="A94" s="16" t="s">
        <v>294</v>
      </c>
      <c r="B94" s="27" t="s">
        <v>295</v>
      </c>
      <c r="C94" s="28">
        <v>14213842</v>
      </c>
    </row>
    <row r="95" spans="1:3" ht="16" customHeight="1" x14ac:dyDescent="0.35">
      <c r="A95" s="16" t="s">
        <v>296</v>
      </c>
      <c r="B95" s="27" t="s">
        <v>297</v>
      </c>
      <c r="C95" s="28">
        <v>16652538</v>
      </c>
    </row>
    <row r="96" spans="1:3" ht="16" customHeight="1" x14ac:dyDescent="0.35">
      <c r="A96" s="29" t="s">
        <v>298</v>
      </c>
      <c r="B96" s="30" t="s">
        <v>299</v>
      </c>
      <c r="C96" s="31">
        <v>4274154</v>
      </c>
    </row>
    <row r="97" spans="1:3" ht="16" customHeight="1" x14ac:dyDescent="0.35"/>
    <row r="98" spans="1:3" ht="16" customHeight="1" x14ac:dyDescent="0.35">
      <c r="A98" s="24" t="s">
        <v>300</v>
      </c>
      <c r="B98" s="25" t="s">
        <v>301</v>
      </c>
      <c r="C98" s="26">
        <v>14734308</v>
      </c>
    </row>
    <row r="99" spans="1:3" ht="16" customHeight="1" x14ac:dyDescent="0.35">
      <c r="A99" s="29">
        <v>1361</v>
      </c>
      <c r="B99" s="30" t="s">
        <v>302</v>
      </c>
      <c r="C99" s="31">
        <v>14734308</v>
      </c>
    </row>
    <row r="100" spans="1:3" ht="16" customHeight="1" x14ac:dyDescent="0.35"/>
    <row r="101" spans="1:3" ht="16" customHeight="1" x14ac:dyDescent="0.35">
      <c r="A101" s="21" t="s">
        <v>303</v>
      </c>
      <c r="B101" s="22" t="s">
        <v>304</v>
      </c>
      <c r="C101" s="23">
        <v>671957954</v>
      </c>
    </row>
    <row r="102" spans="1:3" ht="16" customHeight="1" x14ac:dyDescent="0.35"/>
    <row r="103" spans="1:3" ht="16" customHeight="1" x14ac:dyDescent="0.35">
      <c r="A103" s="24" t="s">
        <v>305</v>
      </c>
      <c r="B103" s="25" t="s">
        <v>306</v>
      </c>
      <c r="C103" s="26">
        <v>526816803</v>
      </c>
    </row>
    <row r="104" spans="1:3" ht="16" customHeight="1" x14ac:dyDescent="0.35">
      <c r="A104" s="29" t="s">
        <v>307</v>
      </c>
      <c r="B104" s="30" t="s">
        <v>308</v>
      </c>
      <c r="C104" s="31">
        <v>526816803</v>
      </c>
    </row>
    <row r="105" spans="1:3" ht="16" customHeight="1" x14ac:dyDescent="0.35"/>
    <row r="106" spans="1:3" ht="16" customHeight="1" x14ac:dyDescent="0.35">
      <c r="A106" s="24" t="s">
        <v>309</v>
      </c>
      <c r="B106" s="25" t="s">
        <v>310</v>
      </c>
      <c r="C106" s="26">
        <v>28519640</v>
      </c>
    </row>
    <row r="107" spans="1:3" ht="16" customHeight="1" x14ac:dyDescent="0.35">
      <c r="A107" s="16" t="s">
        <v>311</v>
      </c>
      <c r="B107" s="27" t="s">
        <v>312</v>
      </c>
      <c r="C107" s="28">
        <v>11992724</v>
      </c>
    </row>
    <row r="108" spans="1:3" ht="16" customHeight="1" x14ac:dyDescent="0.35">
      <c r="A108" s="16" t="s">
        <v>313</v>
      </c>
      <c r="B108" s="27" t="s">
        <v>314</v>
      </c>
      <c r="C108" s="28">
        <v>5289614</v>
      </c>
    </row>
    <row r="109" spans="1:3" ht="16" customHeight="1" x14ac:dyDescent="0.35">
      <c r="A109" s="16" t="s">
        <v>315</v>
      </c>
      <c r="B109" s="27" t="s">
        <v>316</v>
      </c>
      <c r="C109" s="28">
        <v>6471140</v>
      </c>
    </row>
    <row r="110" spans="1:3" ht="16" customHeight="1" x14ac:dyDescent="0.35">
      <c r="A110" s="16" t="s">
        <v>317</v>
      </c>
      <c r="B110" s="27" t="s">
        <v>318</v>
      </c>
      <c r="C110" s="28">
        <v>143194</v>
      </c>
    </row>
    <row r="111" spans="1:3" ht="16" customHeight="1" x14ac:dyDescent="0.35">
      <c r="A111" s="16" t="s">
        <v>319</v>
      </c>
      <c r="B111" s="27" t="s">
        <v>320</v>
      </c>
      <c r="C111" s="28">
        <v>4432699</v>
      </c>
    </row>
    <row r="112" spans="1:3" ht="16" customHeight="1" x14ac:dyDescent="0.35">
      <c r="A112" s="16" t="s">
        <v>321</v>
      </c>
      <c r="B112" s="27" t="s">
        <v>322</v>
      </c>
      <c r="C112" s="28">
        <v>6362</v>
      </c>
    </row>
    <row r="113" spans="1:3" ht="16" customHeight="1" x14ac:dyDescent="0.35">
      <c r="A113" s="29" t="s">
        <v>323</v>
      </c>
      <c r="B113" s="30" t="s">
        <v>324</v>
      </c>
      <c r="C113" s="31">
        <v>183907</v>
      </c>
    </row>
    <row r="114" spans="1:3" ht="16" customHeight="1" x14ac:dyDescent="0.35"/>
    <row r="115" spans="1:3" ht="16" customHeight="1" x14ac:dyDescent="0.35">
      <c r="A115" s="24" t="s">
        <v>325</v>
      </c>
      <c r="B115" s="25" t="s">
        <v>326</v>
      </c>
      <c r="C115" s="26">
        <v>56482051</v>
      </c>
    </row>
    <row r="116" spans="1:3" ht="16" customHeight="1" x14ac:dyDescent="0.35">
      <c r="A116" s="16" t="s">
        <v>327</v>
      </c>
      <c r="B116" s="27" t="s">
        <v>328</v>
      </c>
      <c r="C116" s="28">
        <v>28969092</v>
      </c>
    </row>
    <row r="117" spans="1:3" ht="16" customHeight="1" x14ac:dyDescent="0.35">
      <c r="A117" s="16" t="s">
        <v>329</v>
      </c>
      <c r="B117" s="27" t="s">
        <v>330</v>
      </c>
      <c r="C117" s="28">
        <v>12145581</v>
      </c>
    </row>
    <row r="118" spans="1:3" ht="16" customHeight="1" x14ac:dyDescent="0.35">
      <c r="A118" s="16" t="s">
        <v>331</v>
      </c>
      <c r="B118" s="27" t="s">
        <v>332</v>
      </c>
      <c r="C118" s="28">
        <v>14699526</v>
      </c>
    </row>
    <row r="119" spans="1:3" ht="16" customHeight="1" x14ac:dyDescent="0.35">
      <c r="A119" s="29" t="s">
        <v>333</v>
      </c>
      <c r="B119" s="30" t="s">
        <v>334</v>
      </c>
      <c r="C119" s="31">
        <v>667852</v>
      </c>
    </row>
    <row r="120" spans="1:3" ht="16" customHeight="1" x14ac:dyDescent="0.35"/>
    <row r="121" spans="1:3" ht="16" customHeight="1" x14ac:dyDescent="0.35">
      <c r="A121" s="24" t="s">
        <v>335</v>
      </c>
      <c r="B121" s="25" t="s">
        <v>336</v>
      </c>
      <c r="C121" s="26">
        <v>21954815</v>
      </c>
    </row>
    <row r="122" spans="1:3" ht="16" customHeight="1" x14ac:dyDescent="0.35">
      <c r="A122" s="16" t="s">
        <v>337</v>
      </c>
      <c r="B122" s="27" t="s">
        <v>338</v>
      </c>
      <c r="C122" s="28">
        <v>7881952</v>
      </c>
    </row>
    <row r="123" spans="1:3" ht="16" customHeight="1" x14ac:dyDescent="0.35">
      <c r="A123" s="16" t="s">
        <v>339</v>
      </c>
      <c r="B123" s="27" t="s">
        <v>340</v>
      </c>
      <c r="C123" s="28">
        <v>13913270</v>
      </c>
    </row>
    <row r="124" spans="1:3" ht="16" customHeight="1" x14ac:dyDescent="0.35">
      <c r="A124" s="29" t="s">
        <v>341</v>
      </c>
      <c r="B124" s="30" t="s">
        <v>342</v>
      </c>
      <c r="C124" s="31">
        <v>159593</v>
      </c>
    </row>
    <row r="125" spans="1:3" ht="16" customHeight="1" x14ac:dyDescent="0.35"/>
    <row r="126" spans="1:3" ht="16" customHeight="1" x14ac:dyDescent="0.35">
      <c r="A126" s="24" t="s">
        <v>343</v>
      </c>
      <c r="B126" s="25" t="s">
        <v>344</v>
      </c>
      <c r="C126" s="26">
        <v>7223481</v>
      </c>
    </row>
    <row r="127" spans="1:3" ht="16" customHeight="1" x14ac:dyDescent="0.35">
      <c r="A127" s="16" t="s">
        <v>345</v>
      </c>
      <c r="B127" s="27" t="s">
        <v>346</v>
      </c>
      <c r="C127" s="28">
        <v>9810</v>
      </c>
    </row>
    <row r="128" spans="1:3" ht="16" customHeight="1" x14ac:dyDescent="0.35">
      <c r="A128" s="16" t="s">
        <v>347</v>
      </c>
      <c r="B128" s="27" t="s">
        <v>348</v>
      </c>
      <c r="C128" s="28">
        <v>0</v>
      </c>
    </row>
    <row r="129" spans="1:3" ht="16" customHeight="1" x14ac:dyDescent="0.35">
      <c r="A129" s="16" t="s">
        <v>349</v>
      </c>
      <c r="B129" s="27" t="s">
        <v>350</v>
      </c>
      <c r="C129" s="28">
        <v>63163</v>
      </c>
    </row>
    <row r="130" spans="1:3" ht="16" customHeight="1" x14ac:dyDescent="0.35">
      <c r="A130" s="16" t="s">
        <v>351</v>
      </c>
      <c r="B130" s="27" t="s">
        <v>352</v>
      </c>
      <c r="C130" s="28">
        <v>142739</v>
      </c>
    </row>
    <row r="131" spans="1:3" ht="16" customHeight="1" x14ac:dyDescent="0.35">
      <c r="A131" s="16" t="s">
        <v>353</v>
      </c>
      <c r="B131" s="27" t="s">
        <v>354</v>
      </c>
      <c r="C131" s="28">
        <v>202452</v>
      </c>
    </row>
    <row r="132" spans="1:3" ht="16" customHeight="1" x14ac:dyDescent="0.35">
      <c r="A132" s="16" t="s">
        <v>355</v>
      </c>
      <c r="B132" s="27" t="s">
        <v>356</v>
      </c>
      <c r="C132" s="28">
        <v>51617</v>
      </c>
    </row>
    <row r="133" spans="1:3" ht="16" customHeight="1" x14ac:dyDescent="0.35">
      <c r="A133" s="16" t="s">
        <v>357</v>
      </c>
      <c r="B133" s="27" t="s">
        <v>358</v>
      </c>
      <c r="C133" s="28">
        <v>179247</v>
      </c>
    </row>
    <row r="134" spans="1:3" ht="16" customHeight="1" x14ac:dyDescent="0.35">
      <c r="A134" s="16" t="s">
        <v>359</v>
      </c>
      <c r="B134" s="27" t="s">
        <v>360</v>
      </c>
      <c r="C134" s="28">
        <v>2676266</v>
      </c>
    </row>
    <row r="135" spans="1:3" ht="16" customHeight="1" x14ac:dyDescent="0.35">
      <c r="A135" s="16" t="s">
        <v>361</v>
      </c>
      <c r="B135" s="27" t="s">
        <v>362</v>
      </c>
      <c r="C135" s="28">
        <v>1683010</v>
      </c>
    </row>
    <row r="136" spans="1:3" ht="16" customHeight="1" x14ac:dyDescent="0.35">
      <c r="A136" s="16" t="s">
        <v>363</v>
      </c>
      <c r="B136" s="27" t="s">
        <v>364</v>
      </c>
      <c r="C136" s="28">
        <v>699177</v>
      </c>
    </row>
    <row r="137" spans="1:3" ht="16" customHeight="1" x14ac:dyDescent="0.35">
      <c r="A137" s="16" t="s">
        <v>365</v>
      </c>
      <c r="B137" s="27" t="s">
        <v>366</v>
      </c>
      <c r="C137" s="28">
        <v>450000</v>
      </c>
    </row>
    <row r="138" spans="1:3" ht="16" customHeight="1" x14ac:dyDescent="0.35">
      <c r="A138" s="16" t="s">
        <v>367</v>
      </c>
      <c r="B138" s="27" t="s">
        <v>368</v>
      </c>
      <c r="C138" s="28">
        <v>400000</v>
      </c>
    </row>
    <row r="139" spans="1:3" ht="16" customHeight="1" x14ac:dyDescent="0.35">
      <c r="A139" s="29" t="s">
        <v>369</v>
      </c>
      <c r="B139" s="30" t="s">
        <v>370</v>
      </c>
      <c r="C139" s="31">
        <v>666000</v>
      </c>
    </row>
    <row r="140" spans="1:3" ht="16" customHeight="1" x14ac:dyDescent="0.35"/>
    <row r="141" spans="1:3" ht="16" customHeight="1" x14ac:dyDescent="0.35">
      <c r="A141" s="24" t="s">
        <v>371</v>
      </c>
      <c r="B141" s="25" t="s">
        <v>372</v>
      </c>
      <c r="C141" s="26">
        <v>23400368</v>
      </c>
    </row>
    <row r="142" spans="1:3" ht="16" customHeight="1" x14ac:dyDescent="0.35">
      <c r="A142" s="16" t="s">
        <v>373</v>
      </c>
      <c r="B142" s="27" t="s">
        <v>374</v>
      </c>
      <c r="C142" s="28">
        <v>16102315</v>
      </c>
    </row>
    <row r="143" spans="1:3" ht="16" customHeight="1" x14ac:dyDescent="0.35">
      <c r="A143" s="16" t="s">
        <v>375</v>
      </c>
      <c r="B143" s="27" t="s">
        <v>376</v>
      </c>
      <c r="C143" s="28">
        <v>1309830</v>
      </c>
    </row>
    <row r="144" spans="1:3" ht="16" customHeight="1" x14ac:dyDescent="0.35">
      <c r="A144" s="16" t="s">
        <v>377</v>
      </c>
      <c r="B144" s="27" t="s">
        <v>378</v>
      </c>
      <c r="C144" s="28">
        <v>3110000</v>
      </c>
    </row>
    <row r="145" spans="1:3" ht="16" customHeight="1" x14ac:dyDescent="0.35">
      <c r="A145" s="29" t="s">
        <v>379</v>
      </c>
      <c r="B145" s="30" t="s">
        <v>380</v>
      </c>
      <c r="C145" s="31">
        <v>2878223</v>
      </c>
    </row>
    <row r="146" spans="1:3" ht="16" customHeight="1" x14ac:dyDescent="0.35"/>
    <row r="147" spans="1:3" ht="16" customHeight="1" x14ac:dyDescent="0.35">
      <c r="A147" s="24" t="s">
        <v>381</v>
      </c>
      <c r="B147" s="25" t="s">
        <v>382</v>
      </c>
      <c r="C147" s="26">
        <v>7560796</v>
      </c>
    </row>
    <row r="148" spans="1:3" ht="16" customHeight="1" x14ac:dyDescent="0.35">
      <c r="A148" s="16" t="s">
        <v>383</v>
      </c>
      <c r="B148" s="27" t="s">
        <v>384</v>
      </c>
      <c r="C148" s="28">
        <v>252815</v>
      </c>
    </row>
    <row r="149" spans="1:3" ht="16" customHeight="1" x14ac:dyDescent="0.35">
      <c r="A149" s="16" t="s">
        <v>385</v>
      </c>
      <c r="B149" s="27" t="s">
        <v>386</v>
      </c>
      <c r="C149" s="28">
        <v>2889000</v>
      </c>
    </row>
    <row r="150" spans="1:3" ht="16" customHeight="1" x14ac:dyDescent="0.35">
      <c r="A150" s="16" t="s">
        <v>387</v>
      </c>
      <c r="B150" s="27" t="s">
        <v>388</v>
      </c>
      <c r="C150" s="28">
        <v>4261981</v>
      </c>
    </row>
    <row r="151" spans="1:3" ht="16" customHeight="1" x14ac:dyDescent="0.35">
      <c r="A151" s="16" t="s">
        <v>389</v>
      </c>
      <c r="B151" s="27" t="s">
        <v>390</v>
      </c>
      <c r="C151" s="28">
        <v>57000</v>
      </c>
    </row>
    <row r="152" spans="1:3" ht="16" customHeight="1" x14ac:dyDescent="0.35">
      <c r="A152" s="16" t="s">
        <v>391</v>
      </c>
      <c r="B152" s="27" t="s">
        <v>392</v>
      </c>
      <c r="C152" s="28">
        <v>0</v>
      </c>
    </row>
    <row r="153" spans="1:3" ht="16" customHeight="1" x14ac:dyDescent="0.35">
      <c r="A153" s="29" t="s">
        <v>393</v>
      </c>
      <c r="B153" s="30" t="s">
        <v>394</v>
      </c>
      <c r="C153" s="31">
        <v>100000</v>
      </c>
    </row>
    <row r="154" spans="1:3" ht="16" customHeight="1" x14ac:dyDescent="0.35"/>
    <row r="155" spans="1:3" ht="16" customHeight="1" x14ac:dyDescent="0.35">
      <c r="A155" s="21" t="s">
        <v>395</v>
      </c>
      <c r="B155" s="22" t="s">
        <v>396</v>
      </c>
      <c r="C155" s="23">
        <v>6990812</v>
      </c>
    </row>
    <row r="156" spans="1:3" ht="16" customHeight="1" x14ac:dyDescent="0.35"/>
    <row r="157" spans="1:3" ht="16" customHeight="1" x14ac:dyDescent="0.35">
      <c r="A157" s="24" t="s">
        <v>397</v>
      </c>
      <c r="B157" s="25" t="s">
        <v>396</v>
      </c>
      <c r="C157" s="26">
        <v>6990812</v>
      </c>
    </row>
    <row r="158" spans="1:3" ht="16" customHeight="1" x14ac:dyDescent="0.35">
      <c r="A158" s="16" t="s">
        <v>398</v>
      </c>
      <c r="B158" s="27" t="s">
        <v>399</v>
      </c>
      <c r="C158" s="28">
        <v>6990812</v>
      </c>
    </row>
    <row r="159" spans="1:3" ht="16" customHeight="1" x14ac:dyDescent="0.35">
      <c r="A159" s="29" t="s">
        <v>400</v>
      </c>
      <c r="B159" s="30" t="s">
        <v>401</v>
      </c>
      <c r="C159" s="31">
        <v>0</v>
      </c>
    </row>
    <row r="160" spans="1:3" ht="16" customHeight="1" x14ac:dyDescent="0.35"/>
    <row r="161" spans="1:3" ht="16" customHeight="1" x14ac:dyDescent="0.35">
      <c r="A161" s="21" t="s">
        <v>402</v>
      </c>
      <c r="B161" s="22" t="s">
        <v>403</v>
      </c>
      <c r="C161" s="23">
        <v>14227748</v>
      </c>
    </row>
    <row r="162" spans="1:3" ht="16" customHeight="1" x14ac:dyDescent="0.35"/>
    <row r="163" spans="1:3" ht="16" customHeight="1" x14ac:dyDescent="0.35">
      <c r="A163" s="24" t="s">
        <v>404</v>
      </c>
      <c r="B163" s="25" t="s">
        <v>405</v>
      </c>
      <c r="C163" s="26">
        <v>-5955961</v>
      </c>
    </row>
    <row r="164" spans="1:3" ht="16" customHeight="1" x14ac:dyDescent="0.35">
      <c r="A164" s="16" t="s">
        <v>406</v>
      </c>
      <c r="B164" s="27" t="s">
        <v>407</v>
      </c>
      <c r="C164" s="28">
        <v>-843568</v>
      </c>
    </row>
    <row r="165" spans="1:3" ht="16" customHeight="1" x14ac:dyDescent="0.35">
      <c r="A165" s="29" t="s">
        <v>408</v>
      </c>
      <c r="B165" s="30" t="s">
        <v>409</v>
      </c>
      <c r="C165" s="31">
        <v>-5112393</v>
      </c>
    </row>
    <row r="166" spans="1:3" ht="16" customHeight="1" x14ac:dyDescent="0.35"/>
    <row r="167" spans="1:3" ht="16" customHeight="1" x14ac:dyDescent="0.35">
      <c r="A167" s="24" t="s">
        <v>410</v>
      </c>
      <c r="B167" s="25" t="s">
        <v>411</v>
      </c>
      <c r="C167" s="26">
        <v>5084756</v>
      </c>
    </row>
    <row r="168" spans="1:3" ht="16" customHeight="1" x14ac:dyDescent="0.35">
      <c r="A168" s="16" t="s">
        <v>412</v>
      </c>
      <c r="B168" s="27" t="s">
        <v>413</v>
      </c>
      <c r="C168" s="28">
        <v>-469687</v>
      </c>
    </row>
    <row r="169" spans="1:3" ht="16" customHeight="1" x14ac:dyDescent="0.35">
      <c r="A169" s="16" t="s">
        <v>414</v>
      </c>
      <c r="B169" s="27" t="s">
        <v>415</v>
      </c>
      <c r="C169" s="28">
        <v>613040</v>
      </c>
    </row>
    <row r="170" spans="1:3" ht="16" customHeight="1" x14ac:dyDescent="0.35">
      <c r="A170" s="16" t="s">
        <v>416</v>
      </c>
      <c r="B170" s="27" t="s">
        <v>417</v>
      </c>
      <c r="C170" s="28">
        <v>500000</v>
      </c>
    </row>
    <row r="171" spans="1:3" ht="16" customHeight="1" x14ac:dyDescent="0.35">
      <c r="A171" s="16" t="s">
        <v>418</v>
      </c>
      <c r="B171" s="27" t="s">
        <v>358</v>
      </c>
      <c r="C171" s="28">
        <v>4142863</v>
      </c>
    </row>
    <row r="172" spans="1:3" ht="16" customHeight="1" x14ac:dyDescent="0.35">
      <c r="A172" s="16" t="s">
        <v>419</v>
      </c>
      <c r="B172" s="27" t="s">
        <v>420</v>
      </c>
      <c r="C172" s="28">
        <v>150663</v>
      </c>
    </row>
    <row r="173" spans="1:3" ht="16" customHeight="1" x14ac:dyDescent="0.35">
      <c r="A173" s="29" t="s">
        <v>421</v>
      </c>
      <c r="B173" s="30" t="s">
        <v>422</v>
      </c>
      <c r="C173" s="31">
        <v>147877</v>
      </c>
    </row>
    <row r="174" spans="1:3" ht="16" customHeight="1" x14ac:dyDescent="0.35"/>
    <row r="175" spans="1:3" ht="16" customHeight="1" x14ac:dyDescent="0.35">
      <c r="A175" s="24" t="s">
        <v>423</v>
      </c>
      <c r="B175" s="25" t="s">
        <v>424</v>
      </c>
      <c r="C175" s="26">
        <v>-467678</v>
      </c>
    </row>
    <row r="176" spans="1:3" ht="16" customHeight="1" x14ac:dyDescent="0.35">
      <c r="A176" s="16" t="s">
        <v>425</v>
      </c>
      <c r="B176" s="27" t="s">
        <v>413</v>
      </c>
      <c r="C176" s="28">
        <v>-1579138</v>
      </c>
    </row>
    <row r="177" spans="1:3" ht="16" customHeight="1" x14ac:dyDescent="0.35">
      <c r="A177" s="16" t="s">
        <v>426</v>
      </c>
      <c r="B177" s="27" t="s">
        <v>415</v>
      </c>
      <c r="C177" s="28">
        <v>0</v>
      </c>
    </row>
    <row r="178" spans="1:3" ht="16" customHeight="1" x14ac:dyDescent="0.35">
      <c r="A178" s="16" t="s">
        <v>427</v>
      </c>
      <c r="B178" s="27" t="s">
        <v>417</v>
      </c>
      <c r="C178" s="28">
        <v>-500000</v>
      </c>
    </row>
    <row r="179" spans="1:3" ht="16" customHeight="1" x14ac:dyDescent="0.35">
      <c r="A179" s="16" t="s">
        <v>428</v>
      </c>
      <c r="B179" s="27" t="s">
        <v>358</v>
      </c>
      <c r="C179" s="28">
        <v>-10000</v>
      </c>
    </row>
    <row r="180" spans="1:3" ht="16" customHeight="1" x14ac:dyDescent="0.35">
      <c r="A180" s="16" t="s">
        <v>429</v>
      </c>
      <c r="B180" s="27" t="s">
        <v>420</v>
      </c>
      <c r="C180" s="28">
        <v>1149337</v>
      </c>
    </row>
    <row r="181" spans="1:3" ht="16" customHeight="1" x14ac:dyDescent="0.35">
      <c r="A181" s="29" t="s">
        <v>430</v>
      </c>
      <c r="B181" s="30" t="s">
        <v>422</v>
      </c>
      <c r="C181" s="31">
        <v>472123</v>
      </c>
    </row>
    <row r="182" spans="1:3" ht="16" customHeight="1" x14ac:dyDescent="0.35"/>
    <row r="183" spans="1:3" ht="16" customHeight="1" x14ac:dyDescent="0.35">
      <c r="A183" s="24" t="s">
        <v>431</v>
      </c>
      <c r="B183" s="25" t="s">
        <v>432</v>
      </c>
      <c r="C183" s="26">
        <v>6042111</v>
      </c>
    </row>
    <row r="184" spans="1:3" ht="16" customHeight="1" x14ac:dyDescent="0.35">
      <c r="A184" s="16" t="s">
        <v>433</v>
      </c>
      <c r="B184" s="27" t="s">
        <v>434</v>
      </c>
      <c r="C184" s="28">
        <v>1807916</v>
      </c>
    </row>
    <row r="185" spans="1:3" ht="16" customHeight="1" x14ac:dyDescent="0.35">
      <c r="A185" s="16" t="s">
        <v>435</v>
      </c>
      <c r="B185" s="27" t="s">
        <v>436</v>
      </c>
      <c r="C185" s="28">
        <v>1335</v>
      </c>
    </row>
    <row r="186" spans="1:3" ht="16" customHeight="1" x14ac:dyDescent="0.35">
      <c r="A186" s="16" t="s">
        <v>437</v>
      </c>
      <c r="B186" s="27" t="s">
        <v>438</v>
      </c>
      <c r="C186" s="28">
        <v>603860</v>
      </c>
    </row>
    <row r="187" spans="1:3" ht="16" customHeight="1" x14ac:dyDescent="0.35">
      <c r="A187" s="29" t="s">
        <v>439</v>
      </c>
      <c r="B187" s="30" t="s">
        <v>440</v>
      </c>
      <c r="C187" s="31">
        <v>3629000</v>
      </c>
    </row>
    <row r="188" spans="1:3" ht="16" customHeight="1" x14ac:dyDescent="0.35"/>
    <row r="189" spans="1:3" ht="16" customHeight="1" x14ac:dyDescent="0.35">
      <c r="A189" s="24" t="s">
        <v>441</v>
      </c>
      <c r="B189" s="25" t="s">
        <v>442</v>
      </c>
      <c r="C189" s="26">
        <v>9524520</v>
      </c>
    </row>
    <row r="190" spans="1:3" ht="16" customHeight="1" x14ac:dyDescent="0.35">
      <c r="A190" s="29" t="s">
        <v>443</v>
      </c>
      <c r="B190" s="30" t="s">
        <v>442</v>
      </c>
      <c r="C190" s="31">
        <v>9524520</v>
      </c>
    </row>
    <row r="191" spans="1:3" ht="16" customHeight="1" x14ac:dyDescent="0.35"/>
    <row r="192" spans="1:3" ht="16" customHeight="1" x14ac:dyDescent="0.35">
      <c r="A192" s="124" t="s">
        <v>444</v>
      </c>
      <c r="B192" s="125"/>
      <c r="C192" s="33">
        <v>2365950725</v>
      </c>
    </row>
    <row r="193" spans="1:3" ht="16" customHeight="1" x14ac:dyDescent="0.35">
      <c r="A193" s="34"/>
      <c r="B193" s="35"/>
      <c r="C193" s="36"/>
    </row>
    <row r="194" spans="1:3" ht="16" customHeight="1" x14ac:dyDescent="0.35"/>
    <row r="195" spans="1:3" ht="16" customHeight="1" x14ac:dyDescent="0.35">
      <c r="A195" s="21" t="s">
        <v>445</v>
      </c>
      <c r="B195" s="22" t="s">
        <v>446</v>
      </c>
      <c r="C195" s="23">
        <v>-6990812</v>
      </c>
    </row>
    <row r="196" spans="1:3" ht="16" customHeight="1" x14ac:dyDescent="0.35"/>
    <row r="197" spans="1:3" ht="16" customHeight="1" x14ac:dyDescent="0.35">
      <c r="A197" s="24" t="s">
        <v>447</v>
      </c>
      <c r="B197" s="25" t="s">
        <v>448</v>
      </c>
      <c r="C197" s="26">
        <v>-6990812</v>
      </c>
    </row>
    <row r="198" spans="1:3" ht="16" customHeight="1" x14ac:dyDescent="0.35">
      <c r="A198" s="29" t="s">
        <v>449</v>
      </c>
      <c r="B198" s="30" t="s">
        <v>450</v>
      </c>
      <c r="C198" s="31">
        <v>-6990812</v>
      </c>
    </row>
    <row r="199" spans="1:3" ht="16" customHeight="1" x14ac:dyDescent="0.35"/>
    <row r="200" spans="1:3" ht="16" customHeight="1" x14ac:dyDescent="0.35">
      <c r="A200" s="124" t="s">
        <v>451</v>
      </c>
      <c r="B200" s="125"/>
      <c r="C200" s="33">
        <v>2358959913</v>
      </c>
    </row>
    <row r="201" spans="1:3" ht="16" customHeight="1" x14ac:dyDescent="0.35">
      <c r="A201" s="34"/>
      <c r="B201" s="35"/>
      <c r="C201" s="36"/>
    </row>
    <row r="202" spans="1:3" ht="16" customHeight="1" x14ac:dyDescent="0.35"/>
    <row r="203" spans="1:3" ht="16" customHeight="1" x14ac:dyDescent="0.35">
      <c r="A203" s="21" t="s">
        <v>452</v>
      </c>
      <c r="B203" s="22" t="s">
        <v>453</v>
      </c>
      <c r="C203" s="23">
        <v>-1142287113</v>
      </c>
    </row>
    <row r="204" spans="1:3" ht="16" customHeight="1" x14ac:dyDescent="0.35"/>
    <row r="205" spans="1:3" ht="16" customHeight="1" x14ac:dyDescent="0.35">
      <c r="A205" s="24" t="s">
        <v>454</v>
      </c>
      <c r="B205" s="25" t="s">
        <v>455</v>
      </c>
      <c r="C205" s="26">
        <v>-1142287113</v>
      </c>
    </row>
    <row r="206" spans="1:3" ht="16" customHeight="1" x14ac:dyDescent="0.35">
      <c r="A206" s="16" t="s">
        <v>456</v>
      </c>
      <c r="B206" s="27" t="s">
        <v>457</v>
      </c>
      <c r="C206" s="28">
        <v>-849628700</v>
      </c>
    </row>
    <row r="207" spans="1:3" ht="16" customHeight="1" x14ac:dyDescent="0.35">
      <c r="A207" s="29" t="s">
        <v>458</v>
      </c>
      <c r="B207" s="30" t="s">
        <v>459</v>
      </c>
      <c r="C207" s="31">
        <v>-292658413</v>
      </c>
    </row>
    <row r="208" spans="1:3" ht="16" customHeight="1" x14ac:dyDescent="0.35"/>
    <row r="209" spans="1:3" ht="16" customHeight="1" x14ac:dyDescent="0.35">
      <c r="A209" s="124" t="s">
        <v>460</v>
      </c>
      <c r="B209" s="125"/>
      <c r="C209" s="33">
        <v>1216672800</v>
      </c>
    </row>
    <row r="210" spans="1:3" ht="16" customHeight="1" x14ac:dyDescent="0.35">
      <c r="A210" s="34"/>
      <c r="B210" s="35"/>
      <c r="C210" s="36"/>
    </row>
    <row r="211" spans="1:3" ht="16" customHeight="1" x14ac:dyDescent="0.35"/>
    <row r="212" spans="1:3" ht="16" customHeight="1" x14ac:dyDescent="0.35">
      <c r="A212" s="21" t="s">
        <v>461</v>
      </c>
      <c r="B212" s="22" t="s">
        <v>462</v>
      </c>
      <c r="C212" s="23">
        <v>5124024</v>
      </c>
    </row>
    <row r="213" spans="1:3" ht="16" customHeight="1" x14ac:dyDescent="0.35"/>
    <row r="214" spans="1:3" ht="16" customHeight="1" x14ac:dyDescent="0.35">
      <c r="A214" s="24" t="s">
        <v>463</v>
      </c>
      <c r="B214" s="25" t="s">
        <v>464</v>
      </c>
      <c r="C214" s="26">
        <v>-8120005</v>
      </c>
    </row>
    <row r="215" spans="1:3" ht="16" customHeight="1" x14ac:dyDescent="0.35">
      <c r="A215" s="29" t="s">
        <v>465</v>
      </c>
      <c r="B215" s="30" t="s">
        <v>466</v>
      </c>
      <c r="C215" s="31">
        <v>-8120005</v>
      </c>
    </row>
    <row r="216" spans="1:3" ht="16" customHeight="1" x14ac:dyDescent="0.35"/>
    <row r="217" spans="1:3" ht="16" customHeight="1" x14ac:dyDescent="0.35">
      <c r="A217" s="24" t="s">
        <v>467</v>
      </c>
      <c r="B217" s="25" t="s">
        <v>468</v>
      </c>
      <c r="C217" s="26">
        <v>-55971</v>
      </c>
    </row>
    <row r="218" spans="1:3" ht="16" customHeight="1" x14ac:dyDescent="0.35">
      <c r="A218" s="16" t="s">
        <v>469</v>
      </c>
      <c r="B218" s="27" t="s">
        <v>470</v>
      </c>
      <c r="C218" s="28">
        <v>10027844</v>
      </c>
    </row>
    <row r="219" spans="1:3" ht="16" customHeight="1" x14ac:dyDescent="0.35">
      <c r="A219" s="16" t="s">
        <v>471</v>
      </c>
      <c r="B219" s="27" t="s">
        <v>472</v>
      </c>
      <c r="C219" s="28">
        <v>-1924274</v>
      </c>
    </row>
    <row r="220" spans="1:3" ht="16" customHeight="1" x14ac:dyDescent="0.35">
      <c r="A220" s="16" t="s">
        <v>473</v>
      </c>
      <c r="B220" s="27" t="s">
        <v>474</v>
      </c>
      <c r="C220" s="28">
        <v>-8098960</v>
      </c>
    </row>
    <row r="221" spans="1:3" ht="16" customHeight="1" x14ac:dyDescent="0.35">
      <c r="A221" s="16" t="s">
        <v>475</v>
      </c>
      <c r="B221" s="27" t="s">
        <v>476</v>
      </c>
      <c r="C221" s="28">
        <v>-101135</v>
      </c>
    </row>
    <row r="222" spans="1:3" ht="16" customHeight="1" x14ac:dyDescent="0.35">
      <c r="A222" s="29">
        <v>1925</v>
      </c>
      <c r="B222" s="30" t="s">
        <v>477</v>
      </c>
      <c r="C222" s="31">
        <v>40554</v>
      </c>
    </row>
    <row r="223" spans="1:3" ht="16" customHeight="1" x14ac:dyDescent="0.35"/>
    <row r="224" spans="1:3" ht="16" customHeight="1" x14ac:dyDescent="0.35">
      <c r="A224" s="24" t="s">
        <v>478</v>
      </c>
      <c r="B224" s="25" t="s">
        <v>479</v>
      </c>
      <c r="C224" s="26">
        <v>13300000</v>
      </c>
    </row>
    <row r="225" spans="1:3" ht="16" customHeight="1" x14ac:dyDescent="0.35">
      <c r="A225" s="29" t="s">
        <v>480</v>
      </c>
      <c r="B225" s="30" t="s">
        <v>417</v>
      </c>
      <c r="C225" s="31">
        <v>13300000</v>
      </c>
    </row>
    <row r="226" spans="1:3" ht="16" customHeight="1" x14ac:dyDescent="0.35"/>
    <row r="227" spans="1:3" ht="16" customHeight="1" x14ac:dyDescent="0.35">
      <c r="A227" s="37" t="s">
        <v>481</v>
      </c>
      <c r="B227" s="32" t="s">
        <v>482</v>
      </c>
      <c r="C227" s="33">
        <v>1221796824</v>
      </c>
    </row>
    <row r="228" spans="1:3" ht="16" customHeight="1" x14ac:dyDescent="0.35">
      <c r="A228" s="38"/>
      <c r="B228" s="34"/>
      <c r="C228" s="36"/>
    </row>
    <row r="229" spans="1:3" ht="16" customHeight="1" x14ac:dyDescent="0.35"/>
    <row r="230" spans="1:3" ht="16" customHeight="1" x14ac:dyDescent="0.35">
      <c r="A230" s="37"/>
      <c r="B230" s="32" t="s">
        <v>483</v>
      </c>
      <c r="C230" s="33">
        <v>-30802590</v>
      </c>
    </row>
    <row r="231" spans="1:3" ht="16" customHeight="1" x14ac:dyDescent="0.35">
      <c r="A231" s="38"/>
      <c r="B231" s="34"/>
      <c r="C231" s="36"/>
    </row>
    <row r="232" spans="1:3" ht="16" customHeight="1" x14ac:dyDescent="0.35"/>
    <row r="233" spans="1:3" ht="16" customHeight="1" x14ac:dyDescent="0.35">
      <c r="A233" s="21" t="s">
        <v>484</v>
      </c>
      <c r="B233" s="22" t="s">
        <v>485</v>
      </c>
      <c r="C233" s="23">
        <v>2854315</v>
      </c>
    </row>
    <row r="234" spans="1:3" ht="16" customHeight="1" x14ac:dyDescent="0.35"/>
    <row r="235" spans="1:3" ht="16" customHeight="1" x14ac:dyDescent="0.35">
      <c r="A235" s="24" t="s">
        <v>486</v>
      </c>
      <c r="B235" s="25" t="s">
        <v>487</v>
      </c>
      <c r="C235" s="26">
        <v>363000</v>
      </c>
    </row>
    <row r="236" spans="1:3" ht="16" customHeight="1" x14ac:dyDescent="0.35">
      <c r="A236" s="16" t="s">
        <v>488</v>
      </c>
      <c r="B236" s="27" t="s">
        <v>489</v>
      </c>
      <c r="C236" s="28">
        <v>0</v>
      </c>
    </row>
    <row r="237" spans="1:3" ht="16" customHeight="1" x14ac:dyDescent="0.35">
      <c r="A237" s="16" t="s">
        <v>490</v>
      </c>
      <c r="B237" s="27" t="s">
        <v>491</v>
      </c>
      <c r="C237" s="28">
        <v>363000</v>
      </c>
    </row>
    <row r="238" spans="1:3" ht="16" customHeight="1" x14ac:dyDescent="0.35">
      <c r="A238" s="29" t="s">
        <v>492</v>
      </c>
      <c r="B238" s="30" t="s">
        <v>493</v>
      </c>
      <c r="C238" s="31">
        <v>0</v>
      </c>
    </row>
    <row r="239" spans="1:3" ht="16" customHeight="1" x14ac:dyDescent="0.35"/>
    <row r="240" spans="1:3" ht="16" customHeight="1" x14ac:dyDescent="0.35">
      <c r="A240" s="24" t="s">
        <v>494</v>
      </c>
      <c r="B240" s="25" t="s">
        <v>495</v>
      </c>
      <c r="C240" s="26">
        <v>491315</v>
      </c>
    </row>
    <row r="241" spans="1:3" ht="16" customHeight="1" x14ac:dyDescent="0.35">
      <c r="A241" s="16" t="s">
        <v>496</v>
      </c>
      <c r="B241" s="39" t="s">
        <v>497</v>
      </c>
      <c r="C241" s="28">
        <v>85519</v>
      </c>
    </row>
    <row r="242" spans="1:3" ht="16" customHeight="1" x14ac:dyDescent="0.35">
      <c r="A242" s="16" t="s">
        <v>498</v>
      </c>
      <c r="B242" s="27" t="s">
        <v>499</v>
      </c>
      <c r="C242" s="28">
        <v>0</v>
      </c>
    </row>
    <row r="243" spans="1:3" ht="16" customHeight="1" x14ac:dyDescent="0.35">
      <c r="A243" s="29" t="s">
        <v>500</v>
      </c>
      <c r="B243" s="30" t="s">
        <v>501</v>
      </c>
      <c r="C243" s="31">
        <v>405796</v>
      </c>
    </row>
    <row r="244" spans="1:3" ht="16" customHeight="1" x14ac:dyDescent="0.35"/>
    <row r="245" spans="1:3" ht="16" customHeight="1" x14ac:dyDescent="0.35">
      <c r="A245" s="24" t="s">
        <v>502</v>
      </c>
      <c r="B245" s="25" t="s">
        <v>503</v>
      </c>
      <c r="C245" s="26">
        <v>2000000</v>
      </c>
    </row>
    <row r="246" spans="1:3" ht="16" customHeight="1" x14ac:dyDescent="0.35">
      <c r="A246" s="29" t="s">
        <v>504</v>
      </c>
      <c r="B246" s="30" t="s">
        <v>503</v>
      </c>
      <c r="C246" s="31">
        <v>2000000</v>
      </c>
    </row>
    <row r="247" spans="1:3" ht="16" customHeight="1" x14ac:dyDescent="0.35"/>
    <row r="248" spans="1:3" ht="16" customHeight="1" x14ac:dyDescent="0.35">
      <c r="A248" s="21" t="s">
        <v>505</v>
      </c>
      <c r="B248" s="22" t="s">
        <v>506</v>
      </c>
      <c r="C248" s="23">
        <v>501000</v>
      </c>
    </row>
    <row r="249" spans="1:3" ht="16" customHeight="1" x14ac:dyDescent="0.35"/>
    <row r="250" spans="1:3" ht="16" customHeight="1" x14ac:dyDescent="0.35">
      <c r="A250" s="24" t="s">
        <v>507</v>
      </c>
      <c r="B250" s="25" t="s">
        <v>508</v>
      </c>
      <c r="C250" s="26">
        <v>501000</v>
      </c>
    </row>
    <row r="251" spans="1:3" ht="16" customHeight="1" x14ac:dyDescent="0.35">
      <c r="A251" s="29" t="s">
        <v>509</v>
      </c>
      <c r="B251" s="30" t="s">
        <v>510</v>
      </c>
      <c r="C251" s="31">
        <v>501000</v>
      </c>
    </row>
    <row r="252" spans="1:3" ht="16" customHeight="1" x14ac:dyDescent="0.35"/>
    <row r="253" spans="1:3" ht="16" customHeight="1" x14ac:dyDescent="0.35">
      <c r="A253" s="21" t="s">
        <v>511</v>
      </c>
      <c r="B253" s="22" t="s">
        <v>512</v>
      </c>
      <c r="C253" s="23">
        <v>2056380</v>
      </c>
    </row>
    <row r="254" spans="1:3" ht="16" customHeight="1" x14ac:dyDescent="0.35"/>
    <row r="255" spans="1:3" ht="16" customHeight="1" x14ac:dyDescent="0.35">
      <c r="A255" s="24" t="s">
        <v>513</v>
      </c>
      <c r="B255" s="25" t="s">
        <v>514</v>
      </c>
      <c r="C255" s="26">
        <v>0</v>
      </c>
    </row>
    <row r="256" spans="1:3" ht="16" customHeight="1" x14ac:dyDescent="0.35">
      <c r="A256" s="16" t="s">
        <v>515</v>
      </c>
      <c r="B256" s="27" t="s">
        <v>516</v>
      </c>
      <c r="C256" s="28">
        <v>0</v>
      </c>
    </row>
    <row r="257" spans="1:3" ht="16" customHeight="1" x14ac:dyDescent="0.35">
      <c r="A257" s="16" t="s">
        <v>517</v>
      </c>
      <c r="B257" s="27" t="s">
        <v>518</v>
      </c>
      <c r="C257" s="28">
        <v>0</v>
      </c>
    </row>
    <row r="258" spans="1:3" ht="16" customHeight="1" x14ac:dyDescent="0.35">
      <c r="A258" s="16" t="s">
        <v>519</v>
      </c>
      <c r="B258" s="27" t="s">
        <v>518</v>
      </c>
      <c r="C258" s="28">
        <v>0</v>
      </c>
    </row>
    <row r="259" spans="1:3" ht="16" customHeight="1" x14ac:dyDescent="0.35">
      <c r="A259" s="29" t="s">
        <v>520</v>
      </c>
      <c r="B259" s="30" t="s">
        <v>521</v>
      </c>
      <c r="C259" s="31">
        <v>0</v>
      </c>
    </row>
    <row r="260" spans="1:3" ht="16" customHeight="1" x14ac:dyDescent="0.35"/>
    <row r="261" spans="1:3" ht="16" customHeight="1" x14ac:dyDescent="0.35">
      <c r="A261" s="24" t="s">
        <v>522</v>
      </c>
      <c r="B261" s="25" t="s">
        <v>523</v>
      </c>
      <c r="C261" s="26">
        <v>21000</v>
      </c>
    </row>
    <row r="262" spans="1:3" ht="16" customHeight="1" x14ac:dyDescent="0.35">
      <c r="A262" s="29" t="s">
        <v>524</v>
      </c>
      <c r="B262" s="30" t="s">
        <v>525</v>
      </c>
      <c r="C262" s="31">
        <v>21000</v>
      </c>
    </row>
    <row r="263" spans="1:3" ht="16" customHeight="1" x14ac:dyDescent="0.35"/>
    <row r="264" spans="1:3" ht="16" customHeight="1" x14ac:dyDescent="0.35">
      <c r="A264" s="24" t="s">
        <v>526</v>
      </c>
      <c r="B264" s="25" t="s">
        <v>527</v>
      </c>
      <c r="C264" s="26">
        <v>2035380</v>
      </c>
    </row>
    <row r="265" spans="1:3" ht="16" customHeight="1" x14ac:dyDescent="0.35">
      <c r="A265" s="16" t="s">
        <v>528</v>
      </c>
      <c r="B265" s="27" t="s">
        <v>529</v>
      </c>
      <c r="C265" s="28">
        <v>0</v>
      </c>
    </row>
    <row r="266" spans="1:3" ht="16" customHeight="1" x14ac:dyDescent="0.35">
      <c r="A266" s="16" t="s">
        <v>530</v>
      </c>
      <c r="B266" s="27" t="s">
        <v>527</v>
      </c>
      <c r="C266" s="28">
        <v>35070</v>
      </c>
    </row>
    <row r="267" spans="1:3" ht="16" customHeight="1" x14ac:dyDescent="0.35">
      <c r="A267" s="29" t="s">
        <v>531</v>
      </c>
      <c r="B267" s="30" t="s">
        <v>532</v>
      </c>
      <c r="C267" s="31">
        <v>2000310</v>
      </c>
    </row>
    <row r="268" spans="1:3" ht="16" customHeight="1" x14ac:dyDescent="0.35"/>
    <row r="269" spans="1:3" ht="16" customHeight="1" x14ac:dyDescent="0.35">
      <c r="A269" s="21" t="s">
        <v>533</v>
      </c>
      <c r="B269" s="22" t="s">
        <v>534</v>
      </c>
      <c r="C269" s="23">
        <v>24000000</v>
      </c>
    </row>
    <row r="270" spans="1:3" ht="16" customHeight="1" x14ac:dyDescent="0.35"/>
    <row r="271" spans="1:3" ht="16" customHeight="1" x14ac:dyDescent="0.35">
      <c r="A271" s="24" t="s">
        <v>535</v>
      </c>
      <c r="B271" s="25" t="s">
        <v>536</v>
      </c>
      <c r="C271" s="26">
        <v>24000000</v>
      </c>
    </row>
    <row r="272" spans="1:3" ht="16" customHeight="1" x14ac:dyDescent="0.35">
      <c r="A272" s="29" t="s">
        <v>537</v>
      </c>
      <c r="B272" s="30" t="s">
        <v>536</v>
      </c>
      <c r="C272" s="31">
        <v>24000000</v>
      </c>
    </row>
    <row r="273" spans="1:3" ht="16" customHeight="1" x14ac:dyDescent="0.35"/>
    <row r="274" spans="1:3" ht="16" customHeight="1" x14ac:dyDescent="0.35">
      <c r="A274" s="21" t="s">
        <v>538</v>
      </c>
      <c r="B274" s="22" t="s">
        <v>539</v>
      </c>
      <c r="C274" s="23">
        <v>11854332</v>
      </c>
    </row>
    <row r="275" spans="1:3" ht="16" customHeight="1" x14ac:dyDescent="0.35"/>
    <row r="276" spans="1:3" ht="16" customHeight="1" x14ac:dyDescent="0.35">
      <c r="A276" s="24" t="s">
        <v>540</v>
      </c>
      <c r="B276" s="25" t="s">
        <v>539</v>
      </c>
      <c r="C276" s="26">
        <v>11854332</v>
      </c>
    </row>
    <row r="277" spans="1:3" ht="16" customHeight="1" x14ac:dyDescent="0.35">
      <c r="A277" s="16" t="s">
        <v>541</v>
      </c>
      <c r="B277" s="27" t="s">
        <v>542</v>
      </c>
      <c r="C277" s="28">
        <v>1024443</v>
      </c>
    </row>
    <row r="278" spans="1:3" ht="16" customHeight="1" x14ac:dyDescent="0.35">
      <c r="A278" s="16" t="s">
        <v>543</v>
      </c>
      <c r="B278" s="27" t="s">
        <v>544</v>
      </c>
      <c r="C278" s="28">
        <v>4333729</v>
      </c>
    </row>
    <row r="279" spans="1:3" ht="16" customHeight="1" x14ac:dyDescent="0.35">
      <c r="A279" s="16" t="s">
        <v>545</v>
      </c>
      <c r="B279" s="27" t="s">
        <v>546</v>
      </c>
      <c r="C279" s="28">
        <v>38500</v>
      </c>
    </row>
    <row r="280" spans="1:3" ht="16" customHeight="1" x14ac:dyDescent="0.35">
      <c r="A280" s="16" t="s">
        <v>547</v>
      </c>
      <c r="B280" s="27" t="s">
        <v>548</v>
      </c>
      <c r="C280" s="28">
        <v>18300</v>
      </c>
    </row>
    <row r="281" spans="1:3" ht="16" customHeight="1" x14ac:dyDescent="0.35">
      <c r="A281" s="16" t="s">
        <v>549</v>
      </c>
      <c r="B281" s="27" t="s">
        <v>550</v>
      </c>
      <c r="C281" s="28">
        <v>436500</v>
      </c>
    </row>
    <row r="282" spans="1:3" ht="16" customHeight="1" x14ac:dyDescent="0.35">
      <c r="A282" s="16" t="s">
        <v>551</v>
      </c>
      <c r="B282" s="27" t="s">
        <v>552</v>
      </c>
      <c r="C282" s="28">
        <v>2394</v>
      </c>
    </row>
    <row r="283" spans="1:3" ht="16" customHeight="1" x14ac:dyDescent="0.35">
      <c r="A283" s="16" t="s">
        <v>553</v>
      </c>
      <c r="B283" s="27" t="s">
        <v>554</v>
      </c>
      <c r="C283" s="28">
        <v>1659500</v>
      </c>
    </row>
    <row r="284" spans="1:3" ht="16" customHeight="1" x14ac:dyDescent="0.35">
      <c r="A284" s="16" t="s">
        <v>555</v>
      </c>
      <c r="B284" s="27" t="s">
        <v>556</v>
      </c>
      <c r="C284" s="28">
        <v>1592000</v>
      </c>
    </row>
    <row r="285" spans="1:3" ht="16" customHeight="1" x14ac:dyDescent="0.35">
      <c r="A285" s="16" t="s">
        <v>557</v>
      </c>
      <c r="B285" s="27" t="s">
        <v>558</v>
      </c>
      <c r="C285" s="28">
        <v>340000</v>
      </c>
    </row>
    <row r="286" spans="1:3" ht="16" customHeight="1" x14ac:dyDescent="0.35">
      <c r="A286" s="16" t="s">
        <v>559</v>
      </c>
      <c r="B286" s="27" t="s">
        <v>560</v>
      </c>
      <c r="C286" s="28">
        <v>683000</v>
      </c>
    </row>
    <row r="287" spans="1:3" ht="16" customHeight="1" x14ac:dyDescent="0.35">
      <c r="A287" s="16" t="s">
        <v>561</v>
      </c>
      <c r="B287" s="27" t="s">
        <v>562</v>
      </c>
      <c r="C287" s="28">
        <v>319000</v>
      </c>
    </row>
    <row r="288" spans="1:3" ht="16" customHeight="1" x14ac:dyDescent="0.35">
      <c r="A288" s="16" t="s">
        <v>563</v>
      </c>
      <c r="B288" s="27" t="s">
        <v>564</v>
      </c>
      <c r="C288" s="28">
        <v>515000</v>
      </c>
    </row>
    <row r="289" spans="1:3" ht="16" customHeight="1" x14ac:dyDescent="0.35">
      <c r="A289" s="16" t="s">
        <v>565</v>
      </c>
      <c r="B289" s="27" t="s">
        <v>566</v>
      </c>
      <c r="C289" s="28">
        <v>30100</v>
      </c>
    </row>
    <row r="290" spans="1:3" ht="16" customHeight="1" x14ac:dyDescent="0.35">
      <c r="A290" s="16" t="s">
        <v>567</v>
      </c>
      <c r="B290" s="27" t="s">
        <v>568</v>
      </c>
      <c r="C290" s="28">
        <v>152065</v>
      </c>
    </row>
    <row r="291" spans="1:3" ht="16" customHeight="1" x14ac:dyDescent="0.35">
      <c r="A291" s="16" t="s">
        <v>569</v>
      </c>
      <c r="B291" s="27" t="s">
        <v>570</v>
      </c>
      <c r="C291" s="28">
        <v>28432</v>
      </c>
    </row>
    <row r="292" spans="1:3" ht="16" customHeight="1" x14ac:dyDescent="0.35">
      <c r="A292" s="16" t="s">
        <v>571</v>
      </c>
      <c r="B292" s="27" t="s">
        <v>572</v>
      </c>
      <c r="C292" s="28">
        <v>19169</v>
      </c>
    </row>
    <row r="293" spans="1:3" ht="16" customHeight="1" x14ac:dyDescent="0.35">
      <c r="A293" s="29" t="s">
        <v>573</v>
      </c>
      <c r="B293" s="30" t="s">
        <v>574</v>
      </c>
      <c r="C293" s="31">
        <v>662200</v>
      </c>
    </row>
    <row r="294" spans="1:3" ht="16" customHeight="1" x14ac:dyDescent="0.35"/>
    <row r="295" spans="1:3" ht="16" customHeight="1" x14ac:dyDescent="0.35">
      <c r="A295" s="21" t="s">
        <v>575</v>
      </c>
      <c r="B295" s="22" t="s">
        <v>576</v>
      </c>
      <c r="C295" s="23">
        <v>70000</v>
      </c>
    </row>
    <row r="296" spans="1:3" ht="16" customHeight="1" x14ac:dyDescent="0.35"/>
    <row r="297" spans="1:3" ht="16" customHeight="1" x14ac:dyDescent="0.35">
      <c r="A297" s="24" t="s">
        <v>577</v>
      </c>
      <c r="B297" s="25" t="s">
        <v>576</v>
      </c>
      <c r="C297" s="26">
        <v>70000</v>
      </c>
    </row>
    <row r="298" spans="1:3" ht="16" customHeight="1" x14ac:dyDescent="0.35">
      <c r="A298" s="16" t="s">
        <v>578</v>
      </c>
      <c r="B298" s="27" t="s">
        <v>579</v>
      </c>
      <c r="C298" s="28">
        <v>70000</v>
      </c>
    </row>
    <row r="299" spans="1:3" ht="16" customHeight="1" x14ac:dyDescent="0.35">
      <c r="A299" s="29" t="s">
        <v>580</v>
      </c>
      <c r="B299" s="30" t="s">
        <v>581</v>
      </c>
      <c r="C299" s="31">
        <v>0</v>
      </c>
    </row>
    <row r="300" spans="1:3" ht="16" customHeight="1" x14ac:dyDescent="0.35"/>
    <row r="301" spans="1:3" ht="16" customHeight="1" x14ac:dyDescent="0.35">
      <c r="A301" s="21" t="s">
        <v>582</v>
      </c>
      <c r="B301" s="22" t="s">
        <v>583</v>
      </c>
      <c r="C301" s="23">
        <v>1507289</v>
      </c>
    </row>
    <row r="302" spans="1:3" ht="16" customHeight="1" x14ac:dyDescent="0.35"/>
    <row r="303" spans="1:3" ht="16" customHeight="1" x14ac:dyDescent="0.35">
      <c r="A303" s="24" t="s">
        <v>584</v>
      </c>
      <c r="B303" s="25" t="s">
        <v>583</v>
      </c>
      <c r="C303" s="26">
        <v>1507289</v>
      </c>
    </row>
    <row r="304" spans="1:3" ht="16" customHeight="1" x14ac:dyDescent="0.35">
      <c r="A304" s="16" t="s">
        <v>585</v>
      </c>
      <c r="B304" s="27" t="s">
        <v>586</v>
      </c>
      <c r="C304" s="28">
        <v>86500</v>
      </c>
    </row>
    <row r="305" spans="1:3" ht="16" customHeight="1" x14ac:dyDescent="0.35">
      <c r="A305" s="16" t="s">
        <v>587</v>
      </c>
      <c r="B305" s="27" t="s">
        <v>588</v>
      </c>
      <c r="C305" s="28">
        <v>1210000</v>
      </c>
    </row>
    <row r="306" spans="1:3" ht="16" customHeight="1" x14ac:dyDescent="0.35">
      <c r="A306" s="16" t="s">
        <v>589</v>
      </c>
      <c r="B306" s="27" t="s">
        <v>590</v>
      </c>
      <c r="C306" s="28">
        <v>0</v>
      </c>
    </row>
    <row r="307" spans="1:3" ht="16" customHeight="1" x14ac:dyDescent="0.35">
      <c r="A307" s="16" t="s">
        <v>591</v>
      </c>
      <c r="B307" s="27" t="s">
        <v>592</v>
      </c>
      <c r="C307" s="28">
        <v>156866</v>
      </c>
    </row>
    <row r="308" spans="1:3" ht="16" customHeight="1" x14ac:dyDescent="0.35">
      <c r="A308" s="29" t="s">
        <v>593</v>
      </c>
      <c r="B308" s="30" t="s">
        <v>594</v>
      </c>
      <c r="C308" s="31">
        <v>53923</v>
      </c>
    </row>
    <row r="309" spans="1:3" ht="16" customHeight="1" x14ac:dyDescent="0.35"/>
    <row r="310" spans="1:3" ht="16" customHeight="1" x14ac:dyDescent="0.35">
      <c r="A310" s="21" t="s">
        <v>595</v>
      </c>
      <c r="B310" s="22" t="s">
        <v>596</v>
      </c>
      <c r="C310" s="23">
        <v>1613000</v>
      </c>
    </row>
    <row r="311" spans="1:3" ht="16" customHeight="1" x14ac:dyDescent="0.35"/>
    <row r="312" spans="1:3" ht="16" customHeight="1" x14ac:dyDescent="0.35">
      <c r="A312" s="24" t="s">
        <v>597</v>
      </c>
      <c r="B312" s="25" t="s">
        <v>596</v>
      </c>
      <c r="C312" s="26">
        <v>1613000</v>
      </c>
    </row>
    <row r="313" spans="1:3" ht="16" customHeight="1" x14ac:dyDescent="0.35">
      <c r="A313" s="29" t="s">
        <v>598</v>
      </c>
      <c r="B313" s="30" t="s">
        <v>596</v>
      </c>
      <c r="C313" s="31">
        <v>1613000</v>
      </c>
    </row>
    <row r="314" spans="1:3" ht="16" customHeight="1" x14ac:dyDescent="0.35"/>
    <row r="315" spans="1:3" ht="16" customHeight="1" x14ac:dyDescent="0.35">
      <c r="A315" s="37" t="s">
        <v>599</v>
      </c>
      <c r="B315" s="32" t="s">
        <v>600</v>
      </c>
      <c r="C315" s="33">
        <v>44456316</v>
      </c>
    </row>
    <row r="316" spans="1:3" ht="16" customHeight="1" x14ac:dyDescent="0.35">
      <c r="A316" s="38"/>
      <c r="B316" s="34"/>
      <c r="C316" s="36"/>
    </row>
    <row r="317" spans="1:3" ht="16" customHeight="1" x14ac:dyDescent="0.35"/>
    <row r="318" spans="1:3" ht="16" customHeight="1" x14ac:dyDescent="0.35">
      <c r="A318" s="21" t="s">
        <v>601</v>
      </c>
      <c r="B318" s="22" t="s">
        <v>602</v>
      </c>
      <c r="C318" s="23">
        <v>0</v>
      </c>
    </row>
    <row r="319" spans="1:3" ht="16" customHeight="1" x14ac:dyDescent="0.35"/>
    <row r="320" spans="1:3" ht="16" customHeight="1" x14ac:dyDescent="0.35">
      <c r="A320" s="24" t="s">
        <v>603</v>
      </c>
      <c r="B320" s="25" t="s">
        <v>604</v>
      </c>
      <c r="C320" s="26">
        <v>0</v>
      </c>
    </row>
    <row r="321" spans="1:3" ht="16" customHeight="1" x14ac:dyDescent="0.35">
      <c r="A321" s="29" t="s">
        <v>605</v>
      </c>
      <c r="B321" s="30" t="s">
        <v>606</v>
      </c>
      <c r="C321" s="31">
        <v>0</v>
      </c>
    </row>
    <row r="322" spans="1:3" ht="16" customHeight="1" x14ac:dyDescent="0.35"/>
    <row r="323" spans="1:3" ht="16" customHeight="1" x14ac:dyDescent="0.35">
      <c r="A323" s="21" t="s">
        <v>607</v>
      </c>
      <c r="B323" s="22" t="s">
        <v>608</v>
      </c>
      <c r="C323" s="23">
        <v>0</v>
      </c>
    </row>
    <row r="324" spans="1:3" ht="16" customHeight="1" x14ac:dyDescent="0.35"/>
    <row r="325" spans="1:3" ht="16" customHeight="1" x14ac:dyDescent="0.35">
      <c r="A325" s="24" t="s">
        <v>609</v>
      </c>
      <c r="B325" s="25" t="s">
        <v>608</v>
      </c>
      <c r="C325" s="26">
        <v>0</v>
      </c>
    </row>
    <row r="326" spans="1:3" ht="16" customHeight="1" x14ac:dyDescent="0.35">
      <c r="A326" s="29" t="s">
        <v>610</v>
      </c>
      <c r="B326" s="30" t="s">
        <v>608</v>
      </c>
      <c r="C326" s="31">
        <v>0</v>
      </c>
    </row>
    <row r="327" spans="1:3" ht="16" customHeight="1" x14ac:dyDescent="0.35"/>
    <row r="328" spans="1:3" ht="16" customHeight="1" x14ac:dyDescent="0.35">
      <c r="A328" s="21" t="s">
        <v>611</v>
      </c>
      <c r="B328" s="22" t="s">
        <v>612</v>
      </c>
      <c r="C328" s="23">
        <v>5000000</v>
      </c>
    </row>
    <row r="329" spans="1:3" ht="16" customHeight="1" x14ac:dyDescent="0.35"/>
    <row r="330" spans="1:3" ht="16" customHeight="1" x14ac:dyDescent="0.35">
      <c r="A330" s="24" t="s">
        <v>613</v>
      </c>
      <c r="B330" s="25" t="s">
        <v>612</v>
      </c>
      <c r="C330" s="26">
        <v>5000000</v>
      </c>
    </row>
    <row r="331" spans="1:3" ht="16" customHeight="1" x14ac:dyDescent="0.35">
      <c r="A331" s="16" t="s">
        <v>614</v>
      </c>
      <c r="B331" s="27" t="s">
        <v>615</v>
      </c>
      <c r="C331" s="28">
        <v>0</v>
      </c>
    </row>
    <row r="332" spans="1:3" ht="16" customHeight="1" x14ac:dyDescent="0.35">
      <c r="A332" s="29" t="s">
        <v>616</v>
      </c>
      <c r="B332" s="30" t="s">
        <v>612</v>
      </c>
      <c r="C332" s="31">
        <v>5000000</v>
      </c>
    </row>
    <row r="333" spans="1:3" ht="16" customHeight="1" x14ac:dyDescent="0.35"/>
    <row r="334" spans="1:3" ht="16" customHeight="1" x14ac:dyDescent="0.35">
      <c r="A334" s="37" t="s">
        <v>617</v>
      </c>
      <c r="B334" s="32" t="s">
        <v>618</v>
      </c>
      <c r="C334" s="33">
        <v>5000000</v>
      </c>
    </row>
    <row r="335" spans="1:3" ht="16" customHeight="1" x14ac:dyDescent="0.35">
      <c r="A335" s="38"/>
      <c r="B335" s="34"/>
      <c r="C335" s="36"/>
    </row>
    <row r="336" spans="1:3" ht="16" customHeight="1" x14ac:dyDescent="0.35"/>
    <row r="337" spans="1:3" ht="16" customHeight="1" x14ac:dyDescent="0.35">
      <c r="A337" s="21" t="s">
        <v>619</v>
      </c>
      <c r="B337" s="22" t="s">
        <v>620</v>
      </c>
      <c r="C337" s="23">
        <v>90</v>
      </c>
    </row>
    <row r="338" spans="1:3" ht="16" customHeight="1" x14ac:dyDescent="0.35"/>
    <row r="339" spans="1:3" ht="16" customHeight="1" x14ac:dyDescent="0.35">
      <c r="A339" s="16" t="s">
        <v>621</v>
      </c>
      <c r="B339" s="27" t="s">
        <v>622</v>
      </c>
      <c r="C339" s="28">
        <v>0</v>
      </c>
    </row>
    <row r="340" spans="1:3" ht="16" customHeight="1" x14ac:dyDescent="0.35">
      <c r="A340" s="29" t="s">
        <v>623</v>
      </c>
      <c r="B340" s="30" t="s">
        <v>624</v>
      </c>
      <c r="C340" s="31">
        <v>0</v>
      </c>
    </row>
    <row r="341" spans="1:3" ht="16" customHeight="1" x14ac:dyDescent="0.35"/>
    <row r="342" spans="1:3" ht="16" customHeight="1" x14ac:dyDescent="0.35">
      <c r="A342" s="24" t="s">
        <v>625</v>
      </c>
      <c r="B342" s="25" t="s">
        <v>626</v>
      </c>
      <c r="C342" s="26">
        <v>90</v>
      </c>
    </row>
    <row r="343" spans="1:3" ht="16" customHeight="1" x14ac:dyDescent="0.35">
      <c r="A343" s="16" t="s">
        <v>627</v>
      </c>
      <c r="B343" s="27" t="s">
        <v>628</v>
      </c>
      <c r="C343" s="28">
        <v>0</v>
      </c>
    </row>
    <row r="344" spans="1:3" ht="16" customHeight="1" x14ac:dyDescent="0.35">
      <c r="A344" s="16" t="s">
        <v>629</v>
      </c>
      <c r="B344" s="27" t="s">
        <v>626</v>
      </c>
      <c r="C344" s="28">
        <v>0</v>
      </c>
    </row>
    <row r="345" spans="1:3" ht="16" customHeight="1" x14ac:dyDescent="0.35">
      <c r="A345" s="16" t="s">
        <v>630</v>
      </c>
      <c r="B345" s="27" t="s">
        <v>631</v>
      </c>
      <c r="C345" s="28">
        <v>0</v>
      </c>
    </row>
    <row r="346" spans="1:3" ht="16" customHeight="1" x14ac:dyDescent="0.35">
      <c r="A346" s="16" t="s">
        <v>632</v>
      </c>
      <c r="B346" s="27" t="s">
        <v>633</v>
      </c>
      <c r="C346" s="28">
        <v>0</v>
      </c>
    </row>
    <row r="347" spans="1:3" ht="16" customHeight="1" x14ac:dyDescent="0.35">
      <c r="A347" s="29" t="s">
        <v>634</v>
      </c>
      <c r="B347" s="30" t="s">
        <v>635</v>
      </c>
      <c r="C347" s="31">
        <v>90</v>
      </c>
    </row>
    <row r="348" spans="1:3" ht="16" customHeight="1" x14ac:dyDescent="0.35"/>
    <row r="349" spans="1:3" ht="16" customHeight="1" x14ac:dyDescent="0.35">
      <c r="A349" s="21" t="s">
        <v>636</v>
      </c>
      <c r="B349" s="22" t="s">
        <v>637</v>
      </c>
      <c r="C349" s="23">
        <v>298052</v>
      </c>
    </row>
    <row r="350" spans="1:3" ht="16" customHeight="1" x14ac:dyDescent="0.35"/>
    <row r="351" spans="1:3" ht="16" customHeight="1" x14ac:dyDescent="0.35">
      <c r="A351" s="24" t="s">
        <v>638</v>
      </c>
      <c r="B351" s="25" t="s">
        <v>637</v>
      </c>
      <c r="C351" s="26">
        <v>298052</v>
      </c>
    </row>
    <row r="352" spans="1:3" ht="16" customHeight="1" x14ac:dyDescent="0.35">
      <c r="A352" s="16" t="s">
        <v>639</v>
      </c>
      <c r="B352" s="27" t="s">
        <v>640</v>
      </c>
      <c r="C352" s="28">
        <v>52</v>
      </c>
    </row>
    <row r="353" spans="1:3" ht="16" customHeight="1" x14ac:dyDescent="0.35">
      <c r="A353" s="29" t="s">
        <v>641</v>
      </c>
      <c r="B353" s="30" t="s">
        <v>642</v>
      </c>
      <c r="C353" s="31">
        <v>298000</v>
      </c>
    </row>
    <row r="354" spans="1:3" ht="16" customHeight="1" x14ac:dyDescent="0.35"/>
    <row r="355" spans="1:3" ht="16" customHeight="1" x14ac:dyDescent="0.35">
      <c r="A355" s="21" t="s">
        <v>643</v>
      </c>
      <c r="B355" s="22" t="s">
        <v>644</v>
      </c>
      <c r="C355" s="23">
        <v>230692</v>
      </c>
    </row>
    <row r="356" spans="1:3" ht="16" customHeight="1" x14ac:dyDescent="0.35"/>
    <row r="357" spans="1:3" ht="16" customHeight="1" x14ac:dyDescent="0.35">
      <c r="A357" s="24" t="s">
        <v>645</v>
      </c>
      <c r="B357" s="25" t="s">
        <v>644</v>
      </c>
      <c r="C357" s="26">
        <v>230692</v>
      </c>
    </row>
    <row r="358" spans="1:3" ht="16" customHeight="1" x14ac:dyDescent="0.35">
      <c r="A358" s="16" t="s">
        <v>646</v>
      </c>
      <c r="B358" s="27" t="s">
        <v>647</v>
      </c>
      <c r="C358" s="28">
        <v>36701</v>
      </c>
    </row>
    <row r="359" spans="1:3" ht="16" customHeight="1" x14ac:dyDescent="0.35">
      <c r="A359" s="29" t="s">
        <v>648</v>
      </c>
      <c r="B359" s="30" t="s">
        <v>644</v>
      </c>
      <c r="C359" s="31">
        <v>193991</v>
      </c>
    </row>
    <row r="360" spans="1:3" ht="16" customHeight="1" x14ac:dyDescent="0.35"/>
    <row r="361" spans="1:3" ht="16" customHeight="1" x14ac:dyDescent="0.35">
      <c r="A361" s="37" t="s">
        <v>649</v>
      </c>
      <c r="B361" s="32" t="s">
        <v>650</v>
      </c>
      <c r="C361" s="33">
        <v>528834</v>
      </c>
    </row>
    <row r="362" spans="1:3" ht="16" customHeight="1" x14ac:dyDescent="0.35">
      <c r="A362" s="38"/>
      <c r="B362" s="34"/>
      <c r="C362" s="36"/>
    </row>
    <row r="363" spans="1:3" ht="16" customHeight="1" x14ac:dyDescent="0.35"/>
    <row r="364" spans="1:3" ht="16" customHeight="1" x14ac:dyDescent="0.35">
      <c r="A364" s="21" t="s">
        <v>651</v>
      </c>
      <c r="B364" s="22" t="s">
        <v>652</v>
      </c>
      <c r="C364" s="23">
        <v>0</v>
      </c>
    </row>
    <row r="365" spans="1:3" ht="16" customHeight="1" x14ac:dyDescent="0.35"/>
    <row r="366" spans="1:3" ht="16" customHeight="1" x14ac:dyDescent="0.35">
      <c r="A366" s="16" t="s">
        <v>653</v>
      </c>
      <c r="B366" s="27" t="s">
        <v>654</v>
      </c>
      <c r="C366" s="28">
        <v>0</v>
      </c>
    </row>
    <row r="367" spans="1:3" ht="16" customHeight="1" x14ac:dyDescent="0.35">
      <c r="A367" s="29" t="s">
        <v>655</v>
      </c>
      <c r="B367" s="30" t="s">
        <v>656</v>
      </c>
      <c r="C367" s="31">
        <v>0</v>
      </c>
    </row>
    <row r="368" spans="1:3" ht="16" customHeight="1" x14ac:dyDescent="0.35"/>
    <row r="369" spans="1:3" ht="16" customHeight="1" x14ac:dyDescent="0.35">
      <c r="A369" s="21" t="s">
        <v>657</v>
      </c>
      <c r="B369" s="22" t="s">
        <v>658</v>
      </c>
      <c r="C369" s="23">
        <v>18038000</v>
      </c>
    </row>
    <row r="370" spans="1:3" ht="16" customHeight="1" x14ac:dyDescent="0.35"/>
    <row r="371" spans="1:3" ht="16" customHeight="1" x14ac:dyDescent="0.35">
      <c r="A371" s="24" t="s">
        <v>659</v>
      </c>
      <c r="B371" s="25" t="s">
        <v>658</v>
      </c>
      <c r="C371" s="26">
        <v>18038000</v>
      </c>
    </row>
    <row r="372" spans="1:3" ht="16" customHeight="1" x14ac:dyDescent="0.35">
      <c r="A372" s="29" t="s">
        <v>660</v>
      </c>
      <c r="B372" s="30" t="s">
        <v>658</v>
      </c>
      <c r="C372" s="31">
        <v>18038000</v>
      </c>
    </row>
    <row r="373" spans="1:3" ht="16" customHeight="1" x14ac:dyDescent="0.35"/>
    <row r="374" spans="1:3" ht="16" customHeight="1" x14ac:dyDescent="0.35">
      <c r="A374" s="37" t="s">
        <v>661</v>
      </c>
      <c r="B374" s="32" t="s">
        <v>662</v>
      </c>
      <c r="C374" s="33">
        <v>18038000</v>
      </c>
    </row>
    <row r="375" spans="1:3" ht="16" customHeight="1" x14ac:dyDescent="0.35">
      <c r="A375" s="38"/>
      <c r="B375" s="34"/>
      <c r="C375" s="36"/>
    </row>
    <row r="376" spans="1:3" ht="16" customHeight="1" x14ac:dyDescent="0.35"/>
    <row r="377" spans="1:3" ht="16" customHeight="1" x14ac:dyDescent="0.35">
      <c r="A377" s="21" t="s">
        <v>663</v>
      </c>
      <c r="B377" s="22" t="s">
        <v>664</v>
      </c>
      <c r="C377" s="23">
        <v>11145900</v>
      </c>
    </row>
    <row r="378" spans="1:3" ht="16" customHeight="1" x14ac:dyDescent="0.35"/>
    <row r="379" spans="1:3" ht="16" customHeight="1" x14ac:dyDescent="0.35">
      <c r="A379" s="24" t="s">
        <v>665</v>
      </c>
      <c r="B379" s="25" t="s">
        <v>666</v>
      </c>
      <c r="C379" s="26">
        <v>7061400</v>
      </c>
    </row>
    <row r="380" spans="1:3" ht="16" customHeight="1" x14ac:dyDescent="0.35">
      <c r="A380" s="16" t="s">
        <v>667</v>
      </c>
      <c r="B380" s="27" t="s">
        <v>668</v>
      </c>
      <c r="C380" s="28">
        <v>6897000</v>
      </c>
    </row>
    <row r="381" spans="1:3" ht="16" customHeight="1" x14ac:dyDescent="0.35">
      <c r="A381" s="16" t="s">
        <v>669</v>
      </c>
      <c r="B381" s="27" t="s">
        <v>670</v>
      </c>
      <c r="C381" s="28">
        <v>160000</v>
      </c>
    </row>
    <row r="382" spans="1:3" ht="16" customHeight="1" x14ac:dyDescent="0.35">
      <c r="A382" s="16" t="s">
        <v>671</v>
      </c>
      <c r="B382" s="27" t="s">
        <v>672</v>
      </c>
      <c r="C382" s="28">
        <v>0</v>
      </c>
    </row>
    <row r="383" spans="1:3" ht="16" customHeight="1" x14ac:dyDescent="0.35">
      <c r="A383" s="16" t="s">
        <v>673</v>
      </c>
      <c r="B383" s="27" t="s">
        <v>674</v>
      </c>
      <c r="C383" s="28">
        <v>0</v>
      </c>
    </row>
    <row r="384" spans="1:3" ht="16" customHeight="1" x14ac:dyDescent="0.35">
      <c r="A384" s="16" t="s">
        <v>675</v>
      </c>
      <c r="B384" s="27" t="s">
        <v>676</v>
      </c>
      <c r="C384" s="28">
        <v>0</v>
      </c>
    </row>
    <row r="385" spans="1:3" ht="16" customHeight="1" x14ac:dyDescent="0.35">
      <c r="A385" s="29" t="s">
        <v>677</v>
      </c>
      <c r="B385" s="30" t="s">
        <v>678</v>
      </c>
      <c r="C385" s="31">
        <v>4400</v>
      </c>
    </row>
    <row r="386" spans="1:3" ht="16" customHeight="1" x14ac:dyDescent="0.35"/>
    <row r="387" spans="1:3" ht="16" customHeight="1" x14ac:dyDescent="0.35">
      <c r="A387" s="24" t="s">
        <v>679</v>
      </c>
      <c r="B387" s="25" t="s">
        <v>680</v>
      </c>
      <c r="C387" s="26">
        <v>4084500</v>
      </c>
    </row>
    <row r="388" spans="1:3" ht="16" customHeight="1" x14ac:dyDescent="0.35">
      <c r="A388" s="16" t="s">
        <v>681</v>
      </c>
      <c r="B388" s="27" t="s">
        <v>682</v>
      </c>
      <c r="C388" s="28">
        <v>-500</v>
      </c>
    </row>
    <row r="389" spans="1:3" ht="16" customHeight="1" x14ac:dyDescent="0.35">
      <c r="A389" s="16" t="s">
        <v>683</v>
      </c>
      <c r="B389" s="27" t="s">
        <v>684</v>
      </c>
      <c r="C389" s="28">
        <v>4085000</v>
      </c>
    </row>
    <row r="390" spans="1:3" ht="16" customHeight="1" x14ac:dyDescent="0.35">
      <c r="A390" s="29" t="s">
        <v>685</v>
      </c>
      <c r="B390" s="30" t="s">
        <v>686</v>
      </c>
      <c r="C390" s="31">
        <v>0</v>
      </c>
    </row>
    <row r="391" spans="1:3" ht="16" customHeight="1" x14ac:dyDescent="0.35"/>
    <row r="392" spans="1:3" ht="16" customHeight="1" x14ac:dyDescent="0.35">
      <c r="A392" s="21" t="s">
        <v>687</v>
      </c>
      <c r="B392" s="22" t="s">
        <v>688</v>
      </c>
      <c r="C392" s="23">
        <v>294000</v>
      </c>
    </row>
    <row r="393" spans="1:3" ht="16" customHeight="1" x14ac:dyDescent="0.35"/>
    <row r="394" spans="1:3" ht="16" customHeight="1" x14ac:dyDescent="0.35">
      <c r="A394" s="16" t="s">
        <v>689</v>
      </c>
      <c r="B394" s="27" t="s">
        <v>690</v>
      </c>
      <c r="C394" s="28">
        <v>174000</v>
      </c>
    </row>
    <row r="395" spans="1:3" ht="16" customHeight="1" x14ac:dyDescent="0.35">
      <c r="A395" s="29" t="s">
        <v>691</v>
      </c>
      <c r="B395" s="30" t="s">
        <v>692</v>
      </c>
      <c r="C395" s="31">
        <v>120000</v>
      </c>
    </row>
    <row r="396" spans="1:3" ht="16" customHeight="1" x14ac:dyDescent="0.35"/>
    <row r="397" spans="1:3" ht="16" customHeight="1" x14ac:dyDescent="0.35">
      <c r="A397" s="21" t="s">
        <v>693</v>
      </c>
      <c r="B397" s="22" t="s">
        <v>694</v>
      </c>
      <c r="C397" s="23">
        <v>2200000</v>
      </c>
    </row>
    <row r="398" spans="1:3" ht="16" customHeight="1" x14ac:dyDescent="0.35"/>
    <row r="399" spans="1:3" ht="16" customHeight="1" x14ac:dyDescent="0.35">
      <c r="A399" s="16" t="s">
        <v>695</v>
      </c>
      <c r="B399" s="27" t="s">
        <v>696</v>
      </c>
      <c r="C399" s="28">
        <v>1600000</v>
      </c>
    </row>
    <row r="400" spans="1:3" ht="16" customHeight="1" x14ac:dyDescent="0.35">
      <c r="A400" s="29" t="s">
        <v>697</v>
      </c>
      <c r="B400" s="30" t="s">
        <v>698</v>
      </c>
      <c r="C400" s="31">
        <v>600000</v>
      </c>
    </row>
    <row r="401" spans="1:3" ht="16" customHeight="1" x14ac:dyDescent="0.35"/>
    <row r="402" spans="1:3" ht="16" customHeight="1" x14ac:dyDescent="0.35">
      <c r="A402" s="21" t="s">
        <v>699</v>
      </c>
      <c r="B402" s="22" t="s">
        <v>700</v>
      </c>
      <c r="C402" s="23">
        <v>2771000</v>
      </c>
    </row>
    <row r="403" spans="1:3" ht="16" customHeight="1" x14ac:dyDescent="0.35"/>
    <row r="404" spans="1:3" ht="16" customHeight="1" x14ac:dyDescent="0.35">
      <c r="A404" s="16" t="s">
        <v>701</v>
      </c>
      <c r="B404" s="27" t="s">
        <v>702</v>
      </c>
      <c r="C404" s="28">
        <v>2546000</v>
      </c>
    </row>
    <row r="405" spans="1:3" ht="16" customHeight="1" x14ac:dyDescent="0.35">
      <c r="A405" s="29" t="s">
        <v>703</v>
      </c>
      <c r="B405" s="30" t="s">
        <v>704</v>
      </c>
      <c r="C405" s="31">
        <v>225000</v>
      </c>
    </row>
    <row r="406" spans="1:3" ht="16" customHeight="1" x14ac:dyDescent="0.35"/>
    <row r="407" spans="1:3" ht="16" customHeight="1" x14ac:dyDescent="0.35">
      <c r="A407" s="21" t="s">
        <v>705</v>
      </c>
      <c r="B407" s="22" t="s">
        <v>706</v>
      </c>
      <c r="C407" s="23">
        <v>150000</v>
      </c>
    </row>
    <row r="408" spans="1:3" ht="16" customHeight="1" x14ac:dyDescent="0.35"/>
    <row r="409" spans="1:3" ht="16" customHeight="1" x14ac:dyDescent="0.35">
      <c r="A409" s="29" t="s">
        <v>707</v>
      </c>
      <c r="B409" s="30" t="s">
        <v>706</v>
      </c>
      <c r="C409" s="31">
        <v>150000</v>
      </c>
    </row>
    <row r="410" spans="1:3" ht="16" customHeight="1" x14ac:dyDescent="0.35"/>
    <row r="411" spans="1:3" ht="16" customHeight="1" x14ac:dyDescent="0.35">
      <c r="A411" s="21" t="s">
        <v>708</v>
      </c>
      <c r="B411" s="22" t="s">
        <v>709</v>
      </c>
      <c r="C411" s="23">
        <v>10513000</v>
      </c>
    </row>
    <row r="412" spans="1:3" ht="16" customHeight="1" x14ac:dyDescent="0.35"/>
    <row r="413" spans="1:3" ht="16" customHeight="1" x14ac:dyDescent="0.35">
      <c r="A413" s="29" t="s">
        <v>710</v>
      </c>
      <c r="B413" s="30" t="s">
        <v>711</v>
      </c>
      <c r="C413" s="31">
        <v>10513000</v>
      </c>
    </row>
    <row r="414" spans="1:3" ht="16" customHeight="1" x14ac:dyDescent="0.35"/>
    <row r="415" spans="1:3" ht="16" customHeight="1" x14ac:dyDescent="0.35">
      <c r="A415" s="21" t="s">
        <v>712</v>
      </c>
      <c r="B415" s="22" t="s">
        <v>713</v>
      </c>
      <c r="C415" s="23">
        <v>713000</v>
      </c>
    </row>
    <row r="416" spans="1:3" ht="16" customHeight="1" x14ac:dyDescent="0.35"/>
    <row r="417" spans="1:3" ht="16" customHeight="1" x14ac:dyDescent="0.35">
      <c r="A417" s="29" t="s">
        <v>714</v>
      </c>
      <c r="B417" s="30" t="s">
        <v>713</v>
      </c>
      <c r="C417" s="31">
        <v>713000</v>
      </c>
    </row>
    <row r="418" spans="1:3" ht="16" customHeight="1" x14ac:dyDescent="0.35"/>
    <row r="419" spans="1:3" ht="16" customHeight="1" x14ac:dyDescent="0.35">
      <c r="A419" s="37" t="s">
        <v>715</v>
      </c>
      <c r="B419" s="32" t="s">
        <v>716</v>
      </c>
      <c r="C419" s="33">
        <v>27786900</v>
      </c>
    </row>
    <row r="420" spans="1:3" ht="16" customHeight="1" x14ac:dyDescent="0.35">
      <c r="A420" s="38"/>
      <c r="B420" s="34"/>
      <c r="C420" s="36"/>
    </row>
    <row r="421" spans="1:3" ht="16" customHeight="1" x14ac:dyDescent="0.35"/>
    <row r="422" spans="1:3" ht="16" customHeight="1" x14ac:dyDescent="0.35">
      <c r="A422" s="21" t="s">
        <v>717</v>
      </c>
      <c r="B422" s="22" t="s">
        <v>718</v>
      </c>
      <c r="C422" s="23">
        <v>11668566</v>
      </c>
    </row>
    <row r="423" spans="1:3" ht="16" customHeight="1" x14ac:dyDescent="0.35"/>
    <row r="424" spans="1:3" ht="16" customHeight="1" x14ac:dyDescent="0.35">
      <c r="A424" s="24" t="s">
        <v>719</v>
      </c>
      <c r="B424" s="25" t="s">
        <v>448</v>
      </c>
      <c r="C424" s="26">
        <v>6950258</v>
      </c>
    </row>
    <row r="425" spans="1:3" ht="16" customHeight="1" x14ac:dyDescent="0.35">
      <c r="A425" s="16" t="s">
        <v>720</v>
      </c>
      <c r="B425" s="27" t="s">
        <v>399</v>
      </c>
      <c r="C425" s="28">
        <v>6950258</v>
      </c>
    </row>
    <row r="426" spans="1:3" ht="16" customHeight="1" x14ac:dyDescent="0.35">
      <c r="A426" s="29" t="s">
        <v>721</v>
      </c>
      <c r="B426" s="30" t="s">
        <v>722</v>
      </c>
      <c r="C426" s="31">
        <v>0</v>
      </c>
    </row>
    <row r="427" spans="1:3" ht="16" customHeight="1" x14ac:dyDescent="0.35"/>
    <row r="428" spans="1:3" ht="16" customHeight="1" x14ac:dyDescent="0.35">
      <c r="A428" s="24" t="s">
        <v>723</v>
      </c>
      <c r="B428" s="25" t="s">
        <v>724</v>
      </c>
      <c r="C428" s="26">
        <v>4718308</v>
      </c>
    </row>
    <row r="429" spans="1:3" ht="16" customHeight="1" x14ac:dyDescent="0.35">
      <c r="A429" s="29" t="s">
        <v>725</v>
      </c>
      <c r="B429" s="30" t="s">
        <v>726</v>
      </c>
      <c r="C429" s="31">
        <v>4718308</v>
      </c>
    </row>
    <row r="430" spans="1:3" ht="16" customHeight="1" x14ac:dyDescent="0.35"/>
    <row r="431" spans="1:3" ht="16" customHeight="1" x14ac:dyDescent="0.35">
      <c r="A431" s="21" t="s">
        <v>727</v>
      </c>
      <c r="B431" s="22" t="s">
        <v>728</v>
      </c>
      <c r="C431" s="23">
        <v>-138281206</v>
      </c>
    </row>
    <row r="432" spans="1:3" ht="16" customHeight="1" x14ac:dyDescent="0.35"/>
    <row r="433" spans="1:3" ht="16" customHeight="1" x14ac:dyDescent="0.35">
      <c r="A433" s="24">
        <v>7210</v>
      </c>
      <c r="B433" s="25" t="s">
        <v>432</v>
      </c>
      <c r="C433" s="26">
        <v>-6042111</v>
      </c>
    </row>
    <row r="434" spans="1:3" ht="16" customHeight="1" x14ac:dyDescent="0.35">
      <c r="A434" s="29" t="s">
        <v>729</v>
      </c>
      <c r="B434" s="30" t="s">
        <v>730</v>
      </c>
      <c r="C434" s="31">
        <v>-6042111</v>
      </c>
    </row>
    <row r="435" spans="1:3" ht="16" customHeight="1" x14ac:dyDescent="0.35"/>
    <row r="436" spans="1:3" ht="16" customHeight="1" x14ac:dyDescent="0.35">
      <c r="A436" s="24" t="s">
        <v>731</v>
      </c>
      <c r="B436" s="25" t="s">
        <v>732</v>
      </c>
      <c r="C436" s="26">
        <v>-121759705</v>
      </c>
    </row>
    <row r="437" spans="1:3" ht="16" customHeight="1" x14ac:dyDescent="0.35">
      <c r="A437" s="16" t="s">
        <v>733</v>
      </c>
      <c r="B437" s="27" t="s">
        <v>734</v>
      </c>
      <c r="C437" s="28">
        <v>-40009252</v>
      </c>
    </row>
    <row r="438" spans="1:3" ht="16" customHeight="1" x14ac:dyDescent="0.35">
      <c r="A438" s="29" t="s">
        <v>735</v>
      </c>
      <c r="B438" s="30" t="s">
        <v>736</v>
      </c>
      <c r="C438" s="31">
        <v>-81750453</v>
      </c>
    </row>
    <row r="439" spans="1:3" ht="16" customHeight="1" x14ac:dyDescent="0.35"/>
    <row r="440" spans="1:3" ht="16" customHeight="1" x14ac:dyDescent="0.35">
      <c r="A440" s="24" t="s">
        <v>737</v>
      </c>
      <c r="B440" s="25" t="s">
        <v>738</v>
      </c>
      <c r="C440" s="26">
        <v>-10479390</v>
      </c>
    </row>
    <row r="441" spans="1:3" ht="16" customHeight="1" x14ac:dyDescent="0.35">
      <c r="A441" s="16" t="s">
        <v>739</v>
      </c>
      <c r="B441" s="27" t="s">
        <v>442</v>
      </c>
      <c r="C441" s="28">
        <v>-9813390</v>
      </c>
    </row>
    <row r="442" spans="1:3" ht="16" customHeight="1" x14ac:dyDescent="0.35">
      <c r="A442" s="29" t="s">
        <v>740</v>
      </c>
      <c r="B442" s="30" t="s">
        <v>370</v>
      </c>
      <c r="C442" s="31">
        <v>-666000</v>
      </c>
    </row>
    <row r="443" spans="1:3" ht="16" customHeight="1" x14ac:dyDescent="0.35"/>
    <row r="444" spans="1:3" ht="16" customHeight="1" x14ac:dyDescent="0.35">
      <c r="A444" s="37" t="s">
        <v>741</v>
      </c>
      <c r="B444" s="32" t="s">
        <v>742</v>
      </c>
      <c r="C444" s="33">
        <v>-126612640</v>
      </c>
    </row>
    <row r="445" spans="1:3" ht="16" customHeight="1" x14ac:dyDescent="0.35">
      <c r="A445" s="38"/>
      <c r="B445" s="34"/>
      <c r="C445" s="36"/>
    </row>
    <row r="446" spans="1:3" ht="16" customHeight="1" x14ac:dyDescent="0.35"/>
    <row r="447" spans="1:3" ht="16" customHeight="1" x14ac:dyDescent="0.35">
      <c r="A447" s="21" t="s">
        <v>743</v>
      </c>
      <c r="B447" s="22" t="s">
        <v>744</v>
      </c>
      <c r="C447" s="28">
        <v>0</v>
      </c>
    </row>
    <row r="448" spans="1:3" ht="16" customHeight="1" x14ac:dyDescent="0.35">
      <c r="A448" s="40"/>
      <c r="B448" s="41"/>
      <c r="C448" s="31"/>
    </row>
    <row r="449" spans="1:3" ht="16" customHeight="1" x14ac:dyDescent="0.35"/>
    <row r="450" spans="1:3" ht="16" customHeight="1" x14ac:dyDescent="0.35">
      <c r="A450" s="16" t="s">
        <v>745</v>
      </c>
      <c r="B450" s="27" t="s">
        <v>746</v>
      </c>
      <c r="C450" s="28">
        <v>0</v>
      </c>
    </row>
    <row r="451" spans="1:3" ht="16" customHeight="1" x14ac:dyDescent="0.35">
      <c r="A451" s="29"/>
      <c r="B451" s="30"/>
      <c r="C451" s="31"/>
    </row>
    <row r="452" spans="1:3" ht="16" customHeight="1" x14ac:dyDescent="0.35"/>
    <row r="453" spans="1:3" ht="16" customHeight="1" x14ac:dyDescent="0.35">
      <c r="A453" s="37" t="s">
        <v>747</v>
      </c>
      <c r="B453" s="32" t="s">
        <v>748</v>
      </c>
      <c r="C453" s="42">
        <v>0</v>
      </c>
    </row>
    <row r="454" spans="1:3" ht="16" customHeight="1" x14ac:dyDescent="0.35">
      <c r="A454" s="38"/>
      <c r="B454" s="34"/>
      <c r="C454" s="43"/>
    </row>
    <row r="455" spans="1:3" ht="16" customHeight="1" x14ac:dyDescent="0.35"/>
    <row r="456" spans="1:3" ht="16" customHeight="1" x14ac:dyDescent="0.35">
      <c r="A456" s="37" t="s">
        <v>749</v>
      </c>
      <c r="B456" s="32" t="s">
        <v>750</v>
      </c>
      <c r="C456" s="44">
        <v>0</v>
      </c>
    </row>
    <row r="457" spans="1:3" ht="16" customHeight="1" x14ac:dyDescent="0.35">
      <c r="A457" s="38"/>
      <c r="B457" s="34"/>
      <c r="C457" s="45"/>
    </row>
    <row r="458" spans="1:3" ht="16" customHeight="1" x14ac:dyDescent="0.35"/>
    <row r="459" spans="1:3" ht="16" customHeight="1" x14ac:dyDescent="0.35">
      <c r="A459" s="124" t="s">
        <v>751</v>
      </c>
      <c r="B459" s="125"/>
      <c r="C459" s="33">
        <v>1190994234</v>
      </c>
    </row>
    <row r="460" spans="1:3" ht="15" thickBot="1" x14ac:dyDescent="0.4">
      <c r="A460" s="13"/>
      <c r="B460" s="14"/>
      <c r="C460" s="46"/>
    </row>
  </sheetData>
  <mergeCells count="4">
    <mergeCell ref="A192:B192"/>
    <mergeCell ref="A200:B200"/>
    <mergeCell ref="A209:B209"/>
    <mergeCell ref="A459:B45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625d36-bb37-4650-91b9-0c96159295ba"/>
    <edbe0b5c82304c8e847ab7b8c02a77c3 xmlns="cc625d36-bb37-4650-91b9-0c96159295ba">
      <Terms xmlns="http://schemas.microsoft.com/office/infopath/2007/PartnerControls"/>
    </edbe0b5c82304c8e847ab7b8c02a77c3>
    <DirtyMigration xmlns="4e9c2f0c-7bf8-49af-8356-cbf363fc78a7">false</DirtyMigration>
    <RecordNumber xmlns="4e9c2f0c-7bf8-49af-8356-cbf363fc78a7" xsi:nil="true"/>
    <RKNyckelord xmlns="18f3d968-6251-40b0-9f11-012b293496c2" xsi:nil="true"/>
    <k46d94c0acf84ab9a79866a9d8b1905f xmlns="cc625d36-bb37-4650-91b9-0c96159295ba">
      <Terms xmlns="http://schemas.microsoft.com/office/infopath/2007/PartnerControls"/>
    </k46d94c0acf84ab9a79866a9d8b1905f>
    <_dlc_DocId xmlns="4c4853d1-8fdb-4672-b958-a2de3c9c0f7e">3PPXDDT6CUWQ-769222960-25223</_dlc_DocId>
    <_dlc_DocIdUrl xmlns="4c4853d1-8fdb-4672-b958-a2de3c9c0f7e">
      <Url>https://dhs.sp.regeringskansliet.se/yta/fi-kom/_layouts/15/DocIdRedir.aspx?ID=3PPXDDT6CUWQ-769222960-25223</Url>
      <Description>3PPXDDT6CUWQ-769222960-25223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RK Dokument" ma:contentTypeID="0x010100BBA312BF02777149882D207184EC35C00073197A0FA634E3428D73464BDFCB344D" ma:contentTypeVersion="4" ma:contentTypeDescription="Skapa ett nytt dokument." ma:contentTypeScope="" ma:versionID="520e113d183219bdab7200013957fbe2">
  <xsd:schema xmlns:xsd="http://www.w3.org/2001/XMLSchema" xmlns:xs="http://www.w3.org/2001/XMLSchema" xmlns:p="http://schemas.microsoft.com/office/2006/metadata/properties" xmlns:ns2="4e9c2f0c-7bf8-49af-8356-cbf363fc78a7" xmlns:ns3="cc625d36-bb37-4650-91b9-0c96159295ba" xmlns:ns4="18f3d968-6251-40b0-9f11-012b293496c2" xmlns:ns5="4c4853d1-8fdb-4672-b958-a2de3c9c0f7e" targetNamespace="http://schemas.microsoft.com/office/2006/metadata/properties" ma:root="true" ma:fieldsID="df55b6744df15d0bdf40bdf19d8349df" ns2:_="" ns3:_="" ns4:_="" ns5:_="">
    <xsd:import namespace="4e9c2f0c-7bf8-49af-8356-cbf363fc78a7"/>
    <xsd:import namespace="cc625d36-bb37-4650-91b9-0c96159295ba"/>
    <xsd:import namespace="18f3d968-6251-40b0-9f11-012b293496c2"/>
    <xsd:import namespace="4c4853d1-8fdb-4672-b958-a2de3c9c0f7e"/>
    <xsd:element name="properties">
      <xsd:complexType>
        <xsd:sequence>
          <xsd:element name="documentManagement">
            <xsd:complexType>
              <xsd:all>
                <xsd:element ref="ns2:RecordNumber" minOccurs="0"/>
                <xsd:element ref="ns2:DirtyMigration" minOccurs="0"/>
                <xsd:element ref="ns3:TaxCatchAllLabel" minOccurs="0"/>
                <xsd:element ref="ns3:k46d94c0acf84ab9a79866a9d8b1905f" minOccurs="0"/>
                <xsd:element ref="ns3:TaxCatchAll" minOccurs="0"/>
                <xsd:element ref="ns4:RKNyckelord" minOccurs="0"/>
                <xsd:element ref="ns5:_dlc_DocId" minOccurs="0"/>
                <xsd:element ref="ns5:_dlc_DocIdUrl" minOccurs="0"/>
                <xsd:element ref="ns5:_dlc_DocIdPersistId" minOccurs="0"/>
                <xsd:element ref="ns3:edbe0b5c82304c8e847ab7b8c02a77c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9c2f0c-7bf8-49af-8356-cbf363fc78a7" elementFormDefault="qualified">
    <xsd:import namespace="http://schemas.microsoft.com/office/2006/documentManagement/types"/>
    <xsd:import namespace="http://schemas.microsoft.com/office/infopath/2007/PartnerControls"/>
    <xsd:element name="RecordNumber" ma:index="3" nillable="true" ma:displayName="Diarienummer" ma:internalName="RecordNumber">
      <xsd:simpleType>
        <xsd:restriction base="dms:Text">
          <xsd:maxLength value="255"/>
        </xsd:restriction>
      </xsd:simpleType>
    </xsd:element>
    <xsd:element name="DirtyMigration" ma:index="5" nillable="true" ma:displayName="Migrerad inte uppdaterad" ma:default="0" ma:internalName="DirtyMigra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c625d36-bb37-4650-91b9-0c96159295ba" elementFormDefault="qualified">
    <xsd:import namespace="http://schemas.microsoft.com/office/2006/documentManagement/types"/>
    <xsd:import namespace="http://schemas.microsoft.com/office/infopath/2007/PartnerControls"/>
    <xsd:element name="TaxCatchAllLabel" ma:index="6" nillable="true" ma:displayName="Global taxonomikolumn1" ma:hidden="true" ma:list="{4ad02fb8-8d9f-4a06-a7a7-80eaac6d0f2f}" ma:internalName="TaxCatchAllLabel" ma:readOnly="true" ma:showField="CatchAllDataLabel" ma:web="0759d5f9-efda-436f-9228-968f1316c152">
      <xsd:complexType>
        <xsd:complexContent>
          <xsd:extension base="dms:MultiChoiceLookup">
            <xsd:sequence>
              <xsd:element name="Value" type="dms:Lookup" maxOccurs="unbounded" minOccurs="0" nillable="true"/>
            </xsd:sequence>
          </xsd:extension>
        </xsd:complexContent>
      </xsd:complexType>
    </xsd:element>
    <xsd:element name="k46d94c0acf84ab9a79866a9d8b1905f" ma:index="11" nillable="true" ma:taxonomy="true" ma:internalName="k46d94c0acf84ab9a79866a9d8b1905f" ma:taxonomyFieldName="Organisation" ma:displayName="Departement/enhet" ma:readOnly="false" ma:fieldId="{446d94c0-acf8-4ab9-a798-66a9d8b1905f}" ma:sspId="d07acfae-4dfa-4949-99a8-259efd31a6ae" ma:termSetId="8c1436be-a8c9-4c8f-93bb-07dc2d5595bf" ma:anchorId="00000000-0000-0000-0000-000000000000" ma:open="true" ma:isKeyword="false">
      <xsd:complexType>
        <xsd:sequence>
          <xsd:element ref="pc:Terms" minOccurs="0" maxOccurs="1"/>
        </xsd:sequence>
      </xsd:complexType>
    </xsd:element>
    <xsd:element name="TaxCatchAll" ma:index="13" nillable="true" ma:displayName="Taxonomy Catch All Column" ma:hidden="true" ma:list="{4ad02fb8-8d9f-4a06-a7a7-80eaac6d0f2f}" ma:internalName="TaxCatchAll" ma:showField="CatchAllData" ma:web="0759d5f9-efda-436f-9228-968f1316c152">
      <xsd:complexType>
        <xsd:complexContent>
          <xsd:extension base="dms:MultiChoiceLookup">
            <xsd:sequence>
              <xsd:element name="Value" type="dms:Lookup" maxOccurs="unbounded" minOccurs="0" nillable="true"/>
            </xsd:sequence>
          </xsd:extension>
        </xsd:complexContent>
      </xsd:complexType>
    </xsd:element>
    <xsd:element name="edbe0b5c82304c8e847ab7b8c02a77c3" ma:index="19" nillable="true" ma:taxonomy="true" ma:internalName="edbe0b5c82304c8e847ab7b8c02a77c3" ma:taxonomyFieldName="ActivityCategory" ma:displayName="Aktivitetskategori" ma:default="" ma:fieldId="{edbe0b5c-8230-4c8e-847a-b7b8c02a77c3}" ma:sspId="d07acfae-4dfa-4949-99a8-259efd31a6ae" ma:termSetId="8bf97125-e7b6-456b-9da4-c0e62cf3e5a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8f3d968-6251-40b0-9f11-012b293496c2" elementFormDefault="qualified">
    <xsd:import namespace="http://schemas.microsoft.com/office/2006/documentManagement/types"/>
    <xsd:import namespace="http://schemas.microsoft.com/office/infopath/2007/PartnerControls"/>
    <xsd:element name="RKNyckelord" ma:index="15" nillable="true" ma:displayName="Nyckelord" ma:internalName="RKNyckelor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4853d1-8fdb-4672-b958-a2de3c9c0f7e" elementFormDefault="qualified">
    <xsd:import namespace="http://schemas.microsoft.com/office/2006/documentManagement/types"/>
    <xsd:import namespace="http://schemas.microsoft.com/office/infopath/2007/PartnerControls"/>
    <xsd:element name="_dlc_DocId" ma:index="16" nillable="true" ma:displayName="Dokument-ID-värde" ma:description="Värdet för dokument-ID som tilldelats till det här objektet." ma:internalName="_dlc_DocId" ma:readOnly="true">
      <xsd:simpleType>
        <xsd:restriction base="dms:Text"/>
      </xsd:simpleType>
    </xsd:element>
    <xsd:element name="_dlc_DocIdUrl" ma:index="17"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Spara ID" ma:description="Behåll ID vid tillägg."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07acfae-4dfa-4949-99a8-259efd31a6ae" ContentTypeId="0x010100BBA312BF02777149882D207184EC35C0"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8EF000D-84FD-4B02-8C4E-B57F555E3446}">
  <ds:schemaRefs>
    <ds:schemaRef ds:uri="http://schemas.microsoft.com/sharepoint/v3/contenttype/forms"/>
  </ds:schemaRefs>
</ds:datastoreItem>
</file>

<file path=customXml/itemProps2.xml><?xml version="1.0" encoding="utf-8"?>
<ds:datastoreItem xmlns:ds="http://schemas.openxmlformats.org/officeDocument/2006/customXml" ds:itemID="{DC7B0E92-0A1D-494F-B6A5-53E3911C50D6}">
  <ds:schemaRefs>
    <ds:schemaRef ds:uri="http://schemas.microsoft.com/office/2006/metadata/properties"/>
    <ds:schemaRef ds:uri="http://schemas.microsoft.com/office/infopath/2007/PartnerControls"/>
    <ds:schemaRef ds:uri="cc625d36-bb37-4650-91b9-0c96159295ba"/>
    <ds:schemaRef ds:uri="4e9c2f0c-7bf8-49af-8356-cbf363fc78a7"/>
    <ds:schemaRef ds:uri="18f3d968-6251-40b0-9f11-012b293496c2"/>
    <ds:schemaRef ds:uri="4c4853d1-8fdb-4672-b958-a2de3c9c0f7e"/>
  </ds:schemaRefs>
</ds:datastoreItem>
</file>

<file path=customXml/itemProps3.xml><?xml version="1.0" encoding="utf-8"?>
<ds:datastoreItem xmlns:ds="http://schemas.openxmlformats.org/officeDocument/2006/customXml" ds:itemID="{C7656D39-A5E0-48C8-A2D1-14D55E1B96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9c2f0c-7bf8-49af-8356-cbf363fc78a7"/>
    <ds:schemaRef ds:uri="cc625d36-bb37-4650-91b9-0c96159295ba"/>
    <ds:schemaRef ds:uri="18f3d968-6251-40b0-9f11-012b293496c2"/>
    <ds:schemaRef ds:uri="4c4853d1-8fdb-4672-b958-a2de3c9c0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7000EA-77D8-4D65-A159-13FA3CA8C844}">
  <ds:schemaRefs>
    <ds:schemaRef ds:uri="Microsoft.SharePoint.Taxonomy.ContentTypeSync"/>
  </ds:schemaRefs>
</ds:datastoreItem>
</file>

<file path=customXml/itemProps5.xml><?xml version="1.0" encoding="utf-8"?>
<ds:datastoreItem xmlns:ds="http://schemas.openxmlformats.org/officeDocument/2006/customXml" ds:itemID="{B8CE3CE4-4278-42C6-B56A-41263DD050D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Ändring23_3</vt:lpstr>
      <vt:lpstr>Ändring23_2</vt:lpstr>
      <vt:lpstr>Ändring2023_1</vt:lpstr>
      <vt:lpstr>Report</vt:lpstr>
      <vt:lpstr>DB</vt:lpstr>
      <vt:lpstr>Inkomster2023</vt:lpstr>
      <vt:lpstr>Ändring2022</vt:lpstr>
      <vt:lpstr>Utgifter2022</vt:lpstr>
      <vt:lpstr>Inkomster2022</vt:lpstr>
      <vt:lpstr>Ändring2022!TableKeep</vt:lpstr>
      <vt:lpstr>Utgifter2022!TableUnit</vt:lpstr>
      <vt:lpstr>Ändring2022!TableUnit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Niklas Halén</dc:creator>
  <cp:lastModifiedBy>Lukas Lilja</cp:lastModifiedBy>
  <dcterms:created xsi:type="dcterms:W3CDTF">2023-04-11T08:04:31Z</dcterms:created>
  <dcterms:modified xsi:type="dcterms:W3CDTF">2023-04-20T14:45:04Z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0x010100BBA312BF02777149882D207184EC35C00073197A0FA634E3428D73464BDFCB344D</vt:lpwstr>
  </property>
  <property fmtid="{D5CDD505-2E9C-101B-9397-08002B2CF9AE}" pid="3" name="Organisation">
    <vt:lpwstr/>
  </property>
  <property fmtid="{D5CDD505-2E9C-101B-9397-08002B2CF9AE}" pid="4" name="ActivityCategory">
    <vt:lpwstr/>
  </property>
  <property fmtid="{D5CDD505-2E9C-101B-9397-08002B2CF9AE}" pid="5" name="_dlc_DocIdItemGuid">
    <vt:lpwstr>3006c2ec-9de7-41e1-a956-5b87ffcd45ca</vt:lpwstr>
  </property>
</Properties>
</file>